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68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  <externalReference r:id="rId77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asalariado'!$A$1:$L$53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asalariados'!$A$1:$L$53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asalariado'!$A$1:$L$53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asalariados'!$A$1:$L$53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18" i="84"/>
  <c r="H19"/>
  <c r="I20"/>
  <c r="I21"/>
  <c r="I22"/>
  <c r="H24"/>
  <c r="H25"/>
  <c r="H26"/>
  <c r="H27"/>
  <c r="H16"/>
  <c r="O15"/>
  <c r="O15" i="80"/>
  <c r="I26" i="81" l="1"/>
  <c r="I16" i="84"/>
  <c r="I27"/>
  <c r="I26"/>
  <c r="I25"/>
  <c r="H23"/>
  <c r="H22"/>
  <c r="H21"/>
  <c r="H20"/>
  <c r="I18"/>
  <c r="H21" i="56"/>
  <c r="H22"/>
  <c r="H23"/>
  <c r="H25"/>
  <c r="H26"/>
  <c r="H27"/>
  <c r="C17" i="54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G17" i="53"/>
  <c r="G18"/>
  <c r="G19"/>
  <c r="G20"/>
  <c r="G21"/>
  <c r="G22"/>
  <c r="G23"/>
  <c r="G24"/>
  <c r="G25"/>
  <c r="G26"/>
  <c r="G27"/>
  <c r="G16"/>
  <c r="G15"/>
  <c r="G13"/>
  <c r="H23" i="82"/>
  <c r="H25"/>
  <c r="H26"/>
  <c r="I26"/>
  <c r="H27"/>
  <c r="I27"/>
  <c r="H15"/>
  <c r="I15"/>
  <c r="H16"/>
  <c r="I16"/>
  <c r="H17"/>
  <c r="I17"/>
  <c r="H18"/>
  <c r="I18"/>
  <c r="H19"/>
  <c r="I19"/>
  <c r="H20"/>
  <c r="H21"/>
  <c r="H22"/>
  <c r="I22"/>
  <c r="I27" i="81"/>
  <c r="H19" i="80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K21" i="56"/>
  <c r="K22"/>
  <c r="K26" i="55"/>
  <c r="J26"/>
  <c r="I26"/>
  <c r="H26"/>
  <c r="I27" i="67" l="1"/>
  <c r="I25" i="55"/>
  <c r="I24"/>
  <c r="I23"/>
  <c r="I22"/>
  <c r="I27" i="56"/>
  <c r="I26"/>
  <c r="I25"/>
  <c r="I24"/>
  <c r="I19"/>
  <c r="I24" i="67"/>
  <c r="I25"/>
  <c r="I26"/>
  <c r="H24" i="56"/>
  <c r="I38" i="58"/>
  <c r="I37"/>
  <c r="I36"/>
  <c r="I35"/>
  <c r="I34"/>
  <c r="I33"/>
  <c r="I32"/>
  <c r="I31"/>
  <c r="I30"/>
  <c r="I29"/>
  <c r="I28"/>
  <c r="I27"/>
  <c r="I26"/>
  <c r="I25"/>
  <c r="I24"/>
  <c r="I23"/>
  <c r="I22"/>
  <c r="I15" i="65"/>
  <c r="H26"/>
  <c r="I25"/>
  <c r="H24"/>
  <c r="I23"/>
  <c r="I16"/>
  <c r="I27"/>
  <c r="H38" i="58"/>
  <c r="H37"/>
  <c r="H36"/>
  <c r="H35"/>
  <c r="H34"/>
  <c r="H33"/>
  <c r="H32"/>
  <c r="H31"/>
  <c r="H30"/>
  <c r="H29"/>
  <c r="H28"/>
  <c r="H27"/>
  <c r="H26"/>
  <c r="H25"/>
  <c r="H24"/>
  <c r="H23"/>
  <c r="H22"/>
  <c r="J27" i="65"/>
  <c r="H27"/>
  <c r="I26"/>
  <c r="J25"/>
  <c r="H25"/>
  <c r="I24"/>
  <c r="J23"/>
  <c r="H23"/>
  <c r="H16"/>
  <c r="H15"/>
  <c r="H27" i="67"/>
  <c r="H26"/>
  <c r="H25"/>
  <c r="H24"/>
  <c r="J26" i="65"/>
  <c r="J24"/>
  <c r="J18" i="84"/>
  <c r="K18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I21" i="81"/>
  <c r="H17" i="80"/>
  <c r="I17"/>
  <c r="J17"/>
  <c r="K17"/>
  <c r="H18"/>
  <c r="J18"/>
  <c r="K18"/>
  <c r="K19"/>
  <c r="K20"/>
  <c r="K21"/>
  <c r="K22"/>
  <c r="K23"/>
  <c r="K24"/>
  <c r="K25"/>
  <c r="K26"/>
  <c r="K27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K23"/>
  <c r="K24"/>
  <c r="K25"/>
  <c r="K26"/>
  <c r="K27"/>
  <c r="K35" i="58" l="1"/>
  <c r="J35"/>
  <c r="K34"/>
  <c r="J34"/>
  <c r="J23" i="56"/>
  <c r="K23"/>
  <c r="J24"/>
  <c r="K24"/>
  <c r="J25"/>
  <c r="K25"/>
  <c r="J26"/>
  <c r="K26"/>
  <c r="J27"/>
  <c r="K27"/>
  <c r="I27" i="55"/>
  <c r="I20" i="54"/>
  <c r="I19" i="88" l="1"/>
  <c r="I20"/>
  <c r="I21"/>
  <c r="I22"/>
  <c r="I23"/>
  <c r="I24"/>
  <c r="I25"/>
  <c r="I26"/>
  <c r="I27"/>
  <c r="K27" i="82"/>
  <c r="J27"/>
  <c r="K26"/>
  <c r="J26"/>
  <c r="K25"/>
  <c r="J25"/>
  <c r="K24"/>
  <c r="J24"/>
  <c r="I24"/>
  <c r="H24"/>
  <c r="H19" i="56"/>
  <c r="K19"/>
  <c r="K15" i="84" l="1"/>
  <c r="H15"/>
  <c r="K23" i="82"/>
  <c r="J27" i="67"/>
  <c r="K27"/>
  <c r="J22" i="58"/>
  <c r="K22"/>
  <c r="J23"/>
  <c r="K23"/>
  <c r="J24"/>
  <c r="K24"/>
  <c r="J25"/>
  <c r="K25"/>
  <c r="J26"/>
  <c r="K26"/>
  <c r="J27"/>
  <c r="K27"/>
  <c r="J28"/>
  <c r="K28"/>
  <c r="J29"/>
  <c r="K29"/>
  <c r="J30"/>
  <c r="K30"/>
  <c r="J31"/>
  <c r="K31"/>
  <c r="J32"/>
  <c r="K32"/>
  <c r="J33"/>
  <c r="K33"/>
  <c r="J36"/>
  <c r="K36"/>
  <c r="J37"/>
  <c r="K37"/>
  <c r="J38"/>
  <c r="K38"/>
  <c r="I16" i="56"/>
  <c r="H27" i="55"/>
  <c r="J27"/>
  <c r="K27"/>
  <c r="H22"/>
  <c r="K22"/>
  <c r="I21"/>
  <c r="I19" i="54"/>
  <c r="J15" i="84"/>
  <c r="J16"/>
  <c r="K16"/>
  <c r="H17"/>
  <c r="I17"/>
  <c r="J17"/>
  <c r="K17"/>
  <c r="J22" i="82"/>
  <c r="K22"/>
  <c r="J23"/>
  <c r="H16" i="80"/>
  <c r="I16"/>
  <c r="J16"/>
  <c r="K16"/>
  <c r="I18" i="54" l="1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K20"/>
  <c r="J20"/>
  <c r="K19"/>
  <c r="J19"/>
  <c r="K18"/>
  <c r="J18"/>
  <c r="O15" s="1"/>
  <c r="K17"/>
  <c r="J17"/>
  <c r="K16"/>
  <c r="J16"/>
  <c r="K15"/>
  <c r="J15"/>
  <c r="K26" i="81"/>
  <c r="J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J22" i="56"/>
  <c r="J21"/>
  <c r="K20"/>
  <c r="J20"/>
  <c r="H20"/>
  <c r="J19"/>
  <c r="G21" i="61"/>
  <c r="G22"/>
  <c r="I25" i="54"/>
  <c r="I19" i="55"/>
  <c r="F49" i="17"/>
  <c r="N13" i="65"/>
  <c r="J17"/>
  <c r="J16"/>
  <c r="J15"/>
  <c r="O15" s="1"/>
  <c r="J14"/>
  <c r="J13"/>
  <c r="K13"/>
  <c r="O16" l="1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K18" i="56" l="1"/>
  <c r="H18" l="1"/>
  <c r="N46" i="92" l="1"/>
  <c r="N44"/>
  <c r="N43"/>
  <c r="N42"/>
  <c r="N41"/>
  <c r="N40"/>
  <c r="O15"/>
  <c r="O16" s="1"/>
  <c r="O16" i="82" l="1"/>
  <c r="J22" i="66"/>
  <c r="K14" i="71"/>
  <c r="J14" i="77"/>
  <c r="K14" i="84"/>
  <c r="K14" i="89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J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7" i="65"/>
  <c r="I17"/>
  <c r="H17"/>
  <c r="K16"/>
  <c r="K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H27"/>
  <c r="K25"/>
  <c r="J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16" i="61"/>
  <c r="I17"/>
  <c r="I18"/>
  <c r="I19"/>
  <c r="I20"/>
  <c r="I21"/>
  <c r="I22"/>
  <c r="O15" i="81" l="1"/>
  <c r="O16" s="1"/>
  <c r="O16" i="67"/>
  <c r="O15" i="85"/>
  <c r="O16" s="1"/>
  <c r="I14" i="84"/>
  <c r="H14"/>
  <c r="J14"/>
  <c r="O16" i="71"/>
  <c r="I14" i="89"/>
  <c r="I14" i="77"/>
  <c r="I14" i="90"/>
  <c r="H14" i="80"/>
  <c r="H14" i="90"/>
  <c r="K14"/>
  <c r="I14" i="71"/>
  <c r="O15" i="1"/>
  <c r="O16" s="1"/>
  <c r="L29" i="63"/>
  <c r="L28"/>
  <c r="L27"/>
  <c r="L26"/>
  <c r="K25" i="55"/>
  <c r="J25"/>
  <c r="H25"/>
  <c r="G14" i="54" l="1"/>
  <c r="L16" i="62"/>
  <c r="L17"/>
  <c r="K14" i="58"/>
  <c r="K14" i="57"/>
  <c r="K14" i="56"/>
  <c r="J14"/>
  <c r="K14" i="55"/>
  <c r="C14" i="54"/>
  <c r="D14"/>
  <c r="E14"/>
  <c r="F14"/>
  <c r="K14" s="1"/>
  <c r="K14" i="53"/>
  <c r="G14"/>
  <c r="K14" i="52"/>
  <c r="K14" i="51"/>
  <c r="K14" i="50"/>
  <c r="K14" i="49"/>
  <c r="K14" i="48"/>
  <c r="H15"/>
  <c r="I15"/>
  <c r="J15"/>
  <c r="O16" s="1"/>
  <c r="K15"/>
  <c r="G13" i="62"/>
  <c r="G14"/>
  <c r="H14"/>
  <c r="L24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H24"/>
  <c r="K23"/>
  <c r="J23"/>
  <c r="H23"/>
  <c r="J22"/>
  <c r="K21"/>
  <c r="J21"/>
  <c r="H21"/>
  <c r="K20"/>
  <c r="J20"/>
  <c r="H20"/>
  <c r="K19"/>
  <c r="J19"/>
  <c r="H19"/>
  <c r="K18"/>
  <c r="J18"/>
  <c r="I18"/>
  <c r="H18"/>
  <c r="K17"/>
  <c r="J17"/>
  <c r="O16" s="1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N46" i="47"/>
  <c r="N44"/>
  <c r="N43"/>
  <c r="N42"/>
  <c r="N41"/>
  <c r="N40"/>
  <c r="O15"/>
  <c r="N45" i="46"/>
  <c r="N44"/>
  <c r="N43"/>
  <c r="N42"/>
  <c r="N41"/>
  <c r="O15"/>
  <c r="N45" i="45"/>
  <c r="N44"/>
  <c r="N43"/>
  <c r="N42"/>
  <c r="N41"/>
  <c r="K39"/>
  <c r="J39"/>
  <c r="I39"/>
  <c r="H39"/>
  <c r="O15"/>
  <c r="N46" i="44"/>
  <c r="N44"/>
  <c r="N43"/>
  <c r="N42"/>
  <c r="N41"/>
  <c r="N40"/>
  <c r="O15"/>
  <c r="N45" i="43"/>
  <c r="N44"/>
  <c r="N43"/>
  <c r="N42"/>
  <c r="N41"/>
  <c r="O15"/>
  <c r="N46" i="42"/>
  <c r="N44"/>
  <c r="N43"/>
  <c r="N42"/>
  <c r="N41"/>
  <c r="N40"/>
  <c r="O15"/>
  <c r="N46" i="41"/>
  <c r="N44"/>
  <c r="N43"/>
  <c r="N42"/>
  <c r="N41"/>
  <c r="N40"/>
  <c r="O15"/>
  <c r="N46" i="40"/>
  <c r="N44"/>
  <c r="N43"/>
  <c r="N42"/>
  <c r="N41"/>
  <c r="N40"/>
  <c r="O15"/>
  <c r="N46" i="39"/>
  <c r="N44"/>
  <c r="N43"/>
  <c r="N42"/>
  <c r="N41"/>
  <c r="N40"/>
  <c r="O15"/>
  <c r="N46" i="38"/>
  <c r="N44"/>
  <c r="N43"/>
  <c r="N42"/>
  <c r="N41"/>
  <c r="N40"/>
  <c r="O15"/>
  <c r="N46" i="37"/>
  <c r="N44"/>
  <c r="N43"/>
  <c r="N42"/>
  <c r="N41"/>
  <c r="N40"/>
  <c r="O15"/>
  <c r="N46" i="36"/>
  <c r="N44"/>
  <c r="N43"/>
  <c r="N42"/>
  <c r="N41"/>
  <c r="N40"/>
  <c r="O15"/>
  <c r="N46" i="35"/>
  <c r="N44"/>
  <c r="N43"/>
  <c r="N42"/>
  <c r="N41"/>
  <c r="N40"/>
  <c r="O15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O15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N46" i="1"/>
  <c r="N44"/>
  <c r="N43"/>
  <c r="N42"/>
  <c r="N41"/>
  <c r="N40"/>
  <c r="O16" i="36" l="1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</calcChain>
</file>

<file path=xl/sharedStrings.xml><?xml version="1.0" encoding="utf-8"?>
<sst xmlns="http://schemas.openxmlformats.org/spreadsheetml/2006/main" count="2475" uniqueCount="199">
  <si>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</si>
  <si>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</si>
  <si>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</si>
  <si>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</si>
  <si>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</si>
  <si>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</si>
  <si>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</si>
  <si>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</si>
  <si>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</si>
  <si>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</si>
  <si>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</si>
  <si>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</si>
  <si>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</si>
  <si>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</si>
  <si>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</si>
  <si>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</si>
  <si>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</si>
  <si>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</si>
  <si>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</si>
  <si>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</si>
  <si>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</si>
  <si>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</si>
  <si>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</si>
  <si>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Cali</t>
  </si>
  <si>
    <t>Barranquilla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</si>
  <si>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</si>
  <si>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</si>
  <si>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</si>
  <si>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</si>
  <si>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</si>
  <si>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</si>
  <si>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</si>
  <si>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</si>
  <si>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</si>
  <si>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</si>
  <si>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</si>
  <si>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</si>
  <si>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</si>
  <si>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</si>
  <si>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</si>
  <si>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</si>
  <si>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</si>
  <si>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</si>
  <si>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</si>
  <si>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</si>
  <si>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</si>
  <si>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</si>
  <si>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</si>
  <si>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</si>
  <si>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</si>
  <si>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</si>
  <si>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</si>
  <si>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</si>
  <si>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</si>
  <si>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</si>
  <si>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</si>
  <si>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</si>
  <si>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</si>
  <si>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</si>
  <si>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</si>
  <si>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</si>
  <si>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</si>
  <si>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</si>
  <si>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</si>
  <si>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</si>
  <si>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</si>
  <si>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</si>
  <si>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</si>
  <si>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</si>
  <si>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</si>
  <si>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</si>
  <si>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</si>
  <si>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</si>
  <si>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</si>
  <si>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</si>
  <si>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</si>
  <si>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</si>
  <si>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</si>
  <si>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</si>
  <si>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</si>
  <si>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</si>
  <si>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</si>
  <si>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</si>
  <si>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</si>
  <si>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</si>
  <si>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</si>
  <si>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</si>
  <si>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</si>
  <si>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</si>
  <si>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</si>
  <si>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</si>
  <si>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</si>
  <si>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</si>
  <si>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</si>
  <si>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</si>
  <si>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</si>
  <si>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</si>
  <si>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</si>
  <si>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</si>
  <si>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</si>
  <si>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</si>
  <si>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</si>
  <si>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</si>
  <si>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</si>
  <si>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</si>
  <si>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</si>
  <si>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</si>
  <si>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</si>
  <si>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</si>
  <si>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</si>
  <si>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</si>
  <si>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</si>
  <si>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</si>
  <si>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</si>
  <si>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</si>
  <si>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</si>
  <si>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</si>
  <si>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</si>
  <si>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</si>
  <si>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</si>
  <si>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</si>
  <si>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</si>
  <si>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</si>
  <si>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</si>
  <si>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</si>
  <si>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</si>
  <si>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</si>
  <si>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</si>
  <si>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</si>
  <si>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</si>
  <si>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</si>
  <si>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</si>
  <si>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</si>
  <si>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</si>
  <si>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</si>
  <si>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</si>
  <si>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</si>
  <si>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</si>
  <si>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</si>
  <si>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</si>
  <si>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</si>
  <si>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</si>
  <si>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</si>
  <si>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</si>
  <si>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</si>
  <si>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</si>
  <si>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</si>
  <si>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</si>
  <si>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</si>
  <si>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</si>
  <si>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</si>
  <si>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</si>
  <si>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</si>
  <si>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</si>
  <si>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</si>
  <si>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</si>
  <si>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</si>
  <si>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</si>
  <si>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</si>
  <si>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</si>
  <si>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</si>
  <si>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</si>
  <si>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</si>
  <si>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</si>
  <si>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</si>
  <si>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</si>
  <si>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</si>
  <si>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</si>
  <si>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</si>
  <si>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</si>
  <si>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</si>
  <si>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</si>
  <si>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</si>
  <si>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</si>
  <si>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</si>
  <si>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</si>
  <si>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</si>
  <si>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</si>
  <si>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</si>
  <si>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</si>
  <si>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</si>
  <si>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</si>
  <si>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</si>
  <si>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</si>
  <si>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</si>
  <si>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</si>
  <si>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Riohacha</t>
  </si>
  <si>
    <t>Segundo trimestre 2011 Venezuela y Argentina, 2010 para China.</t>
  </si>
  <si>
    <t>Fuente: Departamento Administrativo Nacional de Estadística, Gran Encuesta Integrada de Hogares (GEIH) septiembre 2011.</t>
  </si>
  <si>
    <t>Fuente: The Economist. Edición impresa 30 de septiembre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</si>
  <si>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</si>
  <si>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septiembre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</si>
  <si>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junio-agosto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</si>
  <si>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junio-agosto de 2011</t>
    </r>
    <r>
      <rPr>
        <b/>
        <sz val="12"/>
        <rFont val="Calibri"/>
        <family val="2"/>
        <scheme val="minor"/>
      </rPr>
      <t xml:space="preserve">, miles de personas </t>
    </r>
  </si>
  <si>
    <t>Fuente: Departamento Administrativo Nacional de Estadística, GEIH septiembre 2011</t>
  </si>
  <si>
    <t>Datos Para Julio Japón, Brasil, Perú, Chile, . Para Agosto Euro Zona, México, Colombia,    EEUU y Canadá.</t>
  </si>
  <si>
    <t>Medellín</t>
  </si>
  <si>
    <t>Colombia</t>
  </si>
  <si>
    <t/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</si>
</sst>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32"/>
          <c:w val="0.82021562265349957"/>
          <c:h val="0.544676622318787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63.834434954773876</c:v>
                </c:pt>
                <c:pt idx="1">
                  <c:v>65.613379996493649</c:v>
                </c:pt>
                <c:pt idx="2">
                  <c:v>66.678613539144763</c:v>
                </c:pt>
                <c:pt idx="3">
                  <c:v>68.303973944201871</c:v>
                </c:pt>
                <c:pt idx="4">
                  <c:v>71.15339356147112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56.854334305900935</c:v>
                </c:pt>
                <c:pt idx="1">
                  <c:v>59.009139258436214</c:v>
                </c:pt>
                <c:pt idx="2">
                  <c:v>59.084087138900045</c:v>
                </c:pt>
                <c:pt idx="3">
                  <c:v>60.867017681895376</c:v>
                </c:pt>
                <c:pt idx="4">
                  <c:v>64.602930448345745</c:v>
                </c:pt>
              </c:numCache>
            </c:numRef>
          </c:val>
        </c:ser>
        <c:marker val="1"/>
        <c:axId val="69421696"/>
        <c:axId val="69423488"/>
      </c:lineChart>
      <c:catAx>
        <c:axId val="6942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23488"/>
        <c:crosses val="autoZero"/>
        <c:auto val="1"/>
        <c:lblAlgn val="ctr"/>
        <c:lblOffset val="100"/>
      </c:catAx>
      <c:valAx>
        <c:axId val="69423488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2169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3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10.934704161236221</c:v>
                </c:pt>
                <c:pt idx="1">
                  <c:v>10.065387179277096</c:v>
                </c:pt>
                <c:pt idx="2">
                  <c:v>11.389748522269777</c:v>
                </c:pt>
                <c:pt idx="3">
                  <c:v>10.88803691406933</c:v>
                </c:pt>
                <c:pt idx="4">
                  <c:v>9.2061226039238324</c:v>
                </c:pt>
              </c:numCache>
            </c:numRef>
          </c:val>
        </c:ser>
        <c:marker val="1"/>
        <c:axId val="69459968"/>
        <c:axId val="69461504"/>
      </c:lineChart>
      <c:catAx>
        <c:axId val="69459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61504"/>
        <c:crosses val="autoZero"/>
        <c:auto val="1"/>
        <c:lblAlgn val="ctr"/>
        <c:lblOffset val="100"/>
      </c:catAx>
      <c:valAx>
        <c:axId val="6946150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996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326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78.089187341670367</c:v>
                </c:pt>
                <c:pt idx="1">
                  <c:v>78.472290728730883</c:v>
                </c:pt>
                <c:pt idx="2">
                  <c:v>78.943450735601346</c:v>
                </c:pt>
                <c:pt idx="3">
                  <c:v>79.371085182229464</c:v>
                </c:pt>
                <c:pt idx="4">
                  <c:v>79.767143224438513</c:v>
                </c:pt>
                <c:pt idx="5">
                  <c:v>80.133683030921304</c:v>
                </c:pt>
                <c:pt idx="6">
                  <c:v>80.465226651345944</c:v>
                </c:pt>
                <c:pt idx="7">
                  <c:v>80.772889927698614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76.214244656056124</c:v>
                </c:pt>
                <c:pt idx="1">
                  <c:v>76.630520715502541</c:v>
                </c:pt>
                <c:pt idx="2">
                  <c:v>77.029773567307956</c:v>
                </c:pt>
                <c:pt idx="3">
                  <c:v>77.432081589893968</c:v>
                </c:pt>
                <c:pt idx="4">
                  <c:v>77.825477252343362</c:v>
                </c:pt>
                <c:pt idx="5">
                  <c:v>78.202504327858193</c:v>
                </c:pt>
                <c:pt idx="6">
                  <c:v>78.525422688351725</c:v>
                </c:pt>
                <c:pt idx="7">
                  <c:v>78.805517183708034</c:v>
                </c:pt>
              </c:numCache>
            </c:numRef>
          </c:val>
        </c:ser>
        <c:marker val="1"/>
        <c:axId val="69466752"/>
        <c:axId val="69357952"/>
      </c:lineChart>
      <c:catAx>
        <c:axId val="69466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357952"/>
        <c:crosses val="autoZero"/>
        <c:auto val="1"/>
        <c:lblAlgn val="ctr"/>
        <c:lblOffset val="100"/>
      </c:catAx>
      <c:valAx>
        <c:axId val="6935795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66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01"/>
          <c:w val="0.17144393666028027"/>
          <c:h val="0.2442883528447848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297"/>
          <c:w val="0.90275170481134137"/>
          <c:h val="0.62367124600404455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65.843956870070514</c:v>
                </c:pt>
                <c:pt idx="1">
                  <c:v>66.039068989527607</c:v>
                </c:pt>
                <c:pt idx="2">
                  <c:v>65.983650581696423</c:v>
                </c:pt>
                <c:pt idx="3">
                  <c:v>63.834434954773876</c:v>
                </c:pt>
                <c:pt idx="4">
                  <c:v>65.613379996493649</c:v>
                </c:pt>
                <c:pt idx="5">
                  <c:v>66.678613539144763</c:v>
                </c:pt>
                <c:pt idx="6">
                  <c:v>68.303973944201871</c:v>
                </c:pt>
                <c:pt idx="7">
                  <c:v>71.15339356147112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60.721309909995547</c:v>
                </c:pt>
                <c:pt idx="1">
                  <c:v>60.303809442946523</c:v>
                </c:pt>
                <c:pt idx="2">
                  <c:v>59.796158062931845</c:v>
                </c:pt>
                <c:pt idx="3">
                  <c:v>57.75231657542551</c:v>
                </c:pt>
                <c:pt idx="4">
                  <c:v>57.960246825941631</c:v>
                </c:pt>
                <c:pt idx="5">
                  <c:v>61.072687611952695</c:v>
                </c:pt>
                <c:pt idx="6">
                  <c:v>62.496272126297789</c:v>
                </c:pt>
                <c:pt idx="7">
                  <c:v>62.977945804582433</c:v>
                </c:pt>
              </c:numCache>
            </c:numRef>
          </c:val>
        </c:ser>
        <c:marker val="1"/>
        <c:axId val="70073728"/>
        <c:axId val="70116480"/>
      </c:lineChart>
      <c:catAx>
        <c:axId val="7007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16480"/>
        <c:crosses val="autoZero"/>
        <c:auto val="1"/>
        <c:lblAlgn val="ctr"/>
        <c:lblOffset val="100"/>
      </c:catAx>
      <c:valAx>
        <c:axId val="7011648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07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0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60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276"/>
          <c:w val="0.90275170481134137"/>
          <c:h val="0.66762575661251899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56.268595686753088</c:v>
                </c:pt>
                <c:pt idx="1">
                  <c:v>57.405161186142493</c:v>
                </c:pt>
                <c:pt idx="2">
                  <c:v>58.630528868521161</c:v>
                </c:pt>
                <c:pt idx="3">
                  <c:v>56.854334305900935</c:v>
                </c:pt>
                <c:pt idx="4">
                  <c:v>59.009139258436214</c:v>
                </c:pt>
                <c:pt idx="5">
                  <c:v>59.084087138900045</c:v>
                </c:pt>
                <c:pt idx="6">
                  <c:v>60.867017681895376</c:v>
                </c:pt>
                <c:pt idx="7">
                  <c:v>64.602930448345745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52.625603011888032</c:v>
                </c:pt>
                <c:pt idx="1">
                  <c:v>53.210735712235802</c:v>
                </c:pt>
                <c:pt idx="2">
                  <c:v>52.682043926711309</c:v>
                </c:pt>
                <c:pt idx="3">
                  <c:v>51.391208191324431</c:v>
                </c:pt>
                <c:pt idx="4">
                  <c:v>51.295484161028824</c:v>
                </c:pt>
                <c:pt idx="5">
                  <c:v>53.797700303738196</c:v>
                </c:pt>
                <c:pt idx="6">
                  <c:v>55.116118516023391</c:v>
                </c:pt>
                <c:pt idx="7">
                  <c:v>56.142783993673262</c:v>
                </c:pt>
              </c:numCache>
            </c:numRef>
          </c:val>
        </c:ser>
        <c:marker val="1"/>
        <c:axId val="70257664"/>
        <c:axId val="70267648"/>
      </c:lineChart>
      <c:catAx>
        <c:axId val="7025766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67648"/>
        <c:crosses val="autoZero"/>
        <c:auto val="1"/>
        <c:lblAlgn val="ctr"/>
        <c:lblOffset val="100"/>
      </c:catAx>
      <c:valAx>
        <c:axId val="70267648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576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0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24"/>
          <c:w val="0.90275170481134137"/>
          <c:h val="0.61254353266817507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14.542505703617481</c:v>
                </c:pt>
                <c:pt idx="1">
                  <c:v>13.073929895118944</c:v>
                </c:pt>
                <c:pt idx="2">
                  <c:v>11.143854043163513</c:v>
                </c:pt>
                <c:pt idx="3">
                  <c:v>10.934704161236221</c:v>
                </c:pt>
                <c:pt idx="4">
                  <c:v>10.065387179277096</c:v>
                </c:pt>
                <c:pt idx="5">
                  <c:v>11.389748522269777</c:v>
                </c:pt>
                <c:pt idx="6">
                  <c:v>10.88803691406933</c:v>
                </c:pt>
                <c:pt idx="7">
                  <c:v>9.2061226039238324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13.332564747997386</c:v>
                </c:pt>
                <c:pt idx="1">
                  <c:v>11.762231600677701</c:v>
                </c:pt>
                <c:pt idx="2">
                  <c:v>11.897278005726418</c:v>
                </c:pt>
                <c:pt idx="3">
                  <c:v>11.014466205391342</c:v>
                </c:pt>
                <c:pt idx="4">
                  <c:v>11.498849709603443</c:v>
                </c:pt>
                <c:pt idx="5">
                  <c:v>11.912011151070136</c:v>
                </c:pt>
                <c:pt idx="6">
                  <c:v>11.808950132833456</c:v>
                </c:pt>
                <c:pt idx="7">
                  <c:v>10.853259555271229</c:v>
                </c:pt>
              </c:numCache>
            </c:numRef>
          </c:val>
        </c:ser>
        <c:marker val="1"/>
        <c:axId val="70364160"/>
        <c:axId val="70370048"/>
      </c:lineChart>
      <c:catAx>
        <c:axId val="70364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70048"/>
        <c:crosses val="autoZero"/>
        <c:auto val="1"/>
        <c:lblAlgn val="ctr"/>
        <c:lblOffset val="100"/>
      </c:catAx>
      <c:valAx>
        <c:axId val="703700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6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28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13.12942416679066</c:v>
                </c:pt>
                <c:pt idx="1">
                  <c:v>12.075408039019308</c:v>
                </c:pt>
                <c:pt idx="2">
                  <c:v>10.050623007318386</c:v>
                </c:pt>
                <c:pt idx="3">
                  <c:v>10.250710911814034</c:v>
                </c:pt>
                <c:pt idx="4">
                  <c:v>9.4895349398056528</c:v>
                </c:pt>
                <c:pt idx="5">
                  <c:v>10.860653321369476</c:v>
                </c:pt>
                <c:pt idx="6">
                  <c:v>10.237919412817103</c:v>
                </c:pt>
                <c:pt idx="7">
                  <c:v>8.5865982159415211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abierto'!$C$29:$J$29</c:f>
              <c:numCache>
                <c:formatCode>#,##0.0</c:formatCode>
                <c:ptCount val="8"/>
                <c:pt idx="0">
                  <c:v>12.107197900730647</c:v>
                </c:pt>
                <c:pt idx="1">
                  <c:v>10.889449061177967</c:v>
                </c:pt>
                <c:pt idx="2">
                  <c:v>10.766767984602266</c:v>
                </c:pt>
                <c:pt idx="3">
                  <c:v>9.9470319674230616</c:v>
                </c:pt>
                <c:pt idx="4">
                  <c:v>10.625567078579756</c:v>
                </c:pt>
                <c:pt idx="5">
                  <c:v>10.999121671904586</c:v>
                </c:pt>
                <c:pt idx="6">
                  <c:v>10.795712541741244</c:v>
                </c:pt>
                <c:pt idx="7">
                  <c:v>9.9809199582908743</c:v>
                </c:pt>
              </c:numCache>
            </c:numRef>
          </c:val>
        </c:ser>
        <c:marker val="1"/>
        <c:axId val="70626304"/>
        <c:axId val="70521600"/>
      </c:lineChart>
      <c:catAx>
        <c:axId val="70626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521600"/>
        <c:crosses val="autoZero"/>
        <c:auto val="1"/>
        <c:lblAlgn val="ctr"/>
        <c:lblOffset val="100"/>
      </c:catAx>
      <c:valAx>
        <c:axId val="705216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26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0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608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18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1.4130718937861499</c:v>
                </c:pt>
                <c:pt idx="1">
                  <c:v>0.99852185609963484</c:v>
                </c:pt>
                <c:pt idx="2">
                  <c:v>1.0932310358451278</c:v>
                </c:pt>
                <c:pt idx="3">
                  <c:v>0.68398390269836185</c:v>
                </c:pt>
                <c:pt idx="4">
                  <c:v>0.57585223947143915</c:v>
                </c:pt>
                <c:pt idx="5">
                  <c:v>0.52910380799297663</c:v>
                </c:pt>
                <c:pt idx="6">
                  <c:v>0.65010925207697723</c:v>
                </c:pt>
                <c:pt idx="7">
                  <c:v>0.61951660901936512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oculto'!$C$19:$J$19</c:f>
              <c:numCache>
                <c:formatCode>#,##0.0</c:formatCode>
                <c:ptCount val="8"/>
                <c:pt idx="0">
                  <c:v>1.2253668472667392</c:v>
                </c:pt>
                <c:pt idx="1">
                  <c:v>0.87278426898406958</c:v>
                </c:pt>
                <c:pt idx="2">
                  <c:v>1.1305100211241492</c:v>
                </c:pt>
                <c:pt idx="3">
                  <c:v>1.0674307474423694</c:v>
                </c:pt>
                <c:pt idx="4">
                  <c:v>0.87328092108865263</c:v>
                </c:pt>
                <c:pt idx="5">
                  <c:v>0.91289267146072806</c:v>
                </c:pt>
                <c:pt idx="6">
                  <c:v>1.0132375910922131</c:v>
                </c:pt>
                <c:pt idx="7">
                  <c:v>0.87233959698035757</c:v>
                </c:pt>
              </c:numCache>
            </c:numRef>
          </c:val>
        </c:ser>
        <c:marker val="1"/>
        <c:axId val="70130688"/>
        <c:axId val="70165248"/>
      </c:lineChart>
      <c:catAx>
        <c:axId val="70130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5248"/>
        <c:crosses val="autoZero"/>
        <c:auto val="1"/>
        <c:lblAlgn val="ctr"/>
        <c:lblOffset val="100"/>
      </c:catAx>
      <c:valAx>
        <c:axId val="70165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30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0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06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subjetivo'!$C$17:$J$17</c:f>
              <c:numCache>
                <c:formatCode>#,##0.0</c:formatCode>
                <c:ptCount val="8"/>
                <c:pt idx="0">
                  <c:v>31.795544780207624</c:v>
                </c:pt>
                <c:pt idx="1">
                  <c:v>35.454109862647442</c:v>
                </c:pt>
                <c:pt idx="2">
                  <c:v>32.792639660407879</c:v>
                </c:pt>
                <c:pt idx="3">
                  <c:v>32.179938266758491</c:v>
                </c:pt>
                <c:pt idx="4">
                  <c:v>28.543370214682596</c:v>
                </c:pt>
                <c:pt idx="5">
                  <c:v>23.33041122537027</c:v>
                </c:pt>
                <c:pt idx="6">
                  <c:v>33.395787839131842</c:v>
                </c:pt>
                <c:pt idx="7">
                  <c:v>34.219657999449865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31.657891886964112</c:v>
                </c:pt>
                <c:pt idx="1">
                  <c:v>32.932200772446507</c:v>
                </c:pt>
                <c:pt idx="2">
                  <c:v>35.517965848734939</c:v>
                </c:pt>
                <c:pt idx="3">
                  <c:v>35.960446826410355</c:v>
                </c:pt>
                <c:pt idx="4">
                  <c:v>28.798441989274124</c:v>
                </c:pt>
                <c:pt idx="5">
                  <c:v>29.339679488456401</c:v>
                </c:pt>
                <c:pt idx="6">
                  <c:v>33.624413350257335</c:v>
                </c:pt>
                <c:pt idx="7">
                  <c:v>31.304714246193537</c:v>
                </c:pt>
              </c:numCache>
            </c:numRef>
          </c:val>
        </c:ser>
        <c:marker val="1"/>
        <c:axId val="70753280"/>
        <c:axId val="70759168"/>
      </c:lineChart>
      <c:catAx>
        <c:axId val="70753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59168"/>
        <c:crosses val="autoZero"/>
        <c:auto val="1"/>
        <c:lblAlgn val="ctr"/>
        <c:lblOffset val="100"/>
      </c:catAx>
      <c:valAx>
        <c:axId val="707591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53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0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horas'!$C$16:$J$16</c:f>
              <c:numCache>
                <c:formatCode>#,##0.0</c:formatCode>
                <c:ptCount val="8"/>
                <c:pt idx="0">
                  <c:v>15.421555648107319</c:v>
                </c:pt>
                <c:pt idx="1">
                  <c:v>17.285015211422241</c:v>
                </c:pt>
                <c:pt idx="2">
                  <c:v>14.147226172426103</c:v>
                </c:pt>
                <c:pt idx="3">
                  <c:v>8.9191672891584748</c:v>
                </c:pt>
                <c:pt idx="4">
                  <c:v>7.6304656593160436</c:v>
                </c:pt>
                <c:pt idx="5">
                  <c:v>6.1603974755397193</c:v>
                </c:pt>
                <c:pt idx="6">
                  <c:v>12.642314771369156</c:v>
                </c:pt>
                <c:pt idx="7">
                  <c:v>11.723651719026346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12.532040874638458</c:v>
                </c:pt>
                <c:pt idx="1">
                  <c:v>12.675113963937795</c:v>
                </c:pt>
                <c:pt idx="2">
                  <c:v>12.467661410551212</c:v>
                </c:pt>
                <c:pt idx="3">
                  <c:v>10.091731719016295</c:v>
                </c:pt>
                <c:pt idx="4">
                  <c:v>7.9260139837803081</c:v>
                </c:pt>
                <c:pt idx="5">
                  <c:v>8.8521978186153198</c:v>
                </c:pt>
                <c:pt idx="6">
                  <c:v>11.268494619181848</c:v>
                </c:pt>
                <c:pt idx="7">
                  <c:v>10.098466040879714</c:v>
                </c:pt>
              </c:numCache>
            </c:numRef>
          </c:val>
        </c:ser>
        <c:marker val="1"/>
        <c:axId val="71007232"/>
        <c:axId val="71009024"/>
      </c:lineChart>
      <c:catAx>
        <c:axId val="71007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09024"/>
        <c:crosses val="autoZero"/>
        <c:auto val="1"/>
        <c:lblAlgn val="ctr"/>
        <c:lblOffset val="100"/>
      </c:catAx>
      <c:valAx>
        <c:axId val="71009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07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314"/>
          <c:w val="0.171443936660280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09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17"/>
          <c:w val="0.90275170481134137"/>
          <c:h val="0.62416364035937788"/>
        </c:manualLayout>
      </c:layout>
      <c:lineChart>
        <c:grouping val="standard"/>
        <c:ser>
          <c:idx val="0"/>
          <c:order val="0"/>
          <c:tx>
            <c:strRef>
              <c:f>'Empleo inadecuado competencias'!$B$16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competencias'!$C$16:$J$16</c:f>
              <c:numCache>
                <c:formatCode>#,##0.0</c:formatCode>
                <c:ptCount val="8"/>
                <c:pt idx="0">
                  <c:v>4.418672668238032</c:v>
                </c:pt>
                <c:pt idx="1">
                  <c:v>3.2996715643939218</c:v>
                </c:pt>
                <c:pt idx="2">
                  <c:v>12.797968398020339</c:v>
                </c:pt>
                <c:pt idx="3">
                  <c:v>23.656081315001792</c:v>
                </c:pt>
                <c:pt idx="4">
                  <c:v>20.47575077214929</c:v>
                </c:pt>
                <c:pt idx="5">
                  <c:v>15.422954685808843</c:v>
                </c:pt>
                <c:pt idx="6">
                  <c:v>19.900178380165549</c:v>
                </c:pt>
                <c:pt idx="7">
                  <c:v>21.109600609372837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competencias'!$C$23:$J$23</c:f>
              <c:numCache>
                <c:formatCode>#,##0.0</c:formatCode>
                <c:ptCount val="8"/>
                <c:pt idx="0">
                  <c:v>3.1368490664179225</c:v>
                </c:pt>
                <c:pt idx="1">
                  <c:v>3.2837044544408256</c:v>
                </c:pt>
                <c:pt idx="2">
                  <c:v>11.905998504964193</c:v>
                </c:pt>
                <c:pt idx="3">
                  <c:v>19.07697370565889</c:v>
                </c:pt>
                <c:pt idx="4">
                  <c:v>16.034201026186732</c:v>
                </c:pt>
                <c:pt idx="5">
                  <c:v>14.587907892324139</c:v>
                </c:pt>
                <c:pt idx="6">
                  <c:v>16.797558376322712</c:v>
                </c:pt>
                <c:pt idx="7">
                  <c:v>16.401006967602942</c:v>
                </c:pt>
              </c:numCache>
            </c:numRef>
          </c:val>
        </c:ser>
        <c:marker val="1"/>
        <c:axId val="70929408"/>
        <c:axId val="70972160"/>
      </c:lineChart>
      <c:catAx>
        <c:axId val="7092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72160"/>
        <c:crosses val="autoZero"/>
        <c:auto val="1"/>
        <c:lblAlgn val="ctr"/>
        <c:lblOffset val="100"/>
      </c:catAx>
      <c:valAx>
        <c:axId val="70972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29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78"/>
          <c:w val="0.171443936660280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75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ingresos'!$C$19:$J$19</c:f>
              <c:numCache>
                <c:formatCode>#,##0.0</c:formatCode>
                <c:ptCount val="8"/>
                <c:pt idx="0">
                  <c:v>21.763214557751347</c:v>
                </c:pt>
                <c:pt idx="1">
                  <c:v>26.030422090946782</c:v>
                </c:pt>
                <c:pt idx="2">
                  <c:v>25.566893607148376</c:v>
                </c:pt>
                <c:pt idx="3">
                  <c:v>27.967089437678666</c:v>
                </c:pt>
                <c:pt idx="4">
                  <c:v>25.080919320150219</c:v>
                </c:pt>
                <c:pt idx="5">
                  <c:v>20.160961240109916</c:v>
                </c:pt>
                <c:pt idx="6">
                  <c:v>27.271979597479838</c:v>
                </c:pt>
                <c:pt idx="7">
                  <c:v>28.797331877941225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ingresos'!$C$22:$J$22</c:f>
              <c:numCache>
                <c:formatCode>#,##0.0</c:formatCode>
                <c:ptCount val="8"/>
                <c:pt idx="0">
                  <c:v>26.21805581765053</c:v>
                </c:pt>
                <c:pt idx="1">
                  <c:v>26.952908199680653</c:v>
                </c:pt>
                <c:pt idx="2">
                  <c:v>30.568413833948977</c:v>
                </c:pt>
                <c:pt idx="3">
                  <c:v>32.054893895342445</c:v>
                </c:pt>
                <c:pt idx="4">
                  <c:v>25.600324846617973</c:v>
                </c:pt>
                <c:pt idx="5">
                  <c:v>25.902401193356557</c:v>
                </c:pt>
                <c:pt idx="6">
                  <c:v>29.072109611436623</c:v>
                </c:pt>
                <c:pt idx="7">
                  <c:v>27.382647313956461</c:v>
                </c:pt>
              </c:numCache>
            </c:numRef>
          </c:val>
        </c:ser>
        <c:marker val="1"/>
        <c:axId val="71187456"/>
        <c:axId val="71205632"/>
      </c:lineChart>
      <c:catAx>
        <c:axId val="71187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05632"/>
        <c:crosses val="autoZero"/>
        <c:auto val="1"/>
        <c:lblAlgn val="ctr"/>
        <c:lblOffset val="100"/>
      </c:catAx>
      <c:valAx>
        <c:axId val="71205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87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816"/>
          <c:y val="0.55623681731798114"/>
          <c:w val="0.171443936660281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653"/>
        </c:manualLayout>
      </c:layout>
      <c:lineChart>
        <c:grouping val="standard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objetivo'!$C$21:$J$21</c:f>
              <c:numCache>
                <c:formatCode>#,##0.0</c:formatCode>
                <c:ptCount val="8"/>
                <c:pt idx="0">
                  <c:v>11.171809766336589</c:v>
                </c:pt>
                <c:pt idx="1">
                  <c:v>12.098108139700377</c:v>
                </c:pt>
                <c:pt idx="2">
                  <c:v>10.127914620592316</c:v>
                </c:pt>
                <c:pt idx="3">
                  <c:v>10.067094522296424</c:v>
                </c:pt>
                <c:pt idx="4">
                  <c:v>11.70580378639564</c:v>
                </c:pt>
                <c:pt idx="5">
                  <c:v>11.260340883905382</c:v>
                </c:pt>
                <c:pt idx="6">
                  <c:v>14.799985547444965</c:v>
                </c:pt>
                <c:pt idx="7">
                  <c:v>13.557067716805918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12.992513809844006</c:v>
                </c:pt>
                <c:pt idx="1">
                  <c:v>13.944019324704513</c:v>
                </c:pt>
                <c:pt idx="2">
                  <c:v>12.105664674102892</c:v>
                </c:pt>
                <c:pt idx="3">
                  <c:v>9.411028553967963</c:v>
                </c:pt>
                <c:pt idx="4">
                  <c:v>9.4147022334521626</c:v>
                </c:pt>
                <c:pt idx="5">
                  <c:v>11.338457860937494</c:v>
                </c:pt>
                <c:pt idx="6">
                  <c:v>12.871376712851431</c:v>
                </c:pt>
                <c:pt idx="7">
                  <c:v>11.733861742966948</c:v>
                </c:pt>
              </c:numCache>
            </c:numRef>
          </c:val>
        </c:ser>
        <c:marker val="1"/>
        <c:axId val="71146496"/>
        <c:axId val="71152384"/>
      </c:lineChart>
      <c:catAx>
        <c:axId val="71146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52384"/>
        <c:crosses val="autoZero"/>
        <c:auto val="1"/>
        <c:lblAlgn val="ctr"/>
        <c:lblOffset val="100"/>
      </c:catAx>
      <c:valAx>
        <c:axId val="7115238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46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144"/>
          <c:w val="0.171443936660281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302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'!$C$18:$J$18</c:f>
              <c:numCache>
                <c:formatCode>#,##0.0</c:formatCode>
                <c:ptCount val="8"/>
                <c:pt idx="0">
                  <c:v>6.0213845998519009</c:v>
                </c:pt>
                <c:pt idx="1">
                  <c:v>6.0292126747943087</c:v>
                </c:pt>
                <c:pt idx="2">
                  <c:v>5.102077072520391</c:v>
                </c:pt>
                <c:pt idx="3">
                  <c:v>3.0611735596885521</c:v>
                </c:pt>
                <c:pt idx="4">
                  <c:v>3.2656055377389164</c:v>
                </c:pt>
                <c:pt idx="5">
                  <c:v>3.3246100449075069</c:v>
                </c:pt>
                <c:pt idx="6">
                  <c:v>6.4329295857000215</c:v>
                </c:pt>
                <c:pt idx="7">
                  <c:v>5.362459222676236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'!$C$21:$J$21</c:f>
              <c:numCache>
                <c:formatCode>#,##0.0</c:formatCode>
                <c:ptCount val="8"/>
                <c:pt idx="0">
                  <c:v>5.5397842116547666</c:v>
                </c:pt>
                <c:pt idx="1">
                  <c:v>5.3847667677094826</c:v>
                </c:pt>
                <c:pt idx="2">
                  <c:v>4.9520879208757522</c:v>
                </c:pt>
                <c:pt idx="3">
                  <c:v>3.152084517639687</c:v>
                </c:pt>
                <c:pt idx="4">
                  <c:v>2.9842966064253131</c:v>
                </c:pt>
                <c:pt idx="5">
                  <c:v>3.9264448583361555</c:v>
                </c:pt>
                <c:pt idx="6">
                  <c:v>5.0068731313458255</c:v>
                </c:pt>
                <c:pt idx="7">
                  <c:v>4.2515216050014928</c:v>
                </c:pt>
              </c:numCache>
            </c:numRef>
          </c:val>
        </c:ser>
        <c:marker val="1"/>
        <c:axId val="71457792"/>
        <c:axId val="71459584"/>
      </c:lineChart>
      <c:catAx>
        <c:axId val="71457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59584"/>
        <c:crosses val="autoZero"/>
        <c:auto val="1"/>
        <c:lblAlgn val="ctr"/>
        <c:lblOffset val="100"/>
      </c:catAx>
      <c:valAx>
        <c:axId val="71459584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57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314"/>
          <c:w val="0.171443936660281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09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409"/>
          <c:w val="0.90275170481134137"/>
          <c:h val="0.60330805796912246"/>
        </c:manualLayout>
      </c:layout>
      <c:lineChart>
        <c:grouping val="standard"/>
        <c:ser>
          <c:idx val="0"/>
          <c:order val="0"/>
          <c:tx>
            <c:strRef>
              <c:f>'Empleo inadecuado x competncias'!$B$19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competncias'!$C$19:$J$19</c:f>
              <c:numCache>
                <c:formatCode>#,##0.0</c:formatCode>
                <c:ptCount val="8"/>
                <c:pt idx="0">
                  <c:v>1.8005581970522573</c:v>
                </c:pt>
                <c:pt idx="1">
                  <c:v>1.2944237909111624</c:v>
                </c:pt>
                <c:pt idx="2">
                  <c:v>3.8396535416124666</c:v>
                </c:pt>
                <c:pt idx="3">
                  <c:v>7.8215534703637832</c:v>
                </c:pt>
                <c:pt idx="4">
                  <c:v>8.5887394185256447</c:v>
                </c:pt>
                <c:pt idx="5">
                  <c:v>7.4648798342273963</c:v>
                </c:pt>
                <c:pt idx="6">
                  <c:v>8.9662513041946053</c:v>
                </c:pt>
                <c:pt idx="7">
                  <c:v>8.2709749067928833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competncias'!$C$28:$J$28</c:f>
              <c:numCache>
                <c:formatCode>#,##0.0</c:formatCode>
                <c:ptCount val="8"/>
                <c:pt idx="0">
                  <c:v>1.6356795376740687</c:v>
                </c:pt>
                <c:pt idx="1">
                  <c:v>1.7750320330764573</c:v>
                </c:pt>
                <c:pt idx="2">
                  <c:v>4.1963193217749168</c:v>
                </c:pt>
                <c:pt idx="3">
                  <c:v>5.4699682480820089</c:v>
                </c:pt>
                <c:pt idx="4">
                  <c:v>5.5008302247569381</c:v>
                </c:pt>
                <c:pt idx="5">
                  <c:v>5.9968254539826829</c:v>
                </c:pt>
                <c:pt idx="6">
                  <c:v>6.767349762622481</c:v>
                </c:pt>
                <c:pt idx="7">
                  <c:v>6.9236621861526766</c:v>
                </c:pt>
              </c:numCache>
            </c:numRef>
          </c:val>
        </c:ser>
        <c:marker val="1"/>
        <c:axId val="71265280"/>
        <c:axId val="71291648"/>
      </c:lineChart>
      <c:catAx>
        <c:axId val="7126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91648"/>
        <c:crosses val="autoZero"/>
        <c:auto val="1"/>
        <c:lblAlgn val="ctr"/>
        <c:lblOffset val="100"/>
      </c:catAx>
      <c:valAx>
        <c:axId val="71291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652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89"/>
          <c:w val="0.171443936660281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51"/>
          <c:y val="6.633499170812725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76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ingresos'!$C$23:$J$23</c:f>
              <c:numCache>
                <c:formatCode>#,##0.0</c:formatCode>
                <c:ptCount val="8"/>
                <c:pt idx="0">
                  <c:v>7.420773018926492</c:v>
                </c:pt>
                <c:pt idx="1">
                  <c:v>8.7135513855397342</c:v>
                </c:pt>
                <c:pt idx="2">
                  <c:v>7.6745449969623234</c:v>
                </c:pt>
                <c:pt idx="3">
                  <c:v>8.7130439886732667</c:v>
                </c:pt>
                <c:pt idx="4">
                  <c:v>9.9471587143811213</c:v>
                </c:pt>
                <c:pt idx="5">
                  <c:v>9.3546875302593104</c:v>
                </c:pt>
                <c:pt idx="6">
                  <c:v>11.823006685791555</c:v>
                </c:pt>
                <c:pt idx="7">
                  <c:v>10.889910249437113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ingresos'!$C$28:$J$28</c:f>
              <c:numCache>
                <c:formatCode>#,##0.0</c:formatCode>
                <c:ptCount val="8"/>
                <c:pt idx="0">
                  <c:v>10.540531965356321</c:v>
                </c:pt>
                <c:pt idx="1">
                  <c:v>11.240371809384609</c:v>
                </c:pt>
                <c:pt idx="2">
                  <c:v>9.872020072442556</c:v>
                </c:pt>
                <c:pt idx="3">
                  <c:v>8.0053867890156525</c:v>
                </c:pt>
                <c:pt idx="4">
                  <c:v>8.118513340075264</c:v>
                </c:pt>
                <c:pt idx="5">
                  <c:v>9.6288848316945366</c:v>
                </c:pt>
                <c:pt idx="6">
                  <c:v>10.62406620069912</c:v>
                </c:pt>
                <c:pt idx="7">
                  <c:v>9.915995743850381</c:v>
                </c:pt>
              </c:numCache>
            </c:numRef>
          </c:val>
        </c:ser>
        <c:marker val="1"/>
        <c:axId val="71564288"/>
        <c:axId val="71660288"/>
      </c:lineChart>
      <c:catAx>
        <c:axId val="7156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60288"/>
        <c:crosses val="autoZero"/>
        <c:auto val="1"/>
        <c:lblAlgn val="ctr"/>
        <c:lblOffset val="100"/>
      </c:catAx>
      <c:valAx>
        <c:axId val="71660288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64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5832801354652187"/>
          <c:y val="0.60697896562303577"/>
          <c:w val="0.17144393666028146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3890.5736666666667</c:v>
                </c:pt>
                <c:pt idx="1">
                  <c:v>394.488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79"/>
          <c:y val="0.76738122850922763"/>
          <c:w val="0.6540910346733414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4285.061333333334</c:v>
                </c:pt>
                <c:pt idx="1">
                  <c:v>1737.2253333333329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251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61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637"/>
          <c:y val="0.13399276978864852"/>
          <c:w val="0.81918270305897867"/>
          <c:h val="0.6211110507738351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7038.8546666666662</c:v>
                </c:pt>
                <c:pt idx="1">
                  <c:v>7143.59</c:v>
                </c:pt>
                <c:pt idx="2">
                  <c:v>7248.0403333333334</c:v>
                </c:pt>
                <c:pt idx="3">
                  <c:v>7352.1440000000002</c:v>
                </c:pt>
                <c:pt idx="4">
                  <c:v>7455.8266666666668</c:v>
                </c:pt>
              </c:numCache>
            </c:numRef>
          </c:val>
        </c:ser>
        <c:axId val="71575040"/>
        <c:axId val="71613824"/>
      </c:barChart>
      <c:catAx>
        <c:axId val="7157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613824"/>
        <c:crosses val="autoZero"/>
        <c:auto val="1"/>
        <c:lblAlgn val="ctr"/>
        <c:lblOffset val="100"/>
      </c:catAx>
      <c:valAx>
        <c:axId val="71613824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75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547"/>
          <c:w val="0.94285714285714251"/>
          <c:h val="0.374176172135526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16.658742135482175</c:v>
                </c:pt>
                <c:pt idx="1">
                  <c:v>83.341257864517829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324"/>
          <c:h val="0.13824358183160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76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20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5586.815333333333</c:v>
                </c:pt>
                <c:pt idx="1">
                  <c:v>5698.2376666666669</c:v>
                </c:pt>
                <c:pt idx="2">
                  <c:v>5808.121666666666</c:v>
                </c:pt>
                <c:pt idx="3">
                  <c:v>5915.9193333333324</c:v>
                </c:pt>
                <c:pt idx="4">
                  <c:v>6022.2866666666669</c:v>
                </c:pt>
              </c:numCache>
            </c:numRef>
          </c:val>
        </c:ser>
        <c:axId val="70782976"/>
        <c:axId val="70784512"/>
      </c:barChart>
      <c:catAx>
        <c:axId val="70782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84512"/>
        <c:crosses val="autoZero"/>
        <c:auto val="1"/>
        <c:lblAlgn val="ctr"/>
        <c:lblOffset val="100"/>
      </c:catAx>
      <c:valAx>
        <c:axId val="70784512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82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827"/>
          <c:w val="0.90350877192982459"/>
          <c:h val="0.4317648930247428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17.074626154745872</c:v>
                </c:pt>
                <c:pt idx="1">
                  <c:v>82.925373845254128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333"/>
          <c:y val="0.78793096627535786"/>
          <c:w val="0.65748549523415789"/>
          <c:h val="0.1127260388887831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088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3566.3119999999999</c:v>
                </c:pt>
                <c:pt idx="1">
                  <c:v>3738.8063333333334</c:v>
                </c:pt>
                <c:pt idx="2">
                  <c:v>3872.7749999999996</c:v>
                </c:pt>
                <c:pt idx="3">
                  <c:v>4040.8080000000004</c:v>
                </c:pt>
                <c:pt idx="4">
                  <c:v>4285.061333333334</c:v>
                </c:pt>
              </c:numCache>
            </c:numRef>
          </c:val>
        </c:ser>
        <c:axId val="71379968"/>
        <c:axId val="72046464"/>
      </c:barChart>
      <c:catAx>
        <c:axId val="71379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46464"/>
        <c:crosses val="autoZero"/>
        <c:auto val="1"/>
        <c:lblAlgn val="ctr"/>
        <c:lblOffset val="100"/>
      </c:catAx>
      <c:valAx>
        <c:axId val="7204646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79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356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19.291159455620427</c:v>
                </c:pt>
                <c:pt idx="1">
                  <c:v>80.708840544379569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296"/>
          <c:y val="0.67978523232543253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637"/>
          <c:y val="0.15775853018372998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3176.3466666666668</c:v>
                </c:pt>
                <c:pt idx="1">
                  <c:v>3362.4809999999998</c:v>
                </c:pt>
                <c:pt idx="2">
                  <c:v>3431.6756666666665</c:v>
                </c:pt>
                <c:pt idx="3">
                  <c:v>3600.8436666666662</c:v>
                </c:pt>
                <c:pt idx="4">
                  <c:v>3890.5736666666667</c:v>
                </c:pt>
              </c:numCache>
            </c:numRef>
          </c:val>
        </c:ser>
        <c:axId val="72335360"/>
        <c:axId val="72336896"/>
      </c:barChart>
      <c:catAx>
        <c:axId val="72335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36896"/>
        <c:crosses val="autoZero"/>
        <c:auto val="1"/>
        <c:lblAlgn val="ctr"/>
        <c:lblOffset val="100"/>
      </c:catAx>
      <c:valAx>
        <c:axId val="72336896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35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290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19.647598630500013</c:v>
                </c:pt>
                <c:pt idx="1">
                  <c:v>80.352401369499987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018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52"/>
          <c:y val="0.15827035587032545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389.96566666666666</c:v>
                </c:pt>
                <c:pt idx="1">
                  <c:v>376.32533333333339</c:v>
                </c:pt>
                <c:pt idx="2">
                  <c:v>441.09933333333333</c:v>
                </c:pt>
                <c:pt idx="3">
                  <c:v>439.96466666666669</c:v>
                </c:pt>
                <c:pt idx="4">
                  <c:v>394.488</c:v>
                </c:pt>
              </c:numCache>
            </c:numRef>
          </c:val>
        </c:ser>
        <c:axId val="72406912"/>
        <c:axId val="72408448"/>
      </c:barChart>
      <c:catAx>
        <c:axId val="7240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08448"/>
        <c:crosses val="autoZero"/>
        <c:auto val="1"/>
        <c:lblAlgn val="ctr"/>
        <c:lblOffset val="100"/>
      </c:catAx>
      <c:valAx>
        <c:axId val="72408448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06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88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16.363450833904608</c:v>
                </c:pt>
                <c:pt idx="1">
                  <c:v>83.636549166095392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13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52"/>
          <c:y val="0.17720296038180294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365.57233333333329</c:v>
                </c:pt>
                <c:pt idx="1">
                  <c:v>354.7953333333333</c:v>
                </c:pt>
                <c:pt idx="2">
                  <c:v>420.60866666666669</c:v>
                </c:pt>
                <c:pt idx="3">
                  <c:v>413.69466666666659</c:v>
                </c:pt>
                <c:pt idx="4">
                  <c:v>367.94100000000003</c:v>
                </c:pt>
              </c:numCache>
            </c:numRef>
          </c:val>
        </c:ser>
        <c:axId val="72505984"/>
        <c:axId val="72709632"/>
      </c:barChart>
      <c:catAx>
        <c:axId val="72505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09632"/>
        <c:crosses val="autoZero"/>
        <c:auto val="1"/>
        <c:lblAlgn val="ctr"/>
        <c:lblOffset val="100"/>
      </c:catAx>
      <c:valAx>
        <c:axId val="72709632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05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16.596209172830477</c:v>
                </c:pt>
                <c:pt idx="1">
                  <c:v>83.40379082716953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802"/>
          <c:h val="0.109433483735882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24.393000000000001</c:v>
                </c:pt>
                <c:pt idx="1">
                  <c:v>21.53</c:v>
                </c:pt>
                <c:pt idx="2">
                  <c:v>20.491</c:v>
                </c:pt>
                <c:pt idx="3">
                  <c:v>26.269666666666666</c:v>
                </c:pt>
                <c:pt idx="4">
                  <c:v>26.546666666666667</c:v>
                </c:pt>
              </c:numCache>
            </c:numRef>
          </c:val>
        </c:ser>
        <c:axId val="72711552"/>
        <c:axId val="72737920"/>
      </c:barChart>
      <c:catAx>
        <c:axId val="7271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37920"/>
        <c:crosses val="autoZero"/>
        <c:auto val="1"/>
        <c:lblAlgn val="ctr"/>
        <c:lblOffset val="100"/>
      </c:catAx>
      <c:valAx>
        <c:axId val="72737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1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13.700161876598768</c:v>
                </c:pt>
                <c:pt idx="1">
                  <c:v>86.29983812340123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052"/>
          <c:y val="0.81150206970395933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08E-2"/>
        </c:manualLayout>
      </c:layout>
    </c:title>
    <c:plotArea>
      <c:layout>
        <c:manualLayout>
          <c:layoutTarget val="inner"/>
          <c:xMode val="edge"/>
          <c:yMode val="edge"/>
          <c:x val="0.14793239410096637"/>
          <c:y val="0.16003127974630071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2020.5033333333333</c:v>
                </c:pt>
                <c:pt idx="1">
                  <c:v>1959.4313333333332</c:v>
                </c:pt>
                <c:pt idx="2">
                  <c:v>1935.3466666666666</c:v>
                </c:pt>
                <c:pt idx="3">
                  <c:v>1875.1113333333333</c:v>
                </c:pt>
                <c:pt idx="4">
                  <c:v>1737.2253333333331</c:v>
                </c:pt>
              </c:numCache>
            </c:numRef>
          </c:val>
        </c:ser>
        <c:axId val="71340416"/>
        <c:axId val="71341952"/>
      </c:barChart>
      <c:catAx>
        <c:axId val="7134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1952"/>
        <c:crosses val="autoZero"/>
        <c:auto val="1"/>
        <c:lblAlgn val="ctr"/>
        <c:lblOffset val="100"/>
      </c:catAx>
      <c:valAx>
        <c:axId val="71341952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13.304097556853856</c:v>
                </c:pt>
                <c:pt idx="1">
                  <c:v>86.695902443146139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13"/>
          <c:y val="0.76129745937998716"/>
          <c:w val="0.4359423233924472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51"/>
          <c:y val="5.2493438320211508E-3"/>
        </c:manualLayout>
      </c:layout>
    </c:title>
    <c:plotArea>
      <c:layout>
        <c:manualLayout>
          <c:layoutTarget val="inner"/>
          <c:xMode val="edge"/>
          <c:yMode val="edge"/>
          <c:x val="0.14793239410096637"/>
          <c:y val="0.17442519685039845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1147.6369999999999</c:v>
                </c:pt>
                <c:pt idx="1">
                  <c:v>1067.1813333333332</c:v>
                </c:pt>
                <c:pt idx="2">
                  <c:v>903.53433333333339</c:v>
                </c:pt>
                <c:pt idx="3">
                  <c:v>1349.4596666666666</c:v>
                </c:pt>
                <c:pt idx="4">
                  <c:v>1466.3333333333333</c:v>
                </c:pt>
              </c:numCache>
            </c:numRef>
          </c:val>
        </c:ser>
        <c:axId val="72870912"/>
        <c:axId val="73179136"/>
      </c:barChart>
      <c:catAx>
        <c:axId val="72870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179136"/>
        <c:crosses val="autoZero"/>
        <c:auto val="1"/>
        <c:lblAlgn val="ctr"/>
        <c:lblOffset val="100"/>
      </c:catAx>
      <c:valAx>
        <c:axId val="73179136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70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21.087459025902245</c:v>
                </c:pt>
                <c:pt idx="1">
                  <c:v>78.912540974097752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52"/>
          <c:y val="0.19932044858029457"/>
          <c:w val="0.84641738168379177"/>
          <c:h val="0.5979829794002931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318.08533333333338</c:v>
                </c:pt>
                <c:pt idx="1">
                  <c:v>285.28833333333336</c:v>
                </c:pt>
                <c:pt idx="2">
                  <c:v>238.57833333333335</c:v>
                </c:pt>
                <c:pt idx="3">
                  <c:v>510.85166666666663</c:v>
                </c:pt>
                <c:pt idx="4">
                  <c:v>502.36566666666664</c:v>
                </c:pt>
              </c:numCache>
            </c:numRef>
          </c:val>
        </c:ser>
        <c:axId val="73298304"/>
        <c:axId val="73299840"/>
      </c:barChart>
      <c:catAx>
        <c:axId val="7329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99840"/>
        <c:crosses val="autoZero"/>
        <c:auto val="1"/>
        <c:lblAlgn val="ctr"/>
        <c:lblOffset val="100"/>
      </c:catAx>
      <c:valAx>
        <c:axId val="7329984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29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22.395761276847736</c:v>
                </c:pt>
                <c:pt idx="1">
                  <c:v>77.604238723152264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486"/>
          <c:y val="0.80109240191129949"/>
          <c:w val="0.43643597733143213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12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843.64966666666669</c:v>
                </c:pt>
                <c:pt idx="1">
                  <c:v>765.54866666666658</c:v>
                </c:pt>
                <c:pt idx="2">
                  <c:v>597.29633333333334</c:v>
                </c:pt>
                <c:pt idx="3">
                  <c:v>804.12800000000004</c:v>
                </c:pt>
                <c:pt idx="4">
                  <c:v>904.55933333333326</c:v>
                </c:pt>
              </c:numCache>
            </c:numRef>
          </c:val>
        </c:ser>
        <c:axId val="73373952"/>
        <c:axId val="73441280"/>
      </c:barChart>
      <c:catAx>
        <c:axId val="7337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41280"/>
        <c:crosses val="autoZero"/>
        <c:auto val="1"/>
        <c:lblAlgn val="ctr"/>
        <c:lblOffset val="100"/>
      </c:catAx>
      <c:valAx>
        <c:axId val="73441280"/>
        <c:scaling>
          <c:orientation val="minMax"/>
          <c:min val="4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7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24.829492006452774</c:v>
                </c:pt>
                <c:pt idx="1">
                  <c:v>75.170507993547233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626"/>
          <c:y val="0.14166120539280441"/>
          <c:w val="0.81918270305897867"/>
          <c:h val="0.6211108564590343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997.39366666666672</c:v>
                </c:pt>
                <c:pt idx="1">
                  <c:v>937.72699999999998</c:v>
                </c:pt>
                <c:pt idx="2">
                  <c:v>780.7886666666667</c:v>
                </c:pt>
                <c:pt idx="3">
                  <c:v>1102.0083333333332</c:v>
                </c:pt>
                <c:pt idx="4">
                  <c:v>1233.9833333333333</c:v>
                </c:pt>
              </c:numCache>
            </c:numRef>
          </c:val>
        </c:ser>
        <c:axId val="73448448"/>
        <c:axId val="73533312"/>
      </c:barChart>
      <c:catAx>
        <c:axId val="73448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33312"/>
        <c:crosses val="autoZero"/>
        <c:auto val="1"/>
        <c:lblAlgn val="ctr"/>
        <c:lblOffset val="100"/>
      </c:catAx>
      <c:valAx>
        <c:axId val="7353331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48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20.287809092535745</c:v>
                </c:pt>
                <c:pt idx="1">
                  <c:v>79.712190907464247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798"/>
          <c:y val="0.77853652908770232"/>
          <c:w val="0.36362579049721405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45"/>
          <c:y val="0.13752011767759798"/>
          <c:w val="0.84641738168379177"/>
          <c:h val="0.6296345144357078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359.02400000000006</c:v>
                </c:pt>
                <c:pt idx="1">
                  <c:v>437.65733333333333</c:v>
                </c:pt>
                <c:pt idx="2">
                  <c:v>436.08766666666662</c:v>
                </c:pt>
                <c:pt idx="3">
                  <c:v>598.0390000000001</c:v>
                </c:pt>
                <c:pt idx="4">
                  <c:v>580.92866666666669</c:v>
                </c:pt>
              </c:numCache>
            </c:numRef>
          </c:val>
        </c:ser>
        <c:axId val="73680768"/>
        <c:axId val="73682304"/>
      </c:barChart>
      <c:catAx>
        <c:axId val="73680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82304"/>
        <c:crosses val="autoZero"/>
        <c:auto val="1"/>
        <c:lblAlgn val="ctr"/>
        <c:lblOffset val="100"/>
      </c:catAx>
      <c:valAx>
        <c:axId val="73682304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80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22.288617405288925</c:v>
                </c:pt>
                <c:pt idx="1">
                  <c:v>77.711382594711068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45"/>
          <c:y val="0.16650592588969856"/>
          <c:w val="0.84641738168379177"/>
          <c:h val="0.60454769240802886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109.17099999999999</c:v>
                </c:pt>
                <c:pt idx="1">
                  <c:v>122.09466666666667</c:v>
                </c:pt>
                <c:pt idx="2">
                  <c:v>128.75466666666668</c:v>
                </c:pt>
                <c:pt idx="3">
                  <c:v>259.94233333333335</c:v>
                </c:pt>
                <c:pt idx="4">
                  <c:v>229.78466666666665</c:v>
                </c:pt>
              </c:numCache>
            </c:numRef>
          </c:val>
        </c:ser>
        <c:axId val="73532160"/>
        <c:axId val="73632384"/>
      </c:barChart>
      <c:catAx>
        <c:axId val="73532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32384"/>
        <c:crosses val="autoZero"/>
        <c:auto val="1"/>
        <c:lblAlgn val="ctr"/>
        <c:lblOffset val="100"/>
      </c:catAx>
      <c:valAx>
        <c:axId val="73632384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3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24.332007584581781</c:v>
                </c:pt>
                <c:pt idx="1">
                  <c:v>75.667992415418212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45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278.94100000000003</c:v>
                </c:pt>
                <c:pt idx="1">
                  <c:v>321.11633333333333</c:v>
                </c:pt>
                <c:pt idx="2">
                  <c:v>289.09800000000001</c:v>
                </c:pt>
                <c:pt idx="3">
                  <c:v>362.30900000000003</c:v>
                </c:pt>
                <c:pt idx="4">
                  <c:v>358.52099999999996</c:v>
                </c:pt>
              </c:numCache>
            </c:numRef>
          </c:val>
        </c:ser>
        <c:axId val="74105216"/>
        <c:axId val="74106752"/>
      </c:barChart>
      <c:catAx>
        <c:axId val="7410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06752"/>
        <c:crosses val="autoZero"/>
        <c:auto val="1"/>
        <c:lblAlgn val="ctr"/>
        <c:lblOffset val="100"/>
      </c:catAx>
      <c:valAx>
        <c:axId val="7410675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05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4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24.708426630608948</c:v>
                </c:pt>
                <c:pt idx="1">
                  <c:v>75.291573369391045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729"/>
          <c:y val="0.70590784485272651"/>
          <c:w val="0.36362579049721439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310.73433333333332</c:v>
                </c:pt>
                <c:pt idx="1">
                  <c:v>371.90499999999997</c:v>
                </c:pt>
                <c:pt idx="2">
                  <c:v>362.286</c:v>
                </c:pt>
                <c:pt idx="3">
                  <c:v>477.745</c:v>
                </c:pt>
                <c:pt idx="4">
                  <c:v>466.63933333333335</c:v>
                </c:pt>
              </c:numCache>
            </c:numRef>
          </c:val>
        </c:ser>
        <c:axId val="74173824"/>
        <c:axId val="74237056"/>
      </c:barChart>
      <c:catAx>
        <c:axId val="7417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37056"/>
        <c:crosses val="autoZero"/>
        <c:auto val="1"/>
        <c:lblAlgn val="ctr"/>
        <c:lblOffset val="100"/>
      </c:catAx>
      <c:valAx>
        <c:axId val="74237056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7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21.185869831536746</c:v>
                </c:pt>
                <c:pt idx="1">
                  <c:v>78.814130168463251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02"/>
          <c:y val="0.79185245087607292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1712.4953333333333</c:v>
                </c:pt>
                <c:pt idx="1">
                  <c:v>1756.9316666666666</c:v>
                </c:pt>
                <c:pt idx="2">
                  <c:v>1839.8556666666666</c:v>
                </c:pt>
                <c:pt idx="3">
                  <c:v>1954.4470000000001</c:v>
                </c:pt>
              </c:numCache>
            </c:numRef>
          </c:val>
        </c:ser>
        <c:axId val="74444160"/>
        <c:axId val="74454144"/>
      </c:barChart>
      <c:catAx>
        <c:axId val="74444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54144"/>
        <c:crosses val="autoZero"/>
        <c:auto val="1"/>
        <c:lblAlgn val="ctr"/>
        <c:lblOffset val="100"/>
      </c:catAx>
      <c:valAx>
        <c:axId val="74454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4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1109.7136666666668</c:v>
                </c:pt>
                <c:pt idx="1">
                  <c:v>1167.0643333333333</c:v>
                </c:pt>
                <c:pt idx="2">
                  <c:v>1188.953</c:v>
                </c:pt>
                <c:pt idx="3">
                  <c:v>1348.53</c:v>
                </c:pt>
              </c:numCache>
            </c:numRef>
          </c:val>
        </c:ser>
        <c:axId val="74482048"/>
        <c:axId val="74483584"/>
      </c:barChart>
      <c:catAx>
        <c:axId val="74482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83584"/>
        <c:crosses val="autoZero"/>
        <c:auto val="1"/>
        <c:lblAlgn val="ctr"/>
        <c:lblOffset val="100"/>
      </c:catAx>
      <c:valAx>
        <c:axId val="74483584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82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151.65866666666668</c:v>
                </c:pt>
                <c:pt idx="1">
                  <c:v>151.15966666666665</c:v>
                </c:pt>
                <c:pt idx="2">
                  <c:v>149.21799999999999</c:v>
                </c:pt>
                <c:pt idx="3">
                  <c:v>151.94333333333336</c:v>
                </c:pt>
              </c:numCache>
            </c:numRef>
          </c:val>
        </c:ser>
        <c:axId val="74503296"/>
        <c:axId val="74504832"/>
      </c:barChart>
      <c:catAx>
        <c:axId val="74503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4832"/>
        <c:crosses val="autoZero"/>
        <c:auto val="1"/>
        <c:lblAlgn val="ctr"/>
        <c:lblOffset val="100"/>
      </c:catAx>
      <c:valAx>
        <c:axId val="74504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3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177.69033333333331</c:v>
                </c:pt>
                <c:pt idx="1">
                  <c:v>160.042</c:v>
                </c:pt>
                <c:pt idx="2">
                  <c:v>173.00666666666666</c:v>
                </c:pt>
                <c:pt idx="3">
                  <c:v>202.32</c:v>
                </c:pt>
              </c:numCache>
            </c:numRef>
          </c:val>
        </c:ser>
        <c:axId val="74557312"/>
        <c:axId val="74558848"/>
      </c:barChart>
      <c:catAx>
        <c:axId val="7455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8848"/>
        <c:crosses val="autoZero"/>
        <c:auto val="1"/>
        <c:lblAlgn val="ctr"/>
        <c:lblOffset val="100"/>
      </c:catAx>
      <c:valAx>
        <c:axId val="74558848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76"/>
          <c:y val="0.23275843967780288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1837.42</c:v>
                </c:pt>
                <c:pt idx="1">
                  <c:v>1712.4953333333333</c:v>
                </c:pt>
                <c:pt idx="2">
                  <c:v>1756.9316666666666</c:v>
                </c:pt>
                <c:pt idx="3">
                  <c:v>1839.8556666666666</c:v>
                </c:pt>
                <c:pt idx="4">
                  <c:v>1954.4470000000001</c:v>
                </c:pt>
              </c:numCache>
            </c:numRef>
          </c:val>
        </c:ser>
        <c:axId val="74536448"/>
        <c:axId val="74573312"/>
      </c:barChart>
      <c:catAx>
        <c:axId val="7453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3312"/>
        <c:crosses val="autoZero"/>
        <c:auto val="1"/>
        <c:lblAlgn val="ctr"/>
        <c:lblOffset val="100"/>
      </c:catAx>
      <c:valAx>
        <c:axId val="74573312"/>
        <c:scaling>
          <c:orientation val="minMax"/>
          <c:min val="16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3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28.589767282199169</c:v>
                </c:pt>
                <c:pt idx="1">
                  <c:v>71.410232717800824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"/>
          <c:y val="0.23275843967780288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171.85066666666668</c:v>
                </c:pt>
                <c:pt idx="1">
                  <c:v>151.65866666666668</c:v>
                </c:pt>
                <c:pt idx="2">
                  <c:v>151.15966666666665</c:v>
                </c:pt>
                <c:pt idx="3">
                  <c:v>149.21799999999999</c:v>
                </c:pt>
                <c:pt idx="4">
                  <c:v>151.94333333333336</c:v>
                </c:pt>
              </c:numCache>
            </c:numRef>
          </c:val>
        </c:ser>
        <c:axId val="74658176"/>
        <c:axId val="74690944"/>
      </c:barChart>
      <c:catAx>
        <c:axId val="746581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90944"/>
        <c:crosses val="autoZero"/>
        <c:auto val="1"/>
        <c:lblAlgn val="ctr"/>
        <c:lblOffset val="100"/>
      </c:catAx>
      <c:valAx>
        <c:axId val="7469094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58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18.383903890533034</c:v>
                </c:pt>
                <c:pt idx="1">
                  <c:v>81.616096109466966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"/>
          <c:y val="0.23275843967780288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125.94433333333335</c:v>
                </c:pt>
                <c:pt idx="1">
                  <c:v>123.64566666666667</c:v>
                </c:pt>
                <c:pt idx="2">
                  <c:v>135.387</c:v>
                </c:pt>
                <c:pt idx="3">
                  <c:v>157.41266666666667</c:v>
                </c:pt>
                <c:pt idx="4">
                  <c:v>139.83633333333333</c:v>
                </c:pt>
              </c:numCache>
            </c:numRef>
          </c:val>
        </c:ser>
        <c:axId val="75130368"/>
        <c:axId val="75131904"/>
      </c:barChart>
      <c:catAx>
        <c:axId val="75130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31904"/>
        <c:crosses val="autoZero"/>
        <c:auto val="1"/>
        <c:lblAlgn val="ctr"/>
        <c:lblOffset val="100"/>
      </c:catAx>
      <c:valAx>
        <c:axId val="75131904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30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20.288992236664686</c:v>
                </c:pt>
                <c:pt idx="1">
                  <c:v>79.711007763335317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34"/>
          <c:y val="0.23275843967780288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826.01033333333328</c:v>
                </c:pt>
                <c:pt idx="1">
                  <c:v>1109.7136666666668</c:v>
                </c:pt>
                <c:pt idx="2">
                  <c:v>1167.0643333333333</c:v>
                </c:pt>
                <c:pt idx="3">
                  <c:v>1188.953</c:v>
                </c:pt>
                <c:pt idx="4">
                  <c:v>1348.53</c:v>
                </c:pt>
              </c:numCache>
            </c:numRef>
          </c:val>
        </c:ser>
        <c:axId val="75223424"/>
        <c:axId val="75224960"/>
      </c:barChart>
      <c:catAx>
        <c:axId val="75223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24960"/>
        <c:crosses val="autoZero"/>
        <c:auto val="1"/>
        <c:lblAlgn val="ctr"/>
        <c:lblOffset val="100"/>
      </c:catAx>
      <c:valAx>
        <c:axId val="75224960"/>
        <c:scaling>
          <c:orientation val="minMax"/>
          <c:min val="8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23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15.641728675110681</c:v>
                </c:pt>
                <c:pt idx="1">
                  <c:v>84.358271324889316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288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156.24300000000002</c:v>
                </c:pt>
                <c:pt idx="1">
                  <c:v>177.69033333333331</c:v>
                </c:pt>
                <c:pt idx="2">
                  <c:v>160.042</c:v>
                </c:pt>
                <c:pt idx="3">
                  <c:v>173.00666666666666</c:v>
                </c:pt>
                <c:pt idx="4">
                  <c:v>202.32</c:v>
                </c:pt>
              </c:numCache>
            </c:numRef>
          </c:val>
        </c:ser>
        <c:axId val="75287552"/>
        <c:axId val="75375360"/>
      </c:barChart>
      <c:catAx>
        <c:axId val="75287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5360"/>
        <c:crosses val="autoZero"/>
        <c:auto val="1"/>
        <c:lblAlgn val="ctr"/>
        <c:lblOffset val="100"/>
      </c:catAx>
      <c:valAx>
        <c:axId val="753753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8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19.803647112946958</c:v>
                </c:pt>
                <c:pt idx="1">
                  <c:v>80.196352887053038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"/>
          <c:y val="0.23275843967780288"/>
          <c:w val="0.8464173816837917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49.673000000000002</c:v>
                </c:pt>
                <c:pt idx="1">
                  <c:v>74.584999999999994</c:v>
                </c:pt>
                <c:pt idx="2">
                  <c:v>52.611333333333334</c:v>
                </c:pt>
                <c:pt idx="3">
                  <c:v>82.560666666666677</c:v>
                </c:pt>
                <c:pt idx="4">
                  <c:v>81.343000000000004</c:v>
                </c:pt>
              </c:numCache>
            </c:numRef>
          </c:val>
        </c:ser>
        <c:axId val="75458432"/>
        <c:axId val="75459968"/>
      </c:barChart>
      <c:catAx>
        <c:axId val="7545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59968"/>
        <c:crosses val="autoZero"/>
        <c:auto val="1"/>
        <c:lblAlgn val="ctr"/>
        <c:lblOffset val="100"/>
      </c:catAx>
      <c:valAx>
        <c:axId val="75459968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58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9.5549414320372001</c:v>
                </c:pt>
                <c:pt idx="1">
                  <c:v>90.445058567962803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7.0693333333333328</c:v>
                </c:pt>
                <c:pt idx="1">
                  <c:v>9.310666666666668</c:v>
                </c:pt>
                <c:pt idx="2">
                  <c:v>4.3620000000000001</c:v>
                </c:pt>
                <c:pt idx="3">
                  <c:v>5.0769999999999991</c:v>
                </c:pt>
                <c:pt idx="4">
                  <c:v>5.9386666666666672</c:v>
                </c:pt>
              </c:numCache>
            </c:numRef>
          </c:val>
        </c:ser>
        <c:axId val="75577600"/>
        <c:axId val="75588736"/>
      </c:barChart>
      <c:catAx>
        <c:axId val="7557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88736"/>
        <c:crosses val="autoZero"/>
        <c:auto val="1"/>
        <c:lblAlgn val="ctr"/>
        <c:lblOffset val="100"/>
      </c:catAx>
      <c:valAx>
        <c:axId val="75588736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4.0519901265041662</c:v>
                </c:pt>
                <c:pt idx="1">
                  <c:v>95.948009873495835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288"/>
          <c:w val="0.88277014700516698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Peón'!$C$17:$G$17</c:f>
              <c:numCache>
                <c:formatCode>#,##0</c:formatCode>
                <c:ptCount val="5"/>
                <c:pt idx="0">
                  <c:v>0</c:v>
                </c:pt>
                <c:pt idx="1">
                  <c:v>2.5816666666666666</c:v>
                </c:pt>
                <c:pt idx="2">
                  <c:v>0</c:v>
                </c:pt>
                <c:pt idx="3">
                  <c:v>0.71133333333333326</c:v>
                </c:pt>
                <c:pt idx="4">
                  <c:v>0.69733333333333336</c:v>
                </c:pt>
              </c:numCache>
            </c:numRef>
          </c:val>
        </c:ser>
        <c:axId val="75576064"/>
        <c:axId val="75912320"/>
      </c:barChart>
      <c:catAx>
        <c:axId val="7557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12320"/>
        <c:crosses val="autoZero"/>
        <c:auto val="1"/>
        <c:lblAlgn val="ctr"/>
        <c:lblOffset val="100"/>
      </c:catAx>
      <c:valAx>
        <c:axId val="759123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76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8.220019913509044E-2</c:v>
                </c:pt>
                <c:pt idx="1">
                  <c:v>99.076230075685473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288"/>
          <c:w val="0.86459376434447965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2.1360000000000001</c:v>
                </c:pt>
                <c:pt idx="1">
                  <c:v>0.80066666666666675</c:v>
                </c:pt>
                <c:pt idx="2">
                  <c:v>4.1173333333333337</c:v>
                </c:pt>
                <c:pt idx="3">
                  <c:v>4.0490000000000004</c:v>
                </c:pt>
                <c:pt idx="4">
                  <c:v>5.5180000000000007</c:v>
                </c:pt>
              </c:numCache>
            </c:numRef>
          </c:val>
        </c:ser>
        <c:axId val="75979392"/>
        <c:axId val="76063104"/>
      </c:barChart>
      <c:catAx>
        <c:axId val="7597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63104"/>
        <c:crosses val="autoZero"/>
        <c:auto val="1"/>
        <c:lblAlgn val="ctr"/>
        <c:lblOffset val="100"/>
      </c:catAx>
      <c:valAx>
        <c:axId val="760631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79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26.524170418676196</c:v>
                </c:pt>
                <c:pt idx="1">
                  <c:v>73.475829581323808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2106.3903333333333</c:v>
                </c:pt>
                <c:pt idx="1">
                  <c:v>1784.1833333333334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306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43"/>
          <c:w val="0.82021562265350012"/>
          <c:h val="0.6091154463901089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63.257285099023619</c:v>
                </c:pt>
                <c:pt idx="1">
                  <c:v>55.439837429564662</c:v>
                </c:pt>
                <c:pt idx="2">
                  <c:v>55.602321392649095</c:v>
                </c:pt>
                <c:pt idx="3">
                  <c:v>55.23910091070325</c:v>
                </c:pt>
                <c:pt idx="4">
                  <c:v>54.140867486465787</c:v>
                </c:pt>
              </c:numCache>
            </c:numRef>
          </c:val>
        </c:ser>
        <c:marker val="1"/>
        <c:axId val="76367360"/>
        <c:axId val="76368896"/>
      </c:lineChart>
      <c:catAx>
        <c:axId val="7636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68896"/>
        <c:crosses val="autoZero"/>
        <c:auto val="1"/>
        <c:lblAlgn val="ctr"/>
        <c:lblOffset val="100"/>
      </c:catAx>
      <c:valAx>
        <c:axId val="76368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673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549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36.742714900976381</c:v>
                </c:pt>
                <c:pt idx="1">
                  <c:v>44.560162570435338</c:v>
                </c:pt>
                <c:pt idx="2">
                  <c:v>44.397678607350905</c:v>
                </c:pt>
                <c:pt idx="3">
                  <c:v>44.76089908929675</c:v>
                </c:pt>
                <c:pt idx="4">
                  <c:v>45.859132513534213</c:v>
                </c:pt>
              </c:numCache>
            </c:numRef>
          </c:val>
        </c:ser>
        <c:marker val="1"/>
        <c:axId val="76396800"/>
        <c:axId val="76402688"/>
      </c:lineChart>
      <c:catAx>
        <c:axId val="76396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402688"/>
        <c:crosses val="autoZero"/>
        <c:auto val="1"/>
        <c:lblAlgn val="ctr"/>
        <c:lblOffset val="100"/>
      </c:catAx>
      <c:valAx>
        <c:axId val="76402688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96800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76"/>
          <c:y val="0.23275843967780288"/>
          <c:w val="0.81918270305897867"/>
          <c:h val="0.62111105077383499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2009.2706666666668</c:v>
                </c:pt>
                <c:pt idx="1">
                  <c:v>1864.154</c:v>
                </c:pt>
                <c:pt idx="2">
                  <c:v>1908.0913333333333</c:v>
                </c:pt>
                <c:pt idx="3">
                  <c:v>1989.0736666666667</c:v>
                </c:pt>
                <c:pt idx="4">
                  <c:v>2106.3903333333333</c:v>
                </c:pt>
              </c:numCache>
            </c:numRef>
          </c:val>
        </c:ser>
        <c:axId val="76071296"/>
        <c:axId val="76287360"/>
      </c:barChart>
      <c:catAx>
        <c:axId val="7607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287360"/>
        <c:crosses val="autoZero"/>
        <c:auto val="1"/>
        <c:lblAlgn val="ctr"/>
        <c:lblOffset val="100"/>
      </c:catAx>
      <c:valAx>
        <c:axId val="76287360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7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27.488955559317894</c:v>
                </c:pt>
                <c:pt idx="1">
                  <c:v>72.511044440682099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822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523"/>
          <c:y val="0.25601416102057284"/>
          <c:w val="0.81918270305897867"/>
          <c:h val="0.49085454434475301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1167.076</c:v>
                </c:pt>
                <c:pt idx="1">
                  <c:v>1498.3269999999998</c:v>
                </c:pt>
                <c:pt idx="2">
                  <c:v>1523.5843333333332</c:v>
                </c:pt>
                <c:pt idx="3">
                  <c:v>1611.7699999999995</c:v>
                </c:pt>
                <c:pt idx="4">
                  <c:v>1784.1833333333334</c:v>
                </c:pt>
              </c:numCache>
            </c:numRef>
          </c:val>
        </c:ser>
        <c:axId val="76530048"/>
        <c:axId val="76531584"/>
      </c:barChart>
      <c:catAx>
        <c:axId val="7653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31584"/>
        <c:crosses val="autoZero"/>
        <c:auto val="1"/>
        <c:lblAlgn val="ctr"/>
        <c:lblOffset val="100"/>
      </c:catAx>
      <c:valAx>
        <c:axId val="7653158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3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14.697824206877527</c:v>
                </c:pt>
                <c:pt idx="1">
                  <c:v>85.302175793122473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502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59.797508262723575</c:v>
                </c:pt>
                <c:pt idx="1">
                  <c:v>60.051764755344564</c:v>
                </c:pt>
                <c:pt idx="2">
                  <c:v>59.277426404108411</c:v>
                </c:pt>
                <c:pt idx="3">
                  <c:v>63.257285099023619</c:v>
                </c:pt>
                <c:pt idx="4">
                  <c:v>55.439837429564662</c:v>
                </c:pt>
                <c:pt idx="5">
                  <c:v>55.602321392649095</c:v>
                </c:pt>
                <c:pt idx="6">
                  <c:v>55.23910091070325</c:v>
                </c:pt>
                <c:pt idx="7">
                  <c:v>54.140867486465787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asalariados'!$C$22:$J$22</c:f>
              <c:numCache>
                <c:formatCode>0.0</c:formatCode>
                <c:ptCount val="8"/>
                <c:pt idx="0">
                  <c:v>39.951123705184514</c:v>
                </c:pt>
                <c:pt idx="1">
                  <c:v>41.595775419917231</c:v>
                </c:pt>
                <c:pt idx="2">
                  <c:v>42.078558639882964</c:v>
                </c:pt>
                <c:pt idx="3">
                  <c:v>45.785557084249078</c:v>
                </c:pt>
                <c:pt idx="4">
                  <c:v>41.994344574371212</c:v>
                </c:pt>
                <c:pt idx="5">
                  <c:v>39.093628726747383</c:v>
                </c:pt>
                <c:pt idx="6">
                  <c:v>38.781967927483684</c:v>
                </c:pt>
                <c:pt idx="7">
                  <c:v>38.696924355155936</c:v>
                </c:pt>
              </c:numCache>
            </c:numRef>
          </c:val>
        </c:ser>
        <c:marker val="1"/>
        <c:axId val="75809152"/>
        <c:axId val="75810688"/>
      </c:lineChart>
      <c:catAx>
        <c:axId val="7580915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10688"/>
        <c:crosses val="autoZero"/>
        <c:auto val="1"/>
        <c:lblAlgn val="ctr"/>
        <c:lblOffset val="100"/>
      </c:catAx>
      <c:valAx>
        <c:axId val="758106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091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897"/>
          <c:h val="0.1543482730058003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489" l="0.70866141732285215" r="0.70866141732285215" t="0.74803149606301489" header="0.31496062992127344" footer="0.3149606299212734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asalariados'!$C$35:$J$35</c:f>
              <c:numCache>
                <c:formatCode>0.0</c:formatCode>
                <c:ptCount val="8"/>
                <c:pt idx="0">
                  <c:v>40.202491737276425</c:v>
                </c:pt>
                <c:pt idx="1">
                  <c:v>39.948235244655436</c:v>
                </c:pt>
                <c:pt idx="2">
                  <c:v>40.722573595891589</c:v>
                </c:pt>
                <c:pt idx="3">
                  <c:v>36.742714900976381</c:v>
                </c:pt>
                <c:pt idx="4">
                  <c:v>44.560162570435338</c:v>
                </c:pt>
                <c:pt idx="5">
                  <c:v>44.397678607350905</c:v>
                </c:pt>
                <c:pt idx="6">
                  <c:v>44.76089908929675</c:v>
                </c:pt>
                <c:pt idx="7">
                  <c:v>45.859132513534213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asalariados'!$C$28:$J$28</c:f>
              <c:numCache>
                <c:formatCode>0.0</c:formatCode>
                <c:ptCount val="8"/>
                <c:pt idx="0">
                  <c:v>60.048876294815493</c:v>
                </c:pt>
                <c:pt idx="1">
                  <c:v>58.404224580082769</c:v>
                </c:pt>
                <c:pt idx="2">
                  <c:v>57.921441360117036</c:v>
                </c:pt>
                <c:pt idx="3">
                  <c:v>54.214442915750915</c:v>
                </c:pt>
                <c:pt idx="4">
                  <c:v>58.005655425628795</c:v>
                </c:pt>
                <c:pt idx="5">
                  <c:v>60.906371273252603</c:v>
                </c:pt>
                <c:pt idx="6">
                  <c:v>61.218032072516323</c:v>
                </c:pt>
                <c:pt idx="7">
                  <c:v>61.303075644844064</c:v>
                </c:pt>
              </c:numCache>
            </c:numRef>
          </c:val>
        </c:ser>
        <c:marker val="1"/>
        <c:axId val="76800768"/>
        <c:axId val="76802304"/>
      </c:lineChart>
      <c:catAx>
        <c:axId val="7680076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02304"/>
        <c:crosses val="autoZero"/>
        <c:auto val="1"/>
        <c:lblAlgn val="ctr"/>
        <c:lblOffset val="100"/>
      </c:catAx>
      <c:valAx>
        <c:axId val="7680230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80076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18"/>
          <c:y val="0.26260520031385537"/>
          <c:w val="0.2725033908973018"/>
          <c:h val="0.1007882250012878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249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35"/>
          <c:w val="0.67288166960782658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592.03200000000004</c:v>
                </c:pt>
                <c:pt idx="1">
                  <c:v>587.17433333333327</c:v>
                </c:pt>
                <c:pt idx="2">
                  <c:v>539.43200000000013</c:v>
                </c:pt>
                <c:pt idx="3">
                  <c:v>662.91399999999999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157.47900000000001</c:v>
                </c:pt>
                <c:pt idx="1">
                  <c:v>186.46933333333334</c:v>
                </c:pt>
                <c:pt idx="2">
                  <c:v>244.76466666666667</c:v>
                </c:pt>
                <c:pt idx="3">
                  <c:v>222.14866666666668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930.30433333333337</c:v>
                </c:pt>
                <c:pt idx="1">
                  <c:v>908.2446666666666</c:v>
                </c:pt>
                <c:pt idx="2">
                  <c:v>1013.4326666666667</c:v>
                </c:pt>
                <c:pt idx="3">
                  <c:v>1075.8446666666666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302.88600000000002</c:v>
                </c:pt>
                <c:pt idx="1">
                  <c:v>342.36400000000003</c:v>
                </c:pt>
                <c:pt idx="2">
                  <c:v>360.18066666666664</c:v>
                </c:pt>
                <c:pt idx="3">
                  <c:v>354.70033333333328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423.07833333333338</c:v>
                </c:pt>
                <c:pt idx="1">
                  <c:v>485.1583333333333</c:v>
                </c:pt>
                <c:pt idx="2">
                  <c:v>464.91199999999998</c:v>
                </c:pt>
                <c:pt idx="3">
                  <c:v>520.32033333333334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789.10633333333328</c:v>
                </c:pt>
                <c:pt idx="1">
                  <c:v>782.56366666666656</c:v>
                </c:pt>
                <c:pt idx="2">
                  <c:v>826.06133333333344</c:v>
                </c:pt>
                <c:pt idx="3">
                  <c:v>903.28233333333321</c:v>
                </c:pt>
              </c:numCache>
            </c:numRef>
          </c:val>
        </c:ser>
        <c:marker val="1"/>
        <c:axId val="76996992"/>
        <c:axId val="76998528"/>
      </c:lineChart>
      <c:catAx>
        <c:axId val="7699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98528"/>
        <c:crosses val="autoZero"/>
        <c:auto val="1"/>
        <c:lblAlgn val="ctr"/>
        <c:lblOffset val="100"/>
      </c:catAx>
      <c:valAx>
        <c:axId val="769985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969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493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3597E-2"/>
          <c:y val="0.23275843967780283"/>
          <c:w val="0.88432629549623876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0.74366666666666659</c:v>
                </c:pt>
                <c:pt idx="1">
                  <c:v>4.6506666666666669</c:v>
                </c:pt>
                <c:pt idx="2">
                  <c:v>6.9946666666666673</c:v>
                </c:pt>
                <c:pt idx="3">
                  <c:v>4.4740000000000002</c:v>
                </c:pt>
                <c:pt idx="4">
                  <c:v>1.7306666666666668</c:v>
                </c:pt>
              </c:numCache>
            </c:numRef>
          </c:val>
        </c:ser>
        <c:axId val="77053952"/>
        <c:axId val="77055488"/>
      </c:barChart>
      <c:catAx>
        <c:axId val="7705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55488"/>
        <c:crosses val="autoZero"/>
        <c:auto val="1"/>
        <c:lblAlgn val="ctr"/>
        <c:lblOffset val="100"/>
      </c:catAx>
      <c:valAx>
        <c:axId val="77055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5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54.48630496379473</c:v>
                </c:pt>
                <c:pt idx="1">
                  <c:v>45.51369503620527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283"/>
          <c:w val="0.86668613443188303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23.649000000000001</c:v>
                </c:pt>
                <c:pt idx="1">
                  <c:v>32.884</c:v>
                </c:pt>
                <c:pt idx="2">
                  <c:v>20.741</c:v>
                </c:pt>
                <c:pt idx="3">
                  <c:v>24.272000000000002</c:v>
                </c:pt>
                <c:pt idx="4">
                  <c:v>26.767666666666667</c:v>
                </c:pt>
              </c:numCache>
            </c:numRef>
          </c:val>
        </c:ser>
        <c:axId val="77087488"/>
        <c:axId val="77151616"/>
      </c:barChart>
      <c:catAx>
        <c:axId val="77087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1616"/>
        <c:crosses val="autoZero"/>
        <c:auto val="1"/>
        <c:lblAlgn val="ctr"/>
        <c:lblOffset val="100"/>
      </c:catAx>
      <c:valAx>
        <c:axId val="77151616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8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0.75205482171815718</c:v>
                </c:pt>
                <c:pt idx="1">
                  <c:v>99.247945178281839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283"/>
          <c:w val="0.86697977730759246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9.9660000000000011</c:v>
                </c:pt>
                <c:pt idx="1">
                  <c:v>11.660666666666666</c:v>
                </c:pt>
                <c:pt idx="2">
                  <c:v>7.894333333333333</c:v>
                </c:pt>
                <c:pt idx="3">
                  <c:v>19.03533333333333</c:v>
                </c:pt>
                <c:pt idx="4">
                  <c:v>23.140666666666664</c:v>
                </c:pt>
              </c:numCache>
            </c:numRef>
          </c:val>
        </c:ser>
        <c:axId val="75689984"/>
        <c:axId val="75691520"/>
      </c:barChart>
      <c:catAx>
        <c:axId val="75689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91520"/>
        <c:crosses val="autoZero"/>
        <c:auto val="1"/>
        <c:lblAlgn val="ctr"/>
        <c:lblOffset val="100"/>
      </c:catAx>
      <c:valAx>
        <c:axId val="75691520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689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9.0368754295711575</c:v>
                </c:pt>
                <c:pt idx="1">
                  <c:v>90.963124570428846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83"/>
          <c:w val="0.8497854215591588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594.07399999999996</c:v>
                </c:pt>
                <c:pt idx="1">
                  <c:v>592.03200000000004</c:v>
                </c:pt>
                <c:pt idx="2">
                  <c:v>587.17433333333327</c:v>
                </c:pt>
                <c:pt idx="3">
                  <c:v>539.43200000000013</c:v>
                </c:pt>
                <c:pt idx="4">
                  <c:v>662.91399999999999</c:v>
                </c:pt>
              </c:numCache>
            </c:numRef>
          </c:val>
        </c:ser>
        <c:axId val="77539200"/>
        <c:axId val="77540736"/>
      </c:barChart>
      <c:catAx>
        <c:axId val="7753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40736"/>
        <c:crosses val="autoZero"/>
        <c:auto val="1"/>
        <c:lblAlgn val="ctr"/>
        <c:lblOffset val="100"/>
      </c:catAx>
      <c:valAx>
        <c:axId val="77540736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3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26.540007211704637</c:v>
                </c:pt>
                <c:pt idx="1">
                  <c:v>73.459992788295366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83"/>
          <c:w val="0.86727212944535759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21.554333333333332</c:v>
                </c:pt>
                <c:pt idx="1">
                  <c:v>17.579000000000001</c:v>
                </c:pt>
                <c:pt idx="2">
                  <c:v>11.717999999999998</c:v>
                </c:pt>
                <c:pt idx="3">
                  <c:v>8.8826666666666672</c:v>
                </c:pt>
                <c:pt idx="4">
                  <c:v>11.877666666666665</c:v>
                </c:pt>
              </c:numCache>
            </c:numRef>
          </c:val>
        </c:ser>
        <c:axId val="77713408"/>
        <c:axId val="77714944"/>
      </c:barChart>
      <c:catAx>
        <c:axId val="77713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14944"/>
        <c:crosses val="autoZero"/>
        <c:auto val="1"/>
        <c:lblAlgn val="ctr"/>
        <c:lblOffset val="100"/>
      </c:catAx>
      <c:valAx>
        <c:axId val="77714944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134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10.927317834592182</c:v>
                </c:pt>
                <c:pt idx="1">
                  <c:v>89.072682165407812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83"/>
          <c:w val="0.8497854215591588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182.75699999999998</c:v>
                </c:pt>
                <c:pt idx="1">
                  <c:v>157.47900000000001</c:v>
                </c:pt>
                <c:pt idx="2">
                  <c:v>186.46933333333334</c:v>
                </c:pt>
                <c:pt idx="3">
                  <c:v>244.76466666666667</c:v>
                </c:pt>
                <c:pt idx="4">
                  <c:v>222.14866666666668</c:v>
                </c:pt>
              </c:numCache>
            </c:numRef>
          </c:val>
        </c:ser>
        <c:axId val="77780864"/>
        <c:axId val="77782400"/>
      </c:barChart>
      <c:catAx>
        <c:axId val="7778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82400"/>
        <c:crosses val="autoZero"/>
        <c:auto val="1"/>
        <c:lblAlgn val="ctr"/>
        <c:lblOffset val="100"/>
      </c:catAx>
      <c:valAx>
        <c:axId val="77782400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80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19.671499193004703</c:v>
                </c:pt>
                <c:pt idx="1">
                  <c:v>80.328500806995294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281"/>
          <c:y val="0.23275843967780283"/>
          <c:w val="0.82197678932517571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793.85399999999993</c:v>
                </c:pt>
                <c:pt idx="1">
                  <c:v>930.30433333333337</c:v>
                </c:pt>
                <c:pt idx="2">
                  <c:v>908.2446666666666</c:v>
                </c:pt>
                <c:pt idx="3">
                  <c:v>1013.4326666666667</c:v>
                </c:pt>
                <c:pt idx="4">
                  <c:v>1075.8446666666666</c:v>
                </c:pt>
              </c:numCache>
            </c:numRef>
          </c:val>
        </c:ser>
        <c:axId val="77867648"/>
        <c:axId val="77927936"/>
      </c:barChart>
      <c:catAx>
        <c:axId val="77867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27936"/>
        <c:crosses val="autoZero"/>
        <c:auto val="1"/>
        <c:lblAlgn val="ctr"/>
        <c:lblOffset val="100"/>
      </c:catAx>
      <c:valAx>
        <c:axId val="77927936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67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20.713620510831326</c:v>
                </c:pt>
                <c:pt idx="1">
                  <c:v>79.286379489168667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283"/>
          <c:w val="0.84879062302643793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300.47166666666664</c:v>
                </c:pt>
                <c:pt idx="1">
                  <c:v>302.88600000000002</c:v>
                </c:pt>
                <c:pt idx="2">
                  <c:v>342.36400000000003</c:v>
                </c:pt>
                <c:pt idx="3">
                  <c:v>360.18066666666664</c:v>
                </c:pt>
                <c:pt idx="4">
                  <c:v>354.70033333333328</c:v>
                </c:pt>
              </c:numCache>
            </c:numRef>
          </c:val>
        </c:ser>
        <c:axId val="78112640"/>
        <c:axId val="78114176"/>
      </c:barChart>
      <c:catAx>
        <c:axId val="78112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14176"/>
        <c:crosses val="autoZero"/>
        <c:auto val="1"/>
        <c:lblAlgn val="ctr"/>
        <c:lblOffset val="100"/>
      </c:catAx>
      <c:valAx>
        <c:axId val="78114176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126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21.974765698746705</c:v>
                </c:pt>
                <c:pt idx="1">
                  <c:v>78.025234301253292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67"/>
          <c:y val="0.23275843967780283"/>
          <c:w val="0.84641738168379177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83.896666666666675</c:v>
                </c:pt>
                <c:pt idx="1">
                  <c:v>100.82100000000001</c:v>
                </c:pt>
                <c:pt idx="2">
                  <c:v>92.352666666666664</c:v>
                </c:pt>
                <c:pt idx="3">
                  <c:v>95.395666666666671</c:v>
                </c:pt>
                <c:pt idx="4">
                  <c:v>87.846666666666678</c:v>
                </c:pt>
              </c:numCache>
            </c:numRef>
          </c:val>
        </c:ser>
        <c:axId val="77516800"/>
        <c:axId val="77518336"/>
      </c:barChart>
      <c:catAx>
        <c:axId val="77516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18336"/>
        <c:crosses val="autoZero"/>
        <c:auto val="1"/>
        <c:lblAlgn val="ctr"/>
        <c:lblOffset val="100"/>
      </c:catAx>
      <c:valAx>
        <c:axId val="77518336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516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38.350327638167556</c:v>
                </c:pt>
                <c:pt idx="1">
                  <c:v>61.649672361832444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67"/>
          <c:y val="0.23275843967780283"/>
          <c:w val="0.84641738168379177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374.65033333333332</c:v>
                </c:pt>
                <c:pt idx="1">
                  <c:v>423.07833333333338</c:v>
                </c:pt>
                <c:pt idx="2">
                  <c:v>485.1583333333333</c:v>
                </c:pt>
                <c:pt idx="3">
                  <c:v>464.91199999999998</c:v>
                </c:pt>
                <c:pt idx="4">
                  <c:v>520.32033333333334</c:v>
                </c:pt>
              </c:numCache>
            </c:numRef>
          </c:val>
        </c:ser>
        <c:axId val="78391168"/>
        <c:axId val="78503936"/>
      </c:barChart>
      <c:catAx>
        <c:axId val="7839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503936"/>
        <c:crosses val="autoZero"/>
        <c:auto val="1"/>
        <c:lblAlgn val="ctr"/>
        <c:lblOffset val="100"/>
      </c:catAx>
      <c:valAx>
        <c:axId val="78503936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9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39.024951842606256</c:v>
                </c:pt>
                <c:pt idx="1">
                  <c:v>60.975048157393744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1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991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790.72966666666662</c:v>
                </c:pt>
                <c:pt idx="1">
                  <c:v>789.10633333333328</c:v>
                </c:pt>
                <c:pt idx="2">
                  <c:v>782.56366666666656</c:v>
                </c:pt>
                <c:pt idx="3">
                  <c:v>826.06133333333344</c:v>
                </c:pt>
                <c:pt idx="4">
                  <c:v>903.28233333333321</c:v>
                </c:pt>
              </c:numCache>
            </c:numRef>
          </c:val>
        </c:ser>
        <c:axId val="78778752"/>
        <c:axId val="78780288"/>
      </c:barChart>
      <c:catAx>
        <c:axId val="78778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80288"/>
        <c:crosses val="autoZero"/>
        <c:auto val="1"/>
        <c:lblAlgn val="ctr"/>
        <c:lblOffset val="100"/>
      </c:catAx>
      <c:valAx>
        <c:axId val="78780288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8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23.297951977200761</c:v>
                </c:pt>
                <c:pt idx="1">
                  <c:v>76.702048022799232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013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246"/>
          <c:y val="0.12470612521749558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8.9443333333333328</c:v>
                </c:pt>
                <c:pt idx="1">
                  <c:v>4.2863333333333333</c:v>
                </c:pt>
                <c:pt idx="2">
                  <c:v>7.2053333333333329</c:v>
                </c:pt>
                <c:pt idx="3">
                  <c:v>5.4609999999999994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56.187333333333335</c:v>
                </c:pt>
                <c:pt idx="1">
                  <c:v>63.169000000000004</c:v>
                </c:pt>
                <c:pt idx="2">
                  <c:v>63.42</c:v>
                </c:pt>
                <c:pt idx="3">
                  <c:v>52.325333333333333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18.395333333333333</c:v>
                </c:pt>
                <c:pt idx="1">
                  <c:v>47.481333333333332</c:v>
                </c:pt>
                <c:pt idx="2">
                  <c:v>33.663000000000004</c:v>
                </c:pt>
                <c:pt idx="3">
                  <c:v>25.717000000000002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91.197000000000003</c:v>
                </c:pt>
                <c:pt idx="1">
                  <c:v>108.59099999999999</c:v>
                </c:pt>
                <c:pt idx="2">
                  <c:v>115.46533333333333</c:v>
                </c:pt>
                <c:pt idx="3">
                  <c:v>105.30900000000001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25.271666666666665</c:v>
                </c:pt>
                <c:pt idx="1">
                  <c:v>28.836666666666662</c:v>
                </c:pt>
                <c:pt idx="2">
                  <c:v>34.424666666666667</c:v>
                </c:pt>
                <c:pt idx="3">
                  <c:v>42.041666666666664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44.624666666666663</c:v>
                </c:pt>
                <c:pt idx="1">
                  <c:v>49.745666666666665</c:v>
                </c:pt>
                <c:pt idx="2">
                  <c:v>46.511333333333333</c:v>
                </c:pt>
                <c:pt idx="3">
                  <c:v>37.869333333333337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65.279666666666671</c:v>
                </c:pt>
                <c:pt idx="1">
                  <c:v>72.818666666666658</c:v>
                </c:pt>
                <c:pt idx="2">
                  <c:v>83.424666666666653</c:v>
                </c:pt>
                <c:pt idx="3">
                  <c:v>83.697000000000003</c:v>
                </c:pt>
              </c:numCache>
            </c:numRef>
          </c:val>
        </c:ser>
        <c:marker val="1"/>
        <c:axId val="78876672"/>
        <c:axId val="78878208"/>
      </c:lineChart>
      <c:catAx>
        <c:axId val="7887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78208"/>
        <c:crosses val="autoZero"/>
        <c:auto val="1"/>
        <c:lblAlgn val="ctr"/>
        <c:lblOffset val="100"/>
      </c:catAx>
      <c:valAx>
        <c:axId val="78878208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7667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283"/>
          <c:w val="0.8517362602402001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319.72533333333337</c:v>
                </c:pt>
                <c:pt idx="1">
                  <c:v>301.34966666666668</c:v>
                </c:pt>
                <c:pt idx="2">
                  <c:v>371.69333333333333</c:v>
                </c:pt>
                <c:pt idx="3">
                  <c:v>394.53466666666668</c:v>
                </c:pt>
                <c:pt idx="4">
                  <c:v>374.28933333333333</c:v>
                </c:pt>
              </c:numCache>
            </c:numRef>
          </c:val>
        </c:ser>
        <c:axId val="78884224"/>
        <c:axId val="77390976"/>
      </c:barChart>
      <c:catAx>
        <c:axId val="7888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90976"/>
        <c:crosses val="autoZero"/>
        <c:auto val="1"/>
        <c:lblAlgn val="ctr"/>
        <c:lblOffset val="100"/>
      </c:catAx>
      <c:valAx>
        <c:axId val="7739097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4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17.683044171862232</c:v>
                </c:pt>
                <c:pt idx="1">
                  <c:v>82.316955828137765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283"/>
          <c:w val="0.8863380120963140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informa'!$C$19:$G$19</c:f>
              <c:numCache>
                <c:formatCode>#,##0.0</c:formatCode>
                <c:ptCount val="5"/>
                <c:pt idx="0">
                  <c:v>2.2999999999999998</c:v>
                </c:pt>
                <c:pt idx="1">
                  <c:v>0</c:v>
                </c:pt>
                <c:pt idx="2">
                  <c:v>0.79400000000000004</c:v>
                </c:pt>
                <c:pt idx="3">
                  <c:v>1.4173333333333333</c:v>
                </c:pt>
                <c:pt idx="4">
                  <c:v>0</c:v>
                </c:pt>
              </c:numCache>
            </c:numRef>
          </c:val>
        </c:ser>
        <c:axId val="78264576"/>
        <c:axId val="78436224"/>
      </c:barChart>
      <c:catAx>
        <c:axId val="7826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36224"/>
        <c:crosses val="autoZero"/>
        <c:auto val="1"/>
        <c:lblAlgn val="ctr"/>
        <c:lblOffset val="100"/>
      </c:catAx>
      <c:valAx>
        <c:axId val="78436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6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283"/>
          <c:w val="0.8880417249770973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4.5583333333333336</c:v>
                </c:pt>
                <c:pt idx="1">
                  <c:v>6.192333333333333</c:v>
                </c:pt>
                <c:pt idx="2">
                  <c:v>4.1906666666666661</c:v>
                </c:pt>
                <c:pt idx="3">
                  <c:v>5.1349999999999998</c:v>
                </c:pt>
                <c:pt idx="4">
                  <c:v>4.5276666666666658</c:v>
                </c:pt>
              </c:numCache>
            </c:numRef>
          </c:val>
        </c:ser>
        <c:axId val="78313728"/>
        <c:axId val="78378112"/>
      </c:barChart>
      <c:catAx>
        <c:axId val="7831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78112"/>
        <c:crosses val="autoZero"/>
        <c:auto val="1"/>
        <c:lblAlgn val="ctr"/>
        <c:lblOffset val="100"/>
      </c:catAx>
      <c:valAx>
        <c:axId val="78378112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1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2.2870853679070544</c:v>
                </c:pt>
                <c:pt idx="1">
                  <c:v>97.712914632092946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283"/>
          <c:w val="0.88584167153779414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3.4106666666666663</c:v>
                </c:pt>
                <c:pt idx="3">
                  <c:v>0</c:v>
                </c:pt>
                <c:pt idx="4">
                  <c:v>0.68566666666666665</c:v>
                </c:pt>
              </c:numCache>
            </c:numRef>
          </c:val>
        </c:ser>
        <c:axId val="80372480"/>
        <c:axId val="80385920"/>
      </c:barChart>
      <c:catAx>
        <c:axId val="8037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85920"/>
        <c:crosses val="autoZero"/>
        <c:auto val="1"/>
        <c:lblAlgn val="ctr"/>
        <c:lblOffset val="100"/>
      </c:catAx>
      <c:valAx>
        <c:axId val="80385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7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2.7819477691673091</c:v>
                </c:pt>
                <c:pt idx="1">
                  <c:v>97.218052230832697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66"/>
          <c:y val="0.23275843967780283"/>
          <c:w val="0.86756319933691251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58.606333333333339</c:v>
                </c:pt>
                <c:pt idx="1">
                  <c:v>55.380666666666663</c:v>
                </c:pt>
                <c:pt idx="2">
                  <c:v>78.238</c:v>
                </c:pt>
                <c:pt idx="3">
                  <c:v>66.535333333333327</c:v>
                </c:pt>
                <c:pt idx="4">
                  <c:v>56.665333333333329</c:v>
                </c:pt>
              </c:numCache>
            </c:numRef>
          </c:val>
        </c:ser>
        <c:axId val="80461184"/>
        <c:axId val="80548992"/>
      </c:barChart>
      <c:catAx>
        <c:axId val="8046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48992"/>
        <c:crosses val="autoZero"/>
        <c:auto val="1"/>
        <c:lblAlgn val="ctr"/>
        <c:lblOffset val="100"/>
      </c:catAx>
      <c:valAx>
        <c:axId val="8054899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61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21.950715610166778</c:v>
                </c:pt>
                <c:pt idx="1">
                  <c:v>78.049284389833218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283"/>
          <c:w val="0.8853409771147027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1.6733333333333331</c:v>
                </c:pt>
                <c:pt idx="1">
                  <c:v>0.85799999999999998</c:v>
                </c:pt>
                <c:pt idx="2">
                  <c:v>0.75900000000000001</c:v>
                </c:pt>
                <c:pt idx="3">
                  <c:v>0</c:v>
                </c:pt>
                <c:pt idx="4">
                  <c:v>0.73866666666666669</c:v>
                </c:pt>
              </c:numCache>
            </c:numRef>
          </c:val>
        </c:ser>
        <c:axId val="80717312"/>
        <c:axId val="80718848"/>
      </c:barChart>
      <c:catAx>
        <c:axId val="8071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8848"/>
        <c:crossesAt val="0"/>
        <c:auto val="1"/>
        <c:lblAlgn val="ctr"/>
        <c:lblOffset val="100"/>
      </c:catAx>
      <c:valAx>
        <c:axId val="807188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0.73866666666666669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66"/>
          <c:y val="0.23275843967780283"/>
          <c:w val="0.86756319933691251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#,##0.0</c:formatCode>
                <c:ptCount val="5"/>
                <c:pt idx="0">
                  <c:v>25.680666666666667</c:v>
                </c:pt>
                <c:pt idx="1">
                  <c:v>23.335000000000001</c:v>
                </c:pt>
                <c:pt idx="2">
                  <c:v>44.718999999999994</c:v>
                </c:pt>
                <c:pt idx="3">
                  <c:v>31.007999999999999</c:v>
                </c:pt>
                <c:pt idx="4">
                  <c:v>34.93966666666666</c:v>
                </c:pt>
              </c:numCache>
            </c:numRef>
          </c:val>
        </c:ser>
        <c:axId val="80780672"/>
        <c:axId val="78181504"/>
      </c:barChart>
      <c:catAx>
        <c:axId val="80780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81504"/>
        <c:crosses val="autoZero"/>
        <c:auto val="1"/>
        <c:lblAlgn val="ctr"/>
        <c:lblOffset val="100"/>
      </c:catAx>
      <c:valAx>
        <c:axId val="78181504"/>
        <c:scaling>
          <c:orientation val="minMax"/>
          <c:min val="1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80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15.596092756124595</c:v>
                </c:pt>
                <c:pt idx="1">
                  <c:v>84.403907243875409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83"/>
          <c:w val="0.84978542155915882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79.107666666666674</c:v>
                </c:pt>
                <c:pt idx="1">
                  <c:v>78.904333333333327</c:v>
                </c:pt>
                <c:pt idx="2">
                  <c:v>80.725999999999999</c:v>
                </c:pt>
                <c:pt idx="3">
                  <c:v>101.80033333333334</c:v>
                </c:pt>
                <c:pt idx="4">
                  <c:v>106.22066666666667</c:v>
                </c:pt>
              </c:numCache>
            </c:numRef>
          </c:val>
        </c:ser>
        <c:axId val="79043200"/>
        <c:axId val="80778752"/>
      </c:barChart>
      <c:catAx>
        <c:axId val="79043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8752"/>
        <c:crosses val="autoZero"/>
        <c:auto val="1"/>
        <c:lblAlgn val="ctr"/>
        <c:lblOffset val="100"/>
      </c:catAx>
      <c:valAx>
        <c:axId val="8077875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43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18.86723861288241</c:v>
                </c:pt>
                <c:pt idx="1">
                  <c:v>81.132761387117597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83"/>
          <c:w val="0.86727212944535759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28.033000000000001</c:v>
                </c:pt>
                <c:pt idx="1">
                  <c:v>22.267666666666667</c:v>
                </c:pt>
                <c:pt idx="2">
                  <c:v>35.846333333333334</c:v>
                </c:pt>
                <c:pt idx="3">
                  <c:v>38.213999999999999</c:v>
                </c:pt>
                <c:pt idx="4">
                  <c:v>41.070333333333338</c:v>
                </c:pt>
              </c:numCache>
            </c:numRef>
          </c:val>
        </c:ser>
        <c:axId val="79150464"/>
        <c:axId val="81175680"/>
      </c:barChart>
      <c:catAx>
        <c:axId val="79150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75680"/>
        <c:crosses val="autoZero"/>
        <c:auto val="1"/>
        <c:lblAlgn val="ctr"/>
        <c:lblOffset val="100"/>
      </c:catAx>
      <c:valAx>
        <c:axId val="81175680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50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25.020154453169578</c:v>
                </c:pt>
                <c:pt idx="1">
                  <c:v>74.979845546830418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66"/>
          <c:y val="0.23275843967780283"/>
          <c:w val="0.86756319933691251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7.4016666666666664</c:v>
                </c:pt>
                <c:pt idx="1">
                  <c:v>9.559333333333333</c:v>
                </c:pt>
                <c:pt idx="2">
                  <c:v>8.577</c:v>
                </c:pt>
                <c:pt idx="3">
                  <c:v>10.081000000000001</c:v>
                </c:pt>
                <c:pt idx="4">
                  <c:v>5.8936666666666673</c:v>
                </c:pt>
              </c:numCache>
            </c:numRef>
          </c:val>
        </c:ser>
        <c:axId val="81262080"/>
        <c:axId val="81263616"/>
      </c:barChart>
      <c:catAx>
        <c:axId val="81262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63616"/>
        <c:crosses val="autoZero"/>
        <c:auto val="1"/>
        <c:lblAlgn val="ctr"/>
        <c:lblOffset val="100"/>
      </c:catAx>
      <c:valAx>
        <c:axId val="8126361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62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27.767133613920475</c:v>
                </c:pt>
                <c:pt idx="1">
                  <c:v>72.232866386079522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8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39.464333333333336</c:v>
                </c:pt>
                <c:pt idx="1">
                  <c:v>40.29</c:v>
                </c:pt>
                <c:pt idx="2">
                  <c:v>43.571333333333335</c:v>
                </c:pt>
                <c:pt idx="3">
                  <c:v>50.177999999999997</c:v>
                </c:pt>
                <c:pt idx="4">
                  <c:v>42.146000000000008</c:v>
                </c:pt>
              </c:numCache>
            </c:numRef>
          </c:val>
        </c:ser>
        <c:axId val="81314944"/>
        <c:axId val="81316480"/>
      </c:barChart>
      <c:catAx>
        <c:axId val="81314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16480"/>
        <c:crosses val="autoZero"/>
        <c:auto val="1"/>
        <c:lblAlgn val="ctr"/>
        <c:lblOffset val="100"/>
      </c:catAx>
      <c:valAx>
        <c:axId val="8131648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1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31.21101338658676</c:v>
                </c:pt>
                <c:pt idx="1">
                  <c:v>68.788986613413243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283"/>
          <c:w val="0.85109163528473608"/>
          <c:h val="0.62111105077383488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72.900000000000006</c:v>
                </c:pt>
                <c:pt idx="1">
                  <c:v>64.562333333333328</c:v>
                </c:pt>
                <c:pt idx="2">
                  <c:v>70.86066666666666</c:v>
                </c:pt>
                <c:pt idx="3">
                  <c:v>90.166999999999987</c:v>
                </c:pt>
                <c:pt idx="4">
                  <c:v>81.401333333333341</c:v>
                </c:pt>
              </c:numCache>
            </c:numRef>
          </c:val>
        </c:ser>
        <c:axId val="81577472"/>
        <c:axId val="81579008"/>
      </c:barChart>
      <c:catAx>
        <c:axId val="81577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9008"/>
        <c:crosses val="autoZero"/>
        <c:auto val="1"/>
        <c:lblAlgn val="ctr"/>
        <c:lblOffset val="100"/>
      </c:catAx>
      <c:valAx>
        <c:axId val="81579008"/>
        <c:scaling>
          <c:orientation val="minMax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77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15.751733017013789</c:v>
                </c:pt>
                <c:pt idx="1">
                  <c:v>84.248266982986209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2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n edad de trabajar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 Insuficiencia de horas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   Inadecuado por competencias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   Inadecuado por ingresos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tipo de empleo (personas)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Cuenta propia 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Otro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Otro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Tasa de empleados asalariados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Actividades Inmobiliarias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100854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482354" y="527237"/>
          <a:ext cx="519952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4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409574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228600</xdr:colOff>
      <xdr:row>1</xdr:row>
      <xdr:rowOff>123825</xdr:rowOff>
    </xdr:from>
    <xdr:to>
      <xdr:col>9</xdr:col>
      <xdr:colOff>123825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2790825" y="32385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575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238124</xdr:colOff>
      <xdr:row>1</xdr:row>
      <xdr:rowOff>139700</xdr:rowOff>
    </xdr:from>
    <xdr:to>
      <xdr:col>9</xdr:col>
      <xdr:colOff>171449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49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14625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2385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1</xdr:row>
      <xdr:rowOff>139700</xdr:rowOff>
    </xdr:from>
    <xdr:to>
      <xdr:col>9</xdr:col>
      <xdr:colOff>161925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5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219075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428626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781300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390526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81300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485774</xdr:colOff>
      <xdr:row>1</xdr:row>
      <xdr:rowOff>139700</xdr:rowOff>
    </xdr:from>
    <xdr:to>
      <xdr:col>7</xdr:col>
      <xdr:colOff>219074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4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371474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466724</xdr:colOff>
      <xdr:row>1</xdr:row>
      <xdr:rowOff>139700</xdr:rowOff>
    </xdr:from>
    <xdr:to>
      <xdr:col>9</xdr:col>
      <xdr:colOff>161924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67024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447674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47974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765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4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247650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180975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2194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76550" y="339725"/>
          <a:ext cx="3114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1</xdr:row>
      <xdr:rowOff>139700</xdr:rowOff>
    </xdr:from>
    <xdr:to>
      <xdr:col>9</xdr:col>
      <xdr:colOff>228601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1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342900</xdr:colOff>
      <xdr:row>1</xdr:row>
      <xdr:rowOff>139700</xdr:rowOff>
    </xdr:from>
    <xdr:to>
      <xdr:col>9</xdr:col>
      <xdr:colOff>114299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987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352425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162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14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Demogr&#225;ficas%20y%20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Resumen Bogotá"/>
      <sheetName val="Tasas Bogotá"/>
      <sheetName val="Población Bogotá"/>
      <sheetName val="Gráficas"/>
      <sheetName val="Indicador Boletín"/>
    </sheetNames>
    <sheetDataSet>
      <sheetData sheetId="0" refreshError="1"/>
      <sheetData sheetId="1" refreshError="1"/>
      <sheetData sheetId="2"/>
      <sheetData sheetId="3" refreshError="1"/>
      <sheetData sheetId="4">
        <row r="678">
          <cell r="O678">
            <v>851.31866666666667</v>
          </cell>
        </row>
        <row r="679">
          <cell r="O679">
            <v>81.343000000000004</v>
          </cell>
        </row>
        <row r="680">
          <cell r="O680">
            <v>32.864000000000004</v>
          </cell>
        </row>
        <row r="681">
          <cell r="O681">
            <v>25.935666666666663</v>
          </cell>
        </row>
        <row r="682">
          <cell r="O682">
            <v>22.574666666666669</v>
          </cell>
        </row>
        <row r="683">
          <cell r="O683">
            <v>14.635666666666665</v>
          </cell>
        </row>
        <row r="684">
          <cell r="O684">
            <v>14.482333333333335</v>
          </cell>
        </row>
        <row r="685">
          <cell r="O685">
            <v>12.381333333333336</v>
          </cell>
        </row>
        <row r="686">
          <cell r="O686">
            <v>10.909000000000001</v>
          </cell>
        </row>
        <row r="687">
          <cell r="O687">
            <v>9.7916666666666661</v>
          </cell>
        </row>
        <row r="688">
          <cell r="O688">
            <v>9.7010000000000005</v>
          </cell>
        </row>
        <row r="689">
          <cell r="O689">
            <v>6.6046666666666667</v>
          </cell>
        </row>
        <row r="690">
          <cell r="O690">
            <v>6.1466666666666674</v>
          </cell>
        </row>
        <row r="691">
          <cell r="O691">
            <v>3.7416666666666667</v>
          </cell>
        </row>
        <row r="710">
          <cell r="K710">
            <v>74.530999999999992</v>
          </cell>
          <cell r="L710">
            <v>74.338666666666668</v>
          </cell>
          <cell r="M710">
            <v>82.484666666666669</v>
          </cell>
          <cell r="N710">
            <v>106.71866666666666</v>
          </cell>
          <cell r="O710">
            <v>86.426666666666662</v>
          </cell>
        </row>
        <row r="711">
          <cell r="K711">
            <v>7.0693333333333328</v>
          </cell>
          <cell r="L711">
            <v>9.310666666666668</v>
          </cell>
          <cell r="M711">
            <v>4.3620000000000001</v>
          </cell>
          <cell r="N711">
            <v>5.0769999999999991</v>
          </cell>
          <cell r="O711">
            <v>5.9386666666666672</v>
          </cell>
        </row>
        <row r="712">
          <cell r="K712">
            <v>3.609</v>
          </cell>
          <cell r="L712">
            <v>1.7796666666666667</v>
          </cell>
          <cell r="M712">
            <v>3.1629999999999998</v>
          </cell>
          <cell r="N712">
            <v>3.2413333333333334</v>
          </cell>
          <cell r="O712">
            <v>3.5020000000000002</v>
          </cell>
        </row>
        <row r="713">
          <cell r="K713">
            <v>4.8880000000000008</v>
          </cell>
          <cell r="L713">
            <v>6.299666666666667</v>
          </cell>
          <cell r="M713">
            <v>6.3386666666666676</v>
          </cell>
          <cell r="N713">
            <v>11.925666666666666</v>
          </cell>
          <cell r="O713">
            <v>2.1709999999999998</v>
          </cell>
        </row>
        <row r="714">
          <cell r="K714">
            <v>0.50466666666666671</v>
          </cell>
          <cell r="L714">
            <v>0.71</v>
          </cell>
          <cell r="M714">
            <v>0.6</v>
          </cell>
          <cell r="N714">
            <v>1.0383333333333333</v>
          </cell>
          <cell r="O714">
            <v>1.5083333333333331</v>
          </cell>
        </row>
        <row r="715">
          <cell r="K715">
            <v>2.4736666666666669</v>
          </cell>
          <cell r="L715">
            <v>0.83800000000000008</v>
          </cell>
          <cell r="M715">
            <v>2.0666666666666669</v>
          </cell>
          <cell r="N715">
            <v>0.65699999999999992</v>
          </cell>
          <cell r="O715">
            <v>0.9820000000000001</v>
          </cell>
        </row>
        <row r="716">
          <cell r="K716">
            <v>1.5516666666666667</v>
          </cell>
          <cell r="L716">
            <v>1.2723333333333333</v>
          </cell>
          <cell r="M716">
            <v>0.58266666666666667</v>
          </cell>
          <cell r="N716">
            <v>0.91166666666666663</v>
          </cell>
          <cell r="O716">
            <v>0.97933333333333339</v>
          </cell>
        </row>
        <row r="717">
          <cell r="K717">
            <v>0.42533333333333334</v>
          </cell>
          <cell r="L717">
            <v>0.68233333333333324</v>
          </cell>
          <cell r="M717">
            <v>0.31366666666666665</v>
          </cell>
          <cell r="N717">
            <v>0.74733333333333329</v>
          </cell>
          <cell r="O717">
            <v>0.97199999999999986</v>
          </cell>
        </row>
        <row r="718">
          <cell r="K718">
            <v>0.498</v>
          </cell>
          <cell r="L718">
            <v>0.19633333333333333</v>
          </cell>
          <cell r="M718">
            <v>0.66900000000000004</v>
          </cell>
          <cell r="N718">
            <v>0.32666666666666666</v>
          </cell>
          <cell r="O718">
            <v>0.63533333333333331</v>
          </cell>
        </row>
        <row r="719">
          <cell r="K719">
            <v>0.49866666666666665</v>
          </cell>
          <cell r="L719">
            <v>0</v>
          </cell>
          <cell r="M719">
            <v>0.35333333333333333</v>
          </cell>
          <cell r="N719">
            <v>0.32800000000000001</v>
          </cell>
          <cell r="O719">
            <v>0.62766666666666671</v>
          </cell>
        </row>
        <row r="720">
          <cell r="K720">
            <v>0.58799999999999997</v>
          </cell>
          <cell r="L720">
            <v>0.21333333333333329</v>
          </cell>
          <cell r="M720">
            <v>0.26766666666666666</v>
          </cell>
          <cell r="N720">
            <v>0.23233333333333336</v>
          </cell>
          <cell r="O720">
            <v>0.59533333333333338</v>
          </cell>
        </row>
        <row r="721">
          <cell r="K721">
            <v>0.50700000000000001</v>
          </cell>
          <cell r="L721">
            <v>0.59333333333333338</v>
          </cell>
          <cell r="M721">
            <v>0.62333333333333341</v>
          </cell>
          <cell r="N721">
            <v>0.94799999999999995</v>
          </cell>
          <cell r="O721">
            <v>0.54500000000000004</v>
          </cell>
        </row>
        <row r="722">
          <cell r="K722">
            <v>0.60033333333333327</v>
          </cell>
          <cell r="L722">
            <v>0.44500000000000001</v>
          </cell>
          <cell r="M722">
            <v>0.14733333333333334</v>
          </cell>
          <cell r="N722">
            <v>0.46933333333333338</v>
          </cell>
          <cell r="O722">
            <v>0.27933333333333332</v>
          </cell>
        </row>
        <row r="723">
          <cell r="K723">
            <v>0.36499999999999999</v>
          </cell>
          <cell r="L723">
            <v>0.44966666666666666</v>
          </cell>
          <cell r="M723">
            <v>0.33200000000000002</v>
          </cell>
          <cell r="N723">
            <v>0.54100000000000004</v>
          </cell>
          <cell r="O723">
            <v>0.25266666666666665</v>
          </cell>
        </row>
      </sheetData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D26" sqref="D26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164</v>
      </c>
      <c r="C12" s="3"/>
      <c r="D12" s="3"/>
      <c r="E12" s="3"/>
      <c r="F12" s="3"/>
      <c r="G12" s="3"/>
      <c r="H12" s="1" t="s">
        <v>165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173</v>
      </c>
      <c r="C14" s="85"/>
      <c r="D14" s="85"/>
      <c r="E14" s="136"/>
      <c r="F14" s="136"/>
      <c r="G14" s="136"/>
      <c r="H14" s="1" t="s">
        <v>107</v>
      </c>
      <c r="I14" s="12"/>
      <c r="J14" s="156"/>
      <c r="K14" s="156"/>
      <c r="L14" s="1" t="s">
        <v>166</v>
      </c>
      <c r="M14" s="11"/>
      <c r="N14" s="11"/>
      <c r="O14" s="11"/>
      <c r="P14" s="44" t="s">
        <v>108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48</v>
      </c>
      <c r="C16" s="57"/>
      <c r="D16" s="57"/>
      <c r="E16" s="57"/>
      <c r="F16" s="57"/>
      <c r="G16" s="57"/>
      <c r="H16" s="44" t="s">
        <v>43</v>
      </c>
      <c r="I16" s="11"/>
      <c r="J16" s="38"/>
      <c r="K16" s="38"/>
      <c r="L16" s="137" t="s">
        <v>27</v>
      </c>
      <c r="M16" s="11"/>
      <c r="N16" s="11"/>
      <c r="O16" s="11"/>
      <c r="P16" s="1" t="s">
        <v>59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51</v>
      </c>
      <c r="I17" s="11"/>
      <c r="J17" s="35"/>
      <c r="K17" s="35"/>
      <c r="L17" s="44" t="s">
        <v>28</v>
      </c>
      <c r="M17" s="11"/>
      <c r="N17" s="11"/>
      <c r="O17" s="11"/>
      <c r="P17" s="1" t="s">
        <v>60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50</v>
      </c>
      <c r="I18" s="11"/>
      <c r="J18" s="35"/>
      <c r="K18" s="35"/>
      <c r="L18" s="44" t="s">
        <v>29</v>
      </c>
      <c r="M18" s="11"/>
      <c r="N18" s="11"/>
      <c r="O18" s="11"/>
      <c r="P18" s="1" t="s">
        <v>61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52</v>
      </c>
      <c r="I19" s="11"/>
      <c r="J19" s="4"/>
      <c r="K19" s="4"/>
      <c r="L19" s="44" t="s">
        <v>30</v>
      </c>
      <c r="M19" s="11"/>
      <c r="N19" s="11"/>
      <c r="O19" s="11"/>
      <c r="P19" s="1" t="s">
        <v>62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53</v>
      </c>
      <c r="I20" s="11"/>
      <c r="J20" s="4"/>
      <c r="K20" s="4"/>
      <c r="L20" s="44" t="s">
        <v>31</v>
      </c>
      <c r="M20" s="11"/>
      <c r="N20" s="11"/>
      <c r="O20" s="11"/>
      <c r="P20" s="1" t="s">
        <v>63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54</v>
      </c>
      <c r="I21" s="11"/>
      <c r="J21" s="4"/>
      <c r="K21" s="4"/>
      <c r="L21" s="44" t="s">
        <v>36</v>
      </c>
      <c r="M21" s="11"/>
      <c r="N21" s="11"/>
      <c r="O21" s="11"/>
      <c r="P21" s="1" t="s">
        <v>64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40</v>
      </c>
      <c r="I22" s="11"/>
      <c r="J22" s="7"/>
      <c r="K22" s="7"/>
      <c r="L22" s="44" t="s">
        <v>37</v>
      </c>
      <c r="M22" s="11"/>
      <c r="N22" s="11"/>
      <c r="O22" s="11"/>
      <c r="P22" s="1" t="s">
        <v>65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33</v>
      </c>
      <c r="I23" s="11"/>
      <c r="J23" s="7"/>
      <c r="K23" s="7"/>
      <c r="L23" s="44" t="s">
        <v>32</v>
      </c>
      <c r="M23" s="11"/>
      <c r="N23" s="11"/>
      <c r="O23" s="11"/>
      <c r="P23" s="1" t="s">
        <v>66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42</v>
      </c>
      <c r="I24" s="11"/>
      <c r="J24" s="7"/>
      <c r="K24" s="7"/>
      <c r="L24" s="44" t="s">
        <v>55</v>
      </c>
      <c r="M24" s="11"/>
      <c r="N24" s="11"/>
      <c r="O24" s="11"/>
      <c r="P24" s="1" t="s">
        <v>67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34</v>
      </c>
      <c r="I25" s="11"/>
      <c r="J25" s="7"/>
      <c r="K25" s="7"/>
      <c r="L25" s="44" t="s">
        <v>33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41</v>
      </c>
      <c r="I26" s="11"/>
      <c r="J26" s="7"/>
      <c r="K26" s="7"/>
      <c r="L26" s="44" t="s">
        <v>38</v>
      </c>
      <c r="M26" s="11"/>
      <c r="N26" s="11"/>
      <c r="O26" s="11"/>
      <c r="P26" s="1" t="s">
        <v>68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33</v>
      </c>
      <c r="I27" s="11"/>
      <c r="J27" s="7"/>
      <c r="K27" s="7"/>
      <c r="L27" s="44" t="s">
        <v>39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42</v>
      </c>
      <c r="I28" s="11"/>
      <c r="J28" s="4"/>
      <c r="K28" s="4"/>
      <c r="L28" s="44" t="s">
        <v>56</v>
      </c>
      <c r="M28" s="11"/>
      <c r="N28" s="11"/>
      <c r="O28" s="11"/>
      <c r="P28" s="1" t="s">
        <v>69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34</v>
      </c>
      <c r="I29" s="11"/>
      <c r="J29" s="8"/>
      <c r="K29" s="8"/>
      <c r="L29" s="44" t="s">
        <v>33</v>
      </c>
      <c r="M29" s="11"/>
      <c r="N29" s="11"/>
      <c r="O29" s="11"/>
      <c r="P29" s="1" t="s">
        <v>70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38</v>
      </c>
      <c r="M30" s="11"/>
      <c r="N30" s="11"/>
      <c r="O30" s="11"/>
      <c r="P30" s="1" t="s">
        <v>71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39</v>
      </c>
      <c r="M31" s="11"/>
      <c r="N31" s="11"/>
      <c r="O31" s="11"/>
      <c r="P31" s="1" t="s">
        <v>72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153</v>
      </c>
      <c r="I33" s="5"/>
      <c r="J33" s="5"/>
      <c r="K33" s="5"/>
      <c r="L33" s="51"/>
      <c r="M33" s="121"/>
      <c r="N33" s="121"/>
      <c r="O33" s="121"/>
      <c r="P33" s="116" t="s">
        <v>152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117</v>
      </c>
      <c r="I35" s="4"/>
      <c r="J35" s="4"/>
      <c r="K35" s="4"/>
      <c r="M35" s="112"/>
      <c r="N35" s="112"/>
      <c r="O35" s="112"/>
      <c r="P35" s="1" t="s">
        <v>128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118</v>
      </c>
      <c r="I36" s="4"/>
      <c r="J36" s="4"/>
      <c r="K36" s="4"/>
      <c r="M36" s="112"/>
      <c r="N36" s="112"/>
      <c r="O36" s="112"/>
      <c r="P36" s="1" t="s">
        <v>117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119</v>
      </c>
      <c r="I37" s="4"/>
      <c r="J37" s="4"/>
      <c r="K37" s="4"/>
      <c r="M37" s="112"/>
      <c r="N37" s="112"/>
      <c r="O37" s="112"/>
      <c r="P37" s="1" t="s">
        <v>118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120</v>
      </c>
      <c r="I38" s="4"/>
      <c r="J38" s="4"/>
      <c r="K38" s="4"/>
      <c r="M38" s="112"/>
      <c r="N38" s="112"/>
      <c r="O38" s="112"/>
      <c r="P38" s="1" t="s">
        <v>119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121</v>
      </c>
      <c r="I39" s="4"/>
      <c r="J39" s="4"/>
      <c r="K39" s="4"/>
      <c r="M39" s="112"/>
      <c r="N39" s="112"/>
      <c r="O39" s="112"/>
      <c r="P39" s="1" t="s">
        <v>120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122</v>
      </c>
      <c r="I40" s="4"/>
      <c r="J40" s="4"/>
      <c r="K40" s="4"/>
      <c r="M40" s="112"/>
      <c r="N40" s="112"/>
      <c r="O40" s="112"/>
      <c r="P40" s="1" t="s">
        <v>121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123</v>
      </c>
      <c r="I41" s="4"/>
      <c r="J41" s="4"/>
      <c r="K41" s="4"/>
      <c r="M41" s="112"/>
      <c r="N41" s="112"/>
      <c r="O41" s="112"/>
      <c r="P41" s="1" t="s">
        <v>122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124</v>
      </c>
      <c r="I42" s="4"/>
      <c r="J42" s="4"/>
      <c r="K42" s="4"/>
      <c r="M42" s="112"/>
      <c r="N42" s="112"/>
      <c r="O42" s="112"/>
      <c r="P42" s="1" t="s">
        <v>123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125</v>
      </c>
      <c r="I43" s="4"/>
      <c r="J43" s="4"/>
      <c r="K43" s="4"/>
      <c r="M43" s="112"/>
      <c r="N43" s="112"/>
      <c r="O43" s="112"/>
      <c r="P43" s="1" t="s">
        <v>124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126</v>
      </c>
      <c r="I44" s="4"/>
      <c r="J44" s="4"/>
      <c r="K44" s="4"/>
      <c r="M44" s="112"/>
      <c r="N44" s="112"/>
      <c r="O44" s="112"/>
      <c r="P44" s="1" t="s">
        <v>125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127</v>
      </c>
      <c r="I45" s="4"/>
      <c r="J45" s="4"/>
      <c r="K45" s="4"/>
      <c r="M45" s="112"/>
      <c r="N45" s="112"/>
      <c r="O45" s="112"/>
      <c r="P45" s="1" t="s">
        <v>126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127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170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/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162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112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189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195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187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2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163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43</v>
      </c>
      <c r="C13" s="27">
        <v>78.472290728730883</v>
      </c>
      <c r="D13" s="27">
        <v>78.943450735601346</v>
      </c>
      <c r="E13" s="27">
        <v>79.371085182229464</v>
      </c>
      <c r="F13" s="27">
        <v>79.767143224438513</v>
      </c>
      <c r="G13" s="27">
        <v>80.133683030921304</v>
      </c>
      <c r="H13" s="27">
        <v>80.465226651345944</v>
      </c>
      <c r="I13" s="36">
        <v>80.772889927698614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51</v>
      </c>
      <c r="C14" s="27">
        <v>66.039068989527607</v>
      </c>
      <c r="D14" s="27">
        <v>65.983650581696423</v>
      </c>
      <c r="E14" s="27">
        <v>63.834434954773876</v>
      </c>
      <c r="F14" s="27">
        <v>65.613379996493649</v>
      </c>
      <c r="G14" s="27">
        <v>66.678613539144763</v>
      </c>
      <c r="H14" s="27">
        <v>68.303973944201871</v>
      </c>
      <c r="I14" s="36">
        <v>71.15339356147112</v>
      </c>
      <c r="J14" s="18"/>
      <c r="K14" s="11"/>
      <c r="L14" s="23"/>
      <c r="M14" s="34"/>
    </row>
    <row r="15" spans="1:22">
      <c r="A15" s="16"/>
      <c r="B15" s="11" t="s">
        <v>50</v>
      </c>
      <c r="C15" s="27">
        <v>57.405161186142493</v>
      </c>
      <c r="D15" s="27">
        <v>58.630528868521161</v>
      </c>
      <c r="E15" s="27">
        <v>56.854334305900935</v>
      </c>
      <c r="F15" s="27">
        <v>59.009139258436214</v>
      </c>
      <c r="G15" s="27">
        <v>59.084087138900045</v>
      </c>
      <c r="H15" s="27">
        <v>60.867017681895376</v>
      </c>
      <c r="I15" s="36">
        <v>64.602930448345745</v>
      </c>
      <c r="J15" s="18"/>
      <c r="K15" s="11"/>
      <c r="M15" s="34"/>
    </row>
    <row r="16" spans="1:22">
      <c r="A16" s="16"/>
      <c r="B16" s="105" t="s">
        <v>52</v>
      </c>
      <c r="C16" s="27">
        <v>13.073929895118944</v>
      </c>
      <c r="D16" s="27">
        <v>11.143854043163513</v>
      </c>
      <c r="E16" s="27">
        <v>10.934704161236221</v>
      </c>
      <c r="F16" s="27">
        <v>10.065387179277096</v>
      </c>
      <c r="G16" s="27">
        <v>11.389748522269777</v>
      </c>
      <c r="H16" s="27">
        <v>10.88803691406933</v>
      </c>
      <c r="I16" s="36">
        <v>9.2061226039238324</v>
      </c>
      <c r="J16" s="18"/>
      <c r="K16" s="11"/>
    </row>
    <row r="17" spans="1:12">
      <c r="A17" s="16"/>
      <c r="B17" s="11" t="s">
        <v>53</v>
      </c>
      <c r="C17" s="27">
        <v>12.075408039019308</v>
      </c>
      <c r="D17" s="27">
        <v>10.050623007318386</v>
      </c>
      <c r="E17" s="27">
        <v>10.250710911814034</v>
      </c>
      <c r="F17" s="27">
        <v>9.4895349398056528</v>
      </c>
      <c r="G17" s="27">
        <v>10.860653321369476</v>
      </c>
      <c r="H17" s="27">
        <v>10.237919412817103</v>
      </c>
      <c r="I17" s="36">
        <v>8.5865982159415211</v>
      </c>
      <c r="J17" s="18"/>
      <c r="K17" s="11"/>
    </row>
    <row r="18" spans="1:12">
      <c r="A18" s="16"/>
      <c r="B18" s="11" t="s">
        <v>54</v>
      </c>
      <c r="C18" s="27">
        <v>0.99852185609963484</v>
      </c>
      <c r="D18" s="27">
        <v>1.0932310358451278</v>
      </c>
      <c r="E18" s="27">
        <v>0.68398390269836185</v>
      </c>
      <c r="F18" s="27">
        <v>0.57585223947143915</v>
      </c>
      <c r="G18" s="27">
        <v>0.52910380799297663</v>
      </c>
      <c r="H18" s="27">
        <v>0.65010925207697723</v>
      </c>
      <c r="I18" s="36">
        <v>0.61951660901936512</v>
      </c>
      <c r="J18" s="18"/>
      <c r="K18" s="11"/>
    </row>
    <row r="19" spans="1:12">
      <c r="A19" s="16"/>
      <c r="B19" s="11" t="s">
        <v>40</v>
      </c>
      <c r="C19" s="27">
        <v>35.454109862647442</v>
      </c>
      <c r="D19" s="27">
        <v>32.792639660407879</v>
      </c>
      <c r="E19" s="27">
        <v>32.179938266758491</v>
      </c>
      <c r="F19" s="27">
        <v>28.543370214682596</v>
      </c>
      <c r="G19" s="27">
        <v>23.33041122537027</v>
      </c>
      <c r="H19" s="27">
        <v>33.395787839131842</v>
      </c>
      <c r="I19" s="36">
        <v>34.219657999449865</v>
      </c>
      <c r="J19" s="18"/>
      <c r="K19" s="11"/>
    </row>
    <row r="20" spans="1:12">
      <c r="A20" s="16"/>
      <c r="B20" s="11" t="s">
        <v>33</v>
      </c>
      <c r="C20" s="27">
        <v>17.285015211422241</v>
      </c>
      <c r="D20" s="27">
        <v>14.147226172426103</v>
      </c>
      <c r="E20" s="27">
        <v>8.9191672891584748</v>
      </c>
      <c r="F20" s="27">
        <v>7.6304656593160436</v>
      </c>
      <c r="G20" s="27">
        <v>6.1603974755397193</v>
      </c>
      <c r="H20" s="27">
        <v>12.642314771369156</v>
      </c>
      <c r="I20" s="36">
        <v>11.723651719026346</v>
      </c>
      <c r="J20" s="18"/>
      <c r="K20" s="11"/>
    </row>
    <row r="21" spans="1:12">
      <c r="A21" s="16"/>
      <c r="B21" s="11" t="s">
        <v>42</v>
      </c>
      <c r="C21" s="27">
        <v>3.2996715643939218</v>
      </c>
      <c r="D21" s="27">
        <v>12.797968398020339</v>
      </c>
      <c r="E21" s="27">
        <v>23.656081315001792</v>
      </c>
      <c r="F21" s="27">
        <v>20.47575077214929</v>
      </c>
      <c r="G21" s="27">
        <v>15.422954685808843</v>
      </c>
      <c r="H21" s="27">
        <v>19.900178380165549</v>
      </c>
      <c r="I21" s="36">
        <v>21.109600609372837</v>
      </c>
      <c r="J21" s="18"/>
      <c r="K21" s="11"/>
    </row>
    <row r="22" spans="1:12">
      <c r="A22" s="16"/>
      <c r="B22" s="11" t="s">
        <v>34</v>
      </c>
      <c r="C22" s="27">
        <v>26.030422090946782</v>
      </c>
      <c r="D22" s="27">
        <v>25.566893607148376</v>
      </c>
      <c r="E22" s="27">
        <v>27.967089437678666</v>
      </c>
      <c r="F22" s="27">
        <v>25.080919320150219</v>
      </c>
      <c r="G22" s="27">
        <v>20.160961240109916</v>
      </c>
      <c r="H22" s="27">
        <v>27.271979597479838</v>
      </c>
      <c r="I22" s="36">
        <v>28.797331877941225</v>
      </c>
      <c r="J22" s="18"/>
      <c r="K22" s="11"/>
    </row>
    <row r="23" spans="1:12">
      <c r="A23" s="16"/>
      <c r="B23" s="11" t="s">
        <v>41</v>
      </c>
      <c r="C23" s="27">
        <v>12.098108139700377</v>
      </c>
      <c r="D23" s="27">
        <v>10.127914620592316</v>
      </c>
      <c r="E23" s="27">
        <v>10.067094522296424</v>
      </c>
      <c r="F23" s="27">
        <v>11.70580378639564</v>
      </c>
      <c r="G23" s="27">
        <v>11.260340883905382</v>
      </c>
      <c r="H23" s="27">
        <v>14.799985547444965</v>
      </c>
      <c r="I23" s="36">
        <v>13.557067716805918</v>
      </c>
      <c r="J23" s="18"/>
      <c r="K23" s="11"/>
    </row>
    <row r="24" spans="1:12">
      <c r="A24" s="16"/>
      <c r="B24" s="11" t="s">
        <v>33</v>
      </c>
      <c r="C24" s="27">
        <v>6.0292126747943087</v>
      </c>
      <c r="D24" s="27">
        <v>5.102077072520391</v>
      </c>
      <c r="E24" s="27">
        <v>3.0611735596885521</v>
      </c>
      <c r="F24" s="27">
        <v>3.2656055377389164</v>
      </c>
      <c r="G24" s="27">
        <v>3.3246100449075069</v>
      </c>
      <c r="H24" s="27">
        <v>6.4329295857000215</v>
      </c>
      <c r="I24" s="36">
        <v>5.362459222676236</v>
      </c>
      <c r="J24" s="18"/>
      <c r="K24" s="11"/>
    </row>
    <row r="25" spans="1:12">
      <c r="A25" s="16"/>
      <c r="B25" s="11" t="s">
        <v>42</v>
      </c>
      <c r="C25" s="27">
        <v>1.2944237909111624</v>
      </c>
      <c r="D25" s="27">
        <v>3.8396535416124666</v>
      </c>
      <c r="E25" s="27">
        <v>7.8215534703637832</v>
      </c>
      <c r="F25" s="27">
        <v>8.5887394185256447</v>
      </c>
      <c r="G25" s="27">
        <v>7.4648798342273963</v>
      </c>
      <c r="H25" s="27">
        <v>8.9662513041946053</v>
      </c>
      <c r="I25" s="36">
        <v>8.3667647230875861</v>
      </c>
      <c r="J25" s="18"/>
      <c r="K25" s="11"/>
    </row>
    <row r="26" spans="1:12">
      <c r="A26" s="16"/>
      <c r="B26" s="11" t="s">
        <v>34</v>
      </c>
      <c r="C26" s="27">
        <v>8.7135513855397342</v>
      </c>
      <c r="D26" s="27">
        <v>7.6745449969623234</v>
      </c>
      <c r="E26" s="27">
        <v>8.7130439886732667</v>
      </c>
      <c r="F26" s="27">
        <v>9.9471587143811213</v>
      </c>
      <c r="G26" s="27">
        <v>9.3546875302593104</v>
      </c>
      <c r="H26" s="27">
        <v>11.823006685791555</v>
      </c>
      <c r="I26" s="36">
        <v>10.889910249437113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191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170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46</v>
      </c>
      <c r="E43" s="23" t="s">
        <v>44</v>
      </c>
      <c r="K43" s="58"/>
      <c r="L43" s="58"/>
    </row>
    <row r="44" spans="1:12">
      <c r="B44" s="23" t="s">
        <v>47</v>
      </c>
      <c r="C44" s="23"/>
      <c r="D44" s="23"/>
      <c r="E44" s="23" t="s">
        <v>45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196</v>
      </c>
      <c r="C13" s="27">
        <v>81.051210739806479</v>
      </c>
      <c r="D13" s="27">
        <v>81.387126663456627</v>
      </c>
      <c r="E13" s="27">
        <v>81.795462784838449</v>
      </c>
      <c r="F13" s="27">
        <v>82.203890855795905</v>
      </c>
      <c r="G13" s="27">
        <v>82.584458789740722</v>
      </c>
      <c r="H13" s="27">
        <v>82.928023968168873</v>
      </c>
      <c r="I13" s="27">
        <v>83.226596716999936</v>
      </c>
      <c r="J13" s="36">
        <v>83.496927520567482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81.484361142825648</v>
      </c>
      <c r="D14" s="27">
        <v>81.874018937235064</v>
      </c>
      <c r="E14" s="27">
        <v>82.065618682432259</v>
      </c>
      <c r="F14" s="27">
        <v>82.318275095143264</v>
      </c>
      <c r="G14" s="27">
        <v>82.55632523536373</v>
      </c>
      <c r="H14" s="27">
        <v>82.77974632139393</v>
      </c>
      <c r="I14" s="27">
        <v>82.962997273761943</v>
      </c>
      <c r="J14" s="36">
        <v>83.125305791851872</v>
      </c>
      <c r="K14" s="45">
        <v>2</v>
      </c>
      <c r="L14" s="18"/>
      <c r="M14" s="11"/>
    </row>
    <row r="15" spans="1:15">
      <c r="A15" s="16"/>
      <c r="B15" s="11" t="s">
        <v>11</v>
      </c>
      <c r="C15" s="27">
        <v>0</v>
      </c>
      <c r="D15" s="27">
        <v>0</v>
      </c>
      <c r="E15" s="27">
        <v>0</v>
      </c>
      <c r="F15" s="27">
        <v>80.668194868811725</v>
      </c>
      <c r="G15" s="27">
        <v>81.161400756008845</v>
      </c>
      <c r="H15" s="27">
        <v>81.67298413425253</v>
      </c>
      <c r="I15" s="27">
        <v>82.13033155702621</v>
      </c>
      <c r="J15" s="36">
        <v>82.552952260249768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78.94193640962429</v>
      </c>
      <c r="D16" s="27">
        <v>79.265619727691757</v>
      </c>
      <c r="E16" s="27">
        <v>79.774182678051943</v>
      </c>
      <c r="F16" s="27">
        <v>80.242677142961981</v>
      </c>
      <c r="G16" s="27">
        <v>80.673788012634802</v>
      </c>
      <c r="H16" s="27">
        <v>81.067162174061281</v>
      </c>
      <c r="I16" s="27">
        <v>81.394101035808021</v>
      </c>
      <c r="J16" s="36">
        <v>81.676843512864721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78.7768906987599</v>
      </c>
      <c r="D17" s="27">
        <v>79.120504911590004</v>
      </c>
      <c r="E17" s="27">
        <v>79.559050389697788</v>
      </c>
      <c r="F17" s="27">
        <v>79.997685081773469</v>
      </c>
      <c r="G17" s="27">
        <v>80.428601532303915</v>
      </c>
      <c r="H17" s="27">
        <v>80.845145276450239</v>
      </c>
      <c r="I17" s="27">
        <v>81.204570112761076</v>
      </c>
      <c r="J17" s="36">
        <v>81.526455808069301</v>
      </c>
      <c r="K17" s="45">
        <v>5</v>
      </c>
      <c r="L17" s="18"/>
      <c r="M17" s="11"/>
    </row>
    <row r="18" spans="1:15">
      <c r="A18" s="16"/>
      <c r="B18" s="11" t="s">
        <v>10</v>
      </c>
      <c r="C18" s="27">
        <v>77.676690601501306</v>
      </c>
      <c r="D18" s="27">
        <v>78.015373968750907</v>
      </c>
      <c r="E18" s="27">
        <v>78.505041478260239</v>
      </c>
      <c r="F18" s="27">
        <v>78.966269871983414</v>
      </c>
      <c r="G18" s="27">
        <v>79.462258659902844</v>
      </c>
      <c r="H18" s="27">
        <v>79.998440049918401</v>
      </c>
      <c r="I18" s="27">
        <v>80.52143480687073</v>
      </c>
      <c r="J18" s="36">
        <v>81.014234530841478</v>
      </c>
      <c r="K18" s="45">
        <v>6</v>
      </c>
      <c r="L18" s="18"/>
      <c r="M18" s="11"/>
    </row>
    <row r="19" spans="1:15">
      <c r="A19" s="16"/>
      <c r="B19" s="11" t="s">
        <v>23</v>
      </c>
      <c r="C19" s="27">
        <v>78.69814651987349</v>
      </c>
      <c r="D19" s="27">
        <v>78.867472910243535</v>
      </c>
      <c r="E19" s="27">
        <v>79.26683269779295</v>
      </c>
      <c r="F19" s="27">
        <v>79.656253891066513</v>
      </c>
      <c r="G19" s="27">
        <v>80.039718895990987</v>
      </c>
      <c r="H19" s="27">
        <v>80.418877938387524</v>
      </c>
      <c r="I19" s="27">
        <v>80.737397127503286</v>
      </c>
      <c r="J19" s="36">
        <v>81.011300286187591</v>
      </c>
      <c r="K19" s="45">
        <v>7</v>
      </c>
      <c r="L19" s="18"/>
      <c r="M19" s="11"/>
    </row>
    <row r="20" spans="1:15">
      <c r="A20" s="16"/>
      <c r="B20" s="11" t="s">
        <v>3</v>
      </c>
      <c r="C20" s="27">
        <v>0</v>
      </c>
      <c r="D20" s="27">
        <v>0</v>
      </c>
      <c r="E20" s="27">
        <v>0</v>
      </c>
      <c r="F20" s="27">
        <v>79.843307334475881</v>
      </c>
      <c r="G20" s="27">
        <v>80.210835318933078</v>
      </c>
      <c r="H20" s="27">
        <v>80.531467264101337</v>
      </c>
      <c r="I20" s="27">
        <v>80.785858949974624</v>
      </c>
      <c r="J20" s="36">
        <v>81.009475695471721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78.089187341670367</v>
      </c>
      <c r="D21" s="50">
        <v>78.472290728730883</v>
      </c>
      <c r="E21" s="50">
        <v>78.943450735601346</v>
      </c>
      <c r="F21" s="50">
        <v>79.371085182229464</v>
      </c>
      <c r="G21" s="50">
        <v>79.767143224438513</v>
      </c>
      <c r="H21" s="50">
        <v>80.133683030921304</v>
      </c>
      <c r="I21" s="50">
        <v>80.465226651345944</v>
      </c>
      <c r="J21" s="50">
        <v>80.772889927698614</v>
      </c>
      <c r="K21" s="106">
        <v>9</v>
      </c>
      <c r="L21" s="18"/>
      <c r="M21" s="11"/>
    </row>
    <row r="22" spans="1:15">
      <c r="A22" s="16"/>
      <c r="B22" s="11" t="s">
        <v>13</v>
      </c>
      <c r="C22" s="27">
        <v>0</v>
      </c>
      <c r="D22" s="27">
        <v>0</v>
      </c>
      <c r="E22" s="27">
        <v>0</v>
      </c>
      <c r="F22" s="27">
        <v>78.722439225827429</v>
      </c>
      <c r="G22" s="27">
        <v>79.161576156273071</v>
      </c>
      <c r="H22" s="27">
        <v>79.510516048708695</v>
      </c>
      <c r="I22" s="27">
        <v>79.791624025300905</v>
      </c>
      <c r="J22" s="36">
        <v>80.043102040816322</v>
      </c>
      <c r="K22" s="45">
        <v>10</v>
      </c>
      <c r="L22" s="18"/>
      <c r="M22" s="11"/>
    </row>
    <row r="23" spans="1:15">
      <c r="A23" s="16"/>
      <c r="B23" s="11" t="s">
        <v>9</v>
      </c>
      <c r="C23" s="27">
        <v>0</v>
      </c>
      <c r="D23" s="27">
        <v>0</v>
      </c>
      <c r="E23" s="27">
        <v>0</v>
      </c>
      <c r="F23" s="27">
        <v>77.780609571093635</v>
      </c>
      <c r="G23" s="27">
        <v>78.352824656797466</v>
      </c>
      <c r="H23" s="27">
        <v>78.941243396993087</v>
      </c>
      <c r="I23" s="27">
        <v>79.464679609587066</v>
      </c>
      <c r="J23" s="36">
        <v>79.953105187021237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77.086477518266904</v>
      </c>
      <c r="D24" s="27">
        <v>77.314253013290113</v>
      </c>
      <c r="E24" s="27">
        <v>77.636553160941745</v>
      </c>
      <c r="F24" s="27">
        <v>77.991234670390838</v>
      </c>
      <c r="G24" s="27">
        <v>78.375737614930713</v>
      </c>
      <c r="H24" s="27">
        <v>78.760330634584733</v>
      </c>
      <c r="I24" s="27">
        <v>79.098858139405365</v>
      </c>
      <c r="J24" s="36">
        <v>79.401213661020478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197</v>
      </c>
      <c r="C25" s="28">
        <v>76.214244656056124</v>
      </c>
      <c r="D25" s="28">
        <v>76.630520715502541</v>
      </c>
      <c r="E25" s="28">
        <v>77.029773567307956</v>
      </c>
      <c r="F25" s="28">
        <v>77.432081589893968</v>
      </c>
      <c r="G25" s="28">
        <v>77.825477252343362</v>
      </c>
      <c r="H25" s="28">
        <v>78.202504327858193</v>
      </c>
      <c r="I25" s="28">
        <v>78.525422688351725</v>
      </c>
      <c r="J25" s="50">
        <v>78.805517183708034</v>
      </c>
      <c r="K25" s="45" t="s">
        <v>198</v>
      </c>
      <c r="L25" s="18"/>
      <c r="M25" s="11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77.272579642865651</v>
      </c>
      <c r="G26" s="27">
        <v>77.546250227598961</v>
      </c>
      <c r="H26" s="27">
        <v>77.894787010731832</v>
      </c>
      <c r="I26" s="27">
        <v>78.264094955489611</v>
      </c>
      <c r="J26" s="36">
        <v>78.600936436151613</v>
      </c>
      <c r="K26" s="45">
        <v>13</v>
      </c>
      <c r="L26" s="18"/>
      <c r="M26" s="11"/>
    </row>
    <row r="27" spans="1:15">
      <c r="A27" s="16"/>
      <c r="B27" s="11" t="s">
        <v>24</v>
      </c>
      <c r="C27" s="27">
        <v>76.318731083429839</v>
      </c>
      <c r="D27" s="27">
        <v>76.460403378742114</v>
      </c>
      <c r="E27" s="27">
        <v>76.749260117127477</v>
      </c>
      <c r="F27" s="27">
        <v>77.068437180796749</v>
      </c>
      <c r="G27" s="27">
        <v>77.403366276063309</v>
      </c>
      <c r="H27" s="27">
        <v>77.739911646859525</v>
      </c>
      <c r="I27" s="27">
        <v>78.04538653279505</v>
      </c>
      <c r="J27" s="36">
        <v>78.32850770256448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76.057103624195037</v>
      </c>
      <c r="D28" s="27">
        <v>76.27103961228292</v>
      </c>
      <c r="E28" s="27">
        <v>76.542031297647029</v>
      </c>
      <c r="F28" s="27">
        <v>76.842499439454556</v>
      </c>
      <c r="G28" s="27">
        <v>77.180978680907003</v>
      </c>
      <c r="H28" s="27">
        <v>77.563204815905138</v>
      </c>
      <c r="I28" s="27">
        <v>77.929798665621405</v>
      </c>
      <c r="J28" s="36">
        <v>78.282003029664978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75.767832506446638</v>
      </c>
      <c r="D29" s="27">
        <v>76.14659961667931</v>
      </c>
      <c r="E29" s="27">
        <v>76.447162165353134</v>
      </c>
      <c r="F29" s="27">
        <v>76.766062340966926</v>
      </c>
      <c r="G29" s="27">
        <v>77.078434644103595</v>
      </c>
      <c r="H29" s="27">
        <v>77.36937848413379</v>
      </c>
      <c r="I29" s="27">
        <v>77.612133973166195</v>
      </c>
      <c r="J29" s="36">
        <v>77.817583122392435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75.437425043715891</v>
      </c>
      <c r="D30" s="27">
        <v>75.788308968300285</v>
      </c>
      <c r="E30" s="27">
        <v>76.131476399404349</v>
      </c>
      <c r="F30" s="27">
        <v>76.474648207677077</v>
      </c>
      <c r="G30" s="27">
        <v>76.82056970313198</v>
      </c>
      <c r="H30" s="27">
        <v>77.150671012166313</v>
      </c>
      <c r="I30" s="27">
        <v>77.436440452951388</v>
      </c>
      <c r="J30" s="36">
        <v>77.691065633914235</v>
      </c>
      <c r="K30" s="45">
        <v>17</v>
      </c>
      <c r="L30" s="18"/>
      <c r="M30" s="11"/>
    </row>
    <row r="31" spans="1:15">
      <c r="A31" s="16"/>
      <c r="B31" s="11" t="s">
        <v>14</v>
      </c>
      <c r="C31" s="27">
        <v>0</v>
      </c>
      <c r="D31" s="27">
        <v>0</v>
      </c>
      <c r="E31" s="27">
        <v>0</v>
      </c>
      <c r="F31" s="27">
        <v>75.922501926610067</v>
      </c>
      <c r="G31" s="27">
        <v>76.406591648445414</v>
      </c>
      <c r="H31" s="27">
        <v>76.893742244282933</v>
      </c>
      <c r="I31" s="27">
        <v>77.30771915618412</v>
      </c>
      <c r="J31" s="36">
        <v>77.685924280211054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74.506855174376057</v>
      </c>
      <c r="D32" s="27">
        <v>74.694549438408458</v>
      </c>
      <c r="E32" s="27">
        <v>75.147109314558008</v>
      </c>
      <c r="F32" s="27">
        <v>75.604178812053419</v>
      </c>
      <c r="G32" s="27">
        <v>76.092419081019756</v>
      </c>
      <c r="H32" s="27">
        <v>76.620437527516032</v>
      </c>
      <c r="I32" s="27">
        <v>77.109353728436091</v>
      </c>
      <c r="J32" s="36">
        <v>77.567092591850226</v>
      </c>
      <c r="K32" s="45">
        <v>19</v>
      </c>
      <c r="L32" s="18"/>
      <c r="M32" s="11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73.686858496474272</v>
      </c>
      <c r="G33" s="27">
        <v>74.109275235170841</v>
      </c>
      <c r="H33" s="27">
        <v>74.524989829282617</v>
      </c>
      <c r="I33" s="27">
        <v>74.917691078228472</v>
      </c>
      <c r="J33" s="36">
        <v>75.281685413729932</v>
      </c>
      <c r="K33" s="45">
        <v>20</v>
      </c>
      <c r="L33" s="18"/>
      <c r="M33" s="11"/>
    </row>
    <row r="34" spans="1:14">
      <c r="A34" s="16"/>
      <c r="B34" s="11" t="s">
        <v>17</v>
      </c>
      <c r="C34" s="27">
        <v>0</v>
      </c>
      <c r="D34" s="27">
        <v>0</v>
      </c>
      <c r="E34" s="27">
        <v>0</v>
      </c>
      <c r="F34" s="27">
        <v>73.328213401005485</v>
      </c>
      <c r="G34" s="27">
        <v>73.771087532619504</v>
      </c>
      <c r="H34" s="27">
        <v>74.244239826125764</v>
      </c>
      <c r="I34" s="27">
        <v>74.700583660773546</v>
      </c>
      <c r="J34" s="36">
        <v>75.140671423469442</v>
      </c>
      <c r="K34" s="45">
        <v>21</v>
      </c>
      <c r="L34" s="18"/>
      <c r="M34" s="11"/>
    </row>
    <row r="35" spans="1:14">
      <c r="A35" s="16"/>
      <c r="B35" s="11" t="s">
        <v>15</v>
      </c>
      <c r="C35" s="27">
        <v>0</v>
      </c>
      <c r="D35" s="27">
        <v>0</v>
      </c>
      <c r="E35" s="27">
        <v>0</v>
      </c>
      <c r="F35" s="27">
        <v>73.524257440530519</v>
      </c>
      <c r="G35" s="27">
        <v>73.738659526323232</v>
      </c>
      <c r="H35" s="27">
        <v>74.027840931753815</v>
      </c>
      <c r="I35" s="27">
        <v>74.331670073531953</v>
      </c>
      <c r="J35" s="36">
        <v>74.637368376586977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67.268370400949479</v>
      </c>
      <c r="G36" s="27">
        <v>67.683908560037835</v>
      </c>
      <c r="H36" s="27">
        <v>68.066246496823354</v>
      </c>
      <c r="I36" s="27">
        <v>68.313272439271927</v>
      </c>
      <c r="J36" s="36">
        <v>68.453627157667043</v>
      </c>
      <c r="K36" s="45">
        <v>23</v>
      </c>
      <c r="L36" s="18"/>
      <c r="M36" s="11"/>
    </row>
    <row r="37" spans="1:14">
      <c r="A37" s="16"/>
      <c r="B37" s="11" t="s">
        <v>186</v>
      </c>
      <c r="C37" s="27">
        <v>0</v>
      </c>
      <c r="D37" s="27">
        <v>0</v>
      </c>
      <c r="E37" s="27">
        <v>0</v>
      </c>
      <c r="F37" s="27">
        <v>68.642844153083999</v>
      </c>
      <c r="G37" s="27">
        <v>68.537913612026131</v>
      </c>
      <c r="H37" s="27">
        <v>68.364690346606693</v>
      </c>
      <c r="I37" s="27">
        <v>68.160190846505671</v>
      </c>
      <c r="J37" s="36">
        <v>67.973745644009867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168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169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170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51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65.843956870070514</v>
      </c>
      <c r="D13" s="50">
        <v>66.039068989527607</v>
      </c>
      <c r="E13" s="50">
        <v>65.983650581696423</v>
      </c>
      <c r="F13" s="50">
        <v>63.834434954773876</v>
      </c>
      <c r="G13" s="50">
        <v>65.613379996493649</v>
      </c>
      <c r="H13" s="50">
        <v>66.678613539144763</v>
      </c>
      <c r="I13" s="50">
        <v>68.303973944201871</v>
      </c>
      <c r="J13" s="50">
        <v>71.15339356147112</v>
      </c>
      <c r="K13" s="106">
        <v>1</v>
      </c>
      <c r="L13" s="18"/>
    </row>
    <row r="14" spans="1:15">
      <c r="A14" s="16"/>
      <c r="B14" s="11" t="s">
        <v>7</v>
      </c>
      <c r="C14" s="27">
        <v>69.055434893381502</v>
      </c>
      <c r="D14" s="27">
        <v>68.561781883983357</v>
      </c>
      <c r="E14" s="27">
        <v>66.912788535745278</v>
      </c>
      <c r="F14" s="27">
        <v>67.613414370403731</v>
      </c>
      <c r="G14" s="27">
        <v>69.829143933716679</v>
      </c>
      <c r="H14" s="27">
        <v>69.924098263072608</v>
      </c>
      <c r="I14" s="27">
        <v>67.179419748897189</v>
      </c>
      <c r="J14" s="36">
        <v>70.626160326266387</v>
      </c>
      <c r="K14" s="45">
        <v>2</v>
      </c>
      <c r="L14" s="18"/>
    </row>
    <row r="15" spans="1:15">
      <c r="A15" s="16"/>
      <c r="B15" s="11" t="s">
        <v>8</v>
      </c>
      <c r="C15" s="27">
        <v>66.815968260594559</v>
      </c>
      <c r="D15" s="27">
        <v>66.840778318958641</v>
      </c>
      <c r="E15" s="27">
        <v>64.590021913061207</v>
      </c>
      <c r="F15" s="27">
        <v>63.665999059391652</v>
      </c>
      <c r="G15" s="27">
        <v>67.241981922619644</v>
      </c>
      <c r="H15" s="27">
        <v>68.148439787759003</v>
      </c>
      <c r="I15" s="27">
        <v>69.978288568650228</v>
      </c>
      <c r="J15" s="36">
        <v>69.470328394783081</v>
      </c>
      <c r="K15" s="45">
        <v>3</v>
      </c>
      <c r="L15" s="18"/>
    </row>
    <row r="16" spans="1:15">
      <c r="A16" s="16"/>
      <c r="B16" s="11" t="s">
        <v>19</v>
      </c>
      <c r="C16" s="27">
        <v>64.992751190432372</v>
      </c>
      <c r="D16" s="27">
        <v>66.955912290368289</v>
      </c>
      <c r="E16" s="27">
        <v>59.988299805240331</v>
      </c>
      <c r="F16" s="27">
        <v>58.803839694042892</v>
      </c>
      <c r="G16" s="27">
        <v>63.525132178710876</v>
      </c>
      <c r="H16" s="27">
        <v>68.422110907439802</v>
      </c>
      <c r="I16" s="27">
        <v>71.663441100816911</v>
      </c>
      <c r="J16" s="36">
        <v>69.182764705154568</v>
      </c>
      <c r="K16" s="45">
        <v>4</v>
      </c>
      <c r="L16" s="18"/>
    </row>
    <row r="17" spans="1:15">
      <c r="A17" s="16"/>
      <c r="B17" s="11" t="s">
        <v>9</v>
      </c>
      <c r="C17" s="27">
        <v>0</v>
      </c>
      <c r="D17" s="27">
        <v>0</v>
      </c>
      <c r="E17" s="27">
        <v>0</v>
      </c>
      <c r="F17" s="27">
        <v>60.667617988493362</v>
      </c>
      <c r="G17" s="27">
        <v>64.503693782307522</v>
      </c>
      <c r="H17" s="27">
        <v>62.358396165423748</v>
      </c>
      <c r="I17" s="27">
        <v>63.635933844466408</v>
      </c>
      <c r="J17" s="36">
        <v>66.010034271797423</v>
      </c>
      <c r="K17" s="45">
        <v>5</v>
      </c>
      <c r="L17" s="18"/>
    </row>
    <row r="18" spans="1:15">
      <c r="A18" s="16"/>
      <c r="B18" s="11" t="s">
        <v>10</v>
      </c>
      <c r="C18" s="27">
        <v>64.573537972416261</v>
      </c>
      <c r="D18" s="27">
        <v>63.797781158297148</v>
      </c>
      <c r="E18" s="27">
        <v>63.640675520401892</v>
      </c>
      <c r="F18" s="27">
        <v>62.139062591888347</v>
      </c>
      <c r="G18" s="27">
        <v>63.268551530359829</v>
      </c>
      <c r="H18" s="27">
        <v>65.542180722740966</v>
      </c>
      <c r="I18" s="27">
        <v>67.818882056509523</v>
      </c>
      <c r="J18" s="36">
        <v>65.914127324493137</v>
      </c>
      <c r="K18" s="45">
        <v>6</v>
      </c>
      <c r="L18" s="18"/>
    </row>
    <row r="19" spans="1:15">
      <c r="A19" s="16"/>
      <c r="B19" s="11" t="s">
        <v>18</v>
      </c>
      <c r="C19" s="27">
        <v>64.406927954899061</v>
      </c>
      <c r="D19" s="27">
        <v>67.620596644747252</v>
      </c>
      <c r="E19" s="27">
        <v>63.85015010412841</v>
      </c>
      <c r="F19" s="27">
        <v>64.199781555102092</v>
      </c>
      <c r="G19" s="27">
        <v>64.407823604039677</v>
      </c>
      <c r="H19" s="27">
        <v>66.282050449350379</v>
      </c>
      <c r="I19" s="27">
        <v>64.732065400837214</v>
      </c>
      <c r="J19" s="36">
        <v>65.82848541431683</v>
      </c>
      <c r="K19" s="45">
        <v>7</v>
      </c>
      <c r="L19" s="18"/>
    </row>
    <row r="20" spans="1:15">
      <c r="A20" s="16"/>
      <c r="B20" s="11" t="s">
        <v>22</v>
      </c>
      <c r="C20" s="27">
        <v>62.121181645826582</v>
      </c>
      <c r="D20" s="27">
        <v>62.576049324443048</v>
      </c>
      <c r="E20" s="27">
        <v>59.770169909067846</v>
      </c>
      <c r="F20" s="27">
        <v>57.65693605376071</v>
      </c>
      <c r="G20" s="27">
        <v>58.653999376694877</v>
      </c>
      <c r="H20" s="27">
        <v>64.958140350974901</v>
      </c>
      <c r="I20" s="27">
        <v>65.444337711523858</v>
      </c>
      <c r="J20" s="36">
        <v>65.81414299162553</v>
      </c>
      <c r="K20" s="45">
        <v>8</v>
      </c>
      <c r="L20" s="18"/>
    </row>
    <row r="21" spans="1:15">
      <c r="A21" s="16"/>
      <c r="B21" s="11" t="s">
        <v>23</v>
      </c>
      <c r="C21" s="27">
        <v>66.708419702413522</v>
      </c>
      <c r="D21" s="27">
        <v>67.883867514631518</v>
      </c>
      <c r="E21" s="27">
        <v>65.484421715169802</v>
      </c>
      <c r="F21" s="27">
        <v>64.506694457554431</v>
      </c>
      <c r="G21" s="27">
        <v>64.702045677572414</v>
      </c>
      <c r="H21" s="27">
        <v>66.973078754093535</v>
      </c>
      <c r="I21" s="27">
        <v>67.484350763290067</v>
      </c>
      <c r="J21" s="36">
        <v>65.093515280411495</v>
      </c>
      <c r="K21" s="45">
        <v>9</v>
      </c>
      <c r="L21" s="18"/>
    </row>
    <row r="22" spans="1:15">
      <c r="A22" s="16"/>
      <c r="B22" s="11" t="s">
        <v>20</v>
      </c>
      <c r="C22" s="27">
        <v>62.953396118811376</v>
      </c>
      <c r="D22" s="27">
        <v>59.450251775082585</v>
      </c>
      <c r="E22" s="27">
        <v>60.036331825802193</v>
      </c>
      <c r="F22" s="27">
        <v>61.73272802429689</v>
      </c>
      <c r="G22" s="27">
        <v>61.142152072390353</v>
      </c>
      <c r="H22" s="27">
        <v>62.843935179795508</v>
      </c>
      <c r="I22" s="27">
        <v>62.22757536558121</v>
      </c>
      <c r="J22" s="36">
        <v>64.540654147438801</v>
      </c>
      <c r="K22" s="45">
        <v>10</v>
      </c>
      <c r="L22" s="18"/>
    </row>
    <row r="23" spans="1:15">
      <c r="A23" s="16"/>
      <c r="B23" s="11" t="s">
        <v>196</v>
      </c>
      <c r="C23" s="27">
        <v>61.042723525893514</v>
      </c>
      <c r="D23" s="27">
        <v>59.547032359545618</v>
      </c>
      <c r="E23" s="27">
        <v>58.17508337468589</v>
      </c>
      <c r="F23" s="27">
        <v>60.233988912804868</v>
      </c>
      <c r="G23" s="27">
        <v>61.402285019638335</v>
      </c>
      <c r="H23" s="27">
        <v>63.500793448898264</v>
      </c>
      <c r="I23" s="27">
        <v>64.376268026017513</v>
      </c>
      <c r="J23" s="36">
        <v>63.870099183998676</v>
      </c>
      <c r="K23" s="45">
        <v>11</v>
      </c>
      <c r="L23" s="18"/>
      <c r="N23" s="23"/>
      <c r="O23" s="34"/>
    </row>
    <row r="24" spans="1:15">
      <c r="A24" s="16"/>
      <c r="B24" s="11" t="s">
        <v>13</v>
      </c>
      <c r="C24" s="27">
        <v>0</v>
      </c>
      <c r="D24" s="27">
        <v>0</v>
      </c>
      <c r="E24" s="27">
        <v>0</v>
      </c>
      <c r="F24" s="27">
        <v>62.785498073747938</v>
      </c>
      <c r="G24" s="27">
        <v>61.553333842122669</v>
      </c>
      <c r="H24" s="27">
        <v>65.014569935691327</v>
      </c>
      <c r="I24" s="27">
        <v>64.029788994621427</v>
      </c>
      <c r="J24" s="36">
        <v>63.176574253871387</v>
      </c>
      <c r="K24" s="45">
        <v>12</v>
      </c>
      <c r="L24" s="18"/>
      <c r="N24" s="23"/>
      <c r="O24" s="34"/>
    </row>
    <row r="25" spans="1:15">
      <c r="A25" s="16"/>
      <c r="B25" s="12" t="s">
        <v>197</v>
      </c>
      <c r="C25" s="28">
        <v>60.721309909995547</v>
      </c>
      <c r="D25" s="28">
        <v>60.303809442946523</v>
      </c>
      <c r="E25" s="28">
        <v>59.796158062931845</v>
      </c>
      <c r="F25" s="28">
        <v>57.75231657542551</v>
      </c>
      <c r="G25" s="28">
        <v>57.960246825941631</v>
      </c>
      <c r="H25" s="28">
        <v>61.072687611952695</v>
      </c>
      <c r="I25" s="28">
        <v>62.496272126297789</v>
      </c>
      <c r="J25" s="50">
        <v>62.977945804582433</v>
      </c>
      <c r="K25" s="45" t="s">
        <v>198</v>
      </c>
      <c r="L25" s="18"/>
    </row>
    <row r="26" spans="1:15">
      <c r="A26" s="16"/>
      <c r="B26" s="11" t="s">
        <v>186</v>
      </c>
      <c r="C26" s="27">
        <v>0</v>
      </c>
      <c r="D26" s="27">
        <v>0</v>
      </c>
      <c r="E26" s="27">
        <v>0</v>
      </c>
      <c r="F26" s="27">
        <v>58.260131253032355</v>
      </c>
      <c r="G26" s="27">
        <v>57.292150558202103</v>
      </c>
      <c r="H26" s="27">
        <v>65.449395901629856</v>
      </c>
      <c r="I26" s="27">
        <v>66.295082690065897</v>
      </c>
      <c r="J26" s="36">
        <v>62.932342054179799</v>
      </c>
      <c r="K26" s="45">
        <v>13</v>
      </c>
      <c r="L26" s="18"/>
    </row>
    <row r="27" spans="1:15">
      <c r="A27" s="16"/>
      <c r="B27" s="11" t="s">
        <v>3</v>
      </c>
      <c r="C27" s="27">
        <v>0</v>
      </c>
      <c r="D27" s="27">
        <v>0</v>
      </c>
      <c r="E27" s="27">
        <v>0</v>
      </c>
      <c r="F27" s="27">
        <v>55.175585941040353</v>
      </c>
      <c r="G27" s="27">
        <v>59.29989011728297</v>
      </c>
      <c r="H27" s="27">
        <v>57.165002257871087</v>
      </c>
      <c r="I27" s="27">
        <v>59.563506450235067</v>
      </c>
      <c r="J27" s="36">
        <v>61.77508370085075</v>
      </c>
      <c r="K27" s="45">
        <v>14</v>
      </c>
      <c r="L27" s="18"/>
    </row>
    <row r="28" spans="1:15">
      <c r="A28" s="16"/>
      <c r="B28" s="11" t="s">
        <v>16</v>
      </c>
      <c r="C28" s="27">
        <v>0</v>
      </c>
      <c r="D28" s="27">
        <v>0</v>
      </c>
      <c r="E28" s="27">
        <v>0</v>
      </c>
      <c r="F28" s="27">
        <v>58.00945981539909</v>
      </c>
      <c r="G28" s="27">
        <v>59.569768584752161</v>
      </c>
      <c r="H28" s="27">
        <v>59.68470924989424</v>
      </c>
      <c r="I28" s="27">
        <v>61.261572420956945</v>
      </c>
      <c r="J28" s="36">
        <v>61.439157041210599</v>
      </c>
      <c r="K28" s="45">
        <v>15</v>
      </c>
      <c r="L28" s="18"/>
    </row>
    <row r="29" spans="1:15">
      <c r="A29" s="16"/>
      <c r="B29" s="11" t="s">
        <v>14</v>
      </c>
      <c r="C29" s="27">
        <v>0</v>
      </c>
      <c r="D29" s="27">
        <v>0</v>
      </c>
      <c r="E29" s="27">
        <v>0</v>
      </c>
      <c r="F29" s="27">
        <v>59.996796640718173</v>
      </c>
      <c r="G29" s="27">
        <v>61.598682510248082</v>
      </c>
      <c r="H29" s="27">
        <v>57.530381023871392</v>
      </c>
      <c r="I29" s="27">
        <v>58.110963426350658</v>
      </c>
      <c r="J29" s="36">
        <v>61.037303937097064</v>
      </c>
      <c r="K29" s="45">
        <v>16</v>
      </c>
      <c r="L29" s="18"/>
    </row>
    <row r="30" spans="1:15">
      <c r="A30" s="16"/>
      <c r="B30" s="11" t="s">
        <v>12</v>
      </c>
      <c r="C30" s="27">
        <v>0</v>
      </c>
      <c r="D30" s="27">
        <v>0</v>
      </c>
      <c r="E30" s="27">
        <v>0</v>
      </c>
      <c r="F30" s="27">
        <v>48.263694114826791</v>
      </c>
      <c r="G30" s="27">
        <v>50.295221238938062</v>
      </c>
      <c r="H30" s="27">
        <v>54.67256637168142</v>
      </c>
      <c r="I30" s="27">
        <v>59.074542038080956</v>
      </c>
      <c r="J30" s="36">
        <v>60.688661070275209</v>
      </c>
      <c r="K30" s="45">
        <v>17</v>
      </c>
      <c r="L30" s="18"/>
    </row>
    <row r="31" spans="1:15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58.610151204967501</v>
      </c>
      <c r="G31" s="27">
        <v>61.737943936367238</v>
      </c>
      <c r="H31" s="27">
        <v>58.646990870453543</v>
      </c>
      <c r="I31" s="27">
        <v>60.065654614194905</v>
      </c>
      <c r="J31" s="36">
        <v>60.48337802767275</v>
      </c>
      <c r="K31" s="45">
        <v>18</v>
      </c>
      <c r="L31" s="18"/>
    </row>
    <row r="32" spans="1:15">
      <c r="A32" s="16"/>
      <c r="B32" s="11" t="s">
        <v>11</v>
      </c>
      <c r="C32" s="27">
        <v>0</v>
      </c>
      <c r="D32" s="27">
        <v>0</v>
      </c>
      <c r="E32" s="27">
        <v>0</v>
      </c>
      <c r="F32" s="27">
        <v>59.77556007346864</v>
      </c>
      <c r="G32" s="27">
        <v>59.094663803072869</v>
      </c>
      <c r="H32" s="27">
        <v>58.081251178863688</v>
      </c>
      <c r="I32" s="27">
        <v>59.4730914841616</v>
      </c>
      <c r="J32" s="36">
        <v>59.358532157456132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57.170951336059815</v>
      </c>
      <c r="G33" s="27">
        <v>55.385989634860024</v>
      </c>
      <c r="H33" s="27">
        <v>62.165536617691266</v>
      </c>
      <c r="I33" s="27">
        <v>62.592444056435525</v>
      </c>
      <c r="J33" s="36">
        <v>59.285893966150361</v>
      </c>
      <c r="K33" s="45">
        <v>20</v>
      </c>
      <c r="L33" s="18"/>
    </row>
    <row r="34" spans="1:14">
      <c r="A34" s="16"/>
      <c r="B34" s="11" t="s">
        <v>21</v>
      </c>
      <c r="C34" s="27">
        <v>57.219707912730975</v>
      </c>
      <c r="D34" s="27">
        <v>58.088776312122917</v>
      </c>
      <c r="E34" s="27">
        <v>55.558727046335477</v>
      </c>
      <c r="F34" s="27">
        <v>56.16961394208414</v>
      </c>
      <c r="G34" s="27">
        <v>56.13786806665145</v>
      </c>
      <c r="H34" s="27">
        <v>58.459546457085523</v>
      </c>
      <c r="I34" s="27">
        <v>58.582814232275446</v>
      </c>
      <c r="J34" s="36">
        <v>59.052657507090267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60.957091953941223</v>
      </c>
      <c r="G35" s="27">
        <v>57.142214299312911</v>
      </c>
      <c r="H35" s="27">
        <v>55.716066855371352</v>
      </c>
      <c r="I35" s="27">
        <v>57.983581575972075</v>
      </c>
      <c r="J35" s="36">
        <v>59.04867143912567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54.458670251249529</v>
      </c>
      <c r="D36" s="27">
        <v>53.509784547556393</v>
      </c>
      <c r="E36" s="27">
        <v>56.127217807161678</v>
      </c>
      <c r="F36" s="27">
        <v>56.285886998682997</v>
      </c>
      <c r="G36" s="27">
        <v>54.965081557032782</v>
      </c>
      <c r="H36" s="27">
        <v>57.645920537009431</v>
      </c>
      <c r="I36" s="27">
        <v>57.342878270974317</v>
      </c>
      <c r="J36" s="36">
        <v>57.831611563682337</v>
      </c>
      <c r="K36" s="45">
        <v>23</v>
      </c>
      <c r="L36" s="18"/>
    </row>
    <row r="37" spans="1:14">
      <c r="A37" s="16"/>
      <c r="B37" s="11" t="s">
        <v>5</v>
      </c>
      <c r="C37" s="27">
        <v>51.244968328713561</v>
      </c>
      <c r="D37" s="27">
        <v>54.714872359780387</v>
      </c>
      <c r="E37" s="27">
        <v>58.369266414229656</v>
      </c>
      <c r="F37" s="27">
        <v>57.117552980813102</v>
      </c>
      <c r="G37" s="27">
        <v>51.851331928555325</v>
      </c>
      <c r="H37" s="27">
        <v>56.298489732268962</v>
      </c>
      <c r="I37" s="27">
        <v>57.638129252314862</v>
      </c>
      <c r="J37" s="36">
        <v>56.93513176542556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56.268595686753088</v>
      </c>
      <c r="D13" s="50">
        <v>57.405161186142493</v>
      </c>
      <c r="E13" s="50">
        <v>58.630528868521161</v>
      </c>
      <c r="F13" s="50">
        <v>56.854334305900935</v>
      </c>
      <c r="G13" s="50">
        <v>59.009139258436214</v>
      </c>
      <c r="H13" s="50">
        <v>59.084087138900045</v>
      </c>
      <c r="I13" s="50">
        <v>60.867017681895376</v>
      </c>
      <c r="J13" s="50">
        <v>64.602930448345745</v>
      </c>
      <c r="K13" s="106">
        <v>1</v>
      </c>
      <c r="L13" s="18"/>
    </row>
    <row r="14" spans="1:15" s="51" customFormat="1">
      <c r="A14" s="93"/>
      <c r="B14" s="11" t="s">
        <v>19</v>
      </c>
      <c r="C14" s="27">
        <v>53.232206267991756</v>
      </c>
      <c r="D14" s="27">
        <v>55.841592032148945</v>
      </c>
      <c r="E14" s="27">
        <v>51.761111423937777</v>
      </c>
      <c r="F14" s="27">
        <v>52.886285658683519</v>
      </c>
      <c r="G14" s="27">
        <v>57.026475730060113</v>
      </c>
      <c r="H14" s="27">
        <v>61.954555172423696</v>
      </c>
      <c r="I14" s="27">
        <v>63.32824984694917</v>
      </c>
      <c r="J14" s="36">
        <v>62.790352392085843</v>
      </c>
      <c r="K14" s="45">
        <v>2</v>
      </c>
      <c r="L14" s="94"/>
    </row>
    <row r="15" spans="1:15">
      <c r="A15" s="16"/>
      <c r="B15" s="11" t="s">
        <v>8</v>
      </c>
      <c r="C15" s="27">
        <v>55.674532987857603</v>
      </c>
      <c r="D15" s="27">
        <v>57.349341790477126</v>
      </c>
      <c r="E15" s="27">
        <v>55.617957318992417</v>
      </c>
      <c r="F15" s="27">
        <v>55.47142499234473</v>
      </c>
      <c r="G15" s="27">
        <v>59.008465714572189</v>
      </c>
      <c r="H15" s="27">
        <v>57.313052652521932</v>
      </c>
      <c r="I15" s="27">
        <v>59.891456558621549</v>
      </c>
      <c r="J15" s="36">
        <v>60.041002326868607</v>
      </c>
      <c r="K15" s="45">
        <v>3</v>
      </c>
      <c r="L15" s="18"/>
    </row>
    <row r="16" spans="1:15">
      <c r="A16" s="16"/>
      <c r="B16" s="11" t="s">
        <v>13</v>
      </c>
      <c r="C16" s="27">
        <v>0</v>
      </c>
      <c r="D16" s="27">
        <v>0</v>
      </c>
      <c r="E16" s="27">
        <v>0</v>
      </c>
      <c r="F16" s="27">
        <v>56.505400385250418</v>
      </c>
      <c r="G16" s="27">
        <v>55.290985100952298</v>
      </c>
      <c r="H16" s="27">
        <v>58.509177384780273</v>
      </c>
      <c r="I16" s="27">
        <v>58.872155564749683</v>
      </c>
      <c r="J16" s="36">
        <v>59.265212212195884</v>
      </c>
      <c r="K16" s="45">
        <v>4</v>
      </c>
      <c r="L16" s="18"/>
    </row>
    <row r="17" spans="1:15">
      <c r="A17" s="16"/>
      <c r="B17" s="11" t="s">
        <v>9</v>
      </c>
      <c r="C17" s="27">
        <v>0</v>
      </c>
      <c r="D17" s="27">
        <v>0</v>
      </c>
      <c r="E17" s="27">
        <v>0</v>
      </c>
      <c r="F17" s="27">
        <v>51.948980402392117</v>
      </c>
      <c r="G17" s="27">
        <v>55.324278509093197</v>
      </c>
      <c r="H17" s="27">
        <v>53.492585744699248</v>
      </c>
      <c r="I17" s="27">
        <v>55.591396106527483</v>
      </c>
      <c r="J17" s="36">
        <v>58.82811191377013</v>
      </c>
      <c r="K17" s="45">
        <v>5</v>
      </c>
      <c r="L17" s="18"/>
    </row>
    <row r="18" spans="1:15">
      <c r="A18" s="16"/>
      <c r="B18" s="11" t="s">
        <v>18</v>
      </c>
      <c r="C18" s="27">
        <v>56.742253347890205</v>
      </c>
      <c r="D18" s="27">
        <v>59.694158543481279</v>
      </c>
      <c r="E18" s="27">
        <v>56.227331425401147</v>
      </c>
      <c r="F18" s="27">
        <v>57.672445443444296</v>
      </c>
      <c r="G18" s="27">
        <v>57.216994658623911</v>
      </c>
      <c r="H18" s="27">
        <v>58.945764025555924</v>
      </c>
      <c r="I18" s="27">
        <v>57.114375755128556</v>
      </c>
      <c r="J18" s="36">
        <v>58.65042933354875</v>
      </c>
      <c r="K18" s="45">
        <v>6</v>
      </c>
      <c r="L18" s="18"/>
    </row>
    <row r="19" spans="1:15">
      <c r="A19" s="16"/>
      <c r="B19" s="11" t="s">
        <v>7</v>
      </c>
      <c r="C19" s="27">
        <v>54.216636545274177</v>
      </c>
      <c r="D19" s="27">
        <v>53.482908654907092</v>
      </c>
      <c r="E19" s="27">
        <v>53.582579602073331</v>
      </c>
      <c r="F19" s="27">
        <v>57.688805901739137</v>
      </c>
      <c r="G19" s="27">
        <v>55.436735279904184</v>
      </c>
      <c r="H19" s="27">
        <v>59.347560350538366</v>
      </c>
      <c r="I19" s="27">
        <v>54.944350186630473</v>
      </c>
      <c r="J19" s="36">
        <v>58.570720449243218</v>
      </c>
      <c r="K19" s="45">
        <v>7</v>
      </c>
      <c r="L19" s="18"/>
    </row>
    <row r="20" spans="1:15">
      <c r="A20" s="16"/>
      <c r="B20" s="11" t="s">
        <v>10</v>
      </c>
      <c r="C20" s="27">
        <v>52.856467177144907</v>
      </c>
      <c r="D20" s="27">
        <v>53.965936939190293</v>
      </c>
      <c r="E20" s="27">
        <v>53.886914464366832</v>
      </c>
      <c r="F20" s="27">
        <v>52.416312181862132</v>
      </c>
      <c r="G20" s="27">
        <v>53.90665846827234</v>
      </c>
      <c r="H20" s="27">
        <v>54.686691416357291</v>
      </c>
      <c r="I20" s="27">
        <v>57.403231385432974</v>
      </c>
      <c r="J20" s="36">
        <v>56.940788923232866</v>
      </c>
      <c r="K20" s="45">
        <v>8</v>
      </c>
      <c r="L20" s="18"/>
    </row>
    <row r="21" spans="1:15">
      <c r="A21" s="16"/>
      <c r="B21" s="11" t="s">
        <v>186</v>
      </c>
      <c r="C21" s="27">
        <v>0</v>
      </c>
      <c r="D21" s="27">
        <v>0</v>
      </c>
      <c r="E21" s="27">
        <v>0</v>
      </c>
      <c r="F21" s="27">
        <v>48.550534971017086</v>
      </c>
      <c r="G21" s="27">
        <v>47.651664890500093</v>
      </c>
      <c r="H21" s="27">
        <v>57.481726458697743</v>
      </c>
      <c r="I21" s="27">
        <v>59.216063451294019</v>
      </c>
      <c r="J21" s="36">
        <v>56.342588590335041</v>
      </c>
      <c r="K21" s="45">
        <v>9</v>
      </c>
      <c r="L21" s="18"/>
    </row>
    <row r="22" spans="1:15" s="51" customFormat="1">
      <c r="A22" s="93"/>
      <c r="B22" s="12" t="s">
        <v>197</v>
      </c>
      <c r="C22" s="28">
        <v>52.625603011888032</v>
      </c>
      <c r="D22" s="28">
        <v>53.210735712235802</v>
      </c>
      <c r="E22" s="28">
        <v>52.682043926711309</v>
      </c>
      <c r="F22" s="28">
        <v>51.391208191324431</v>
      </c>
      <c r="G22" s="28">
        <v>51.295484161028824</v>
      </c>
      <c r="H22" s="28">
        <v>53.797700303738196</v>
      </c>
      <c r="I22" s="28">
        <v>55.116118516023391</v>
      </c>
      <c r="J22" s="50">
        <v>56.142783993673262</v>
      </c>
      <c r="K22" s="45" t="s">
        <v>198</v>
      </c>
      <c r="L22" s="94"/>
    </row>
    <row r="23" spans="1:15">
      <c r="A23" s="16"/>
      <c r="B23" s="11" t="s">
        <v>196</v>
      </c>
      <c r="C23" s="27">
        <v>51.806417508457095</v>
      </c>
      <c r="D23" s="27">
        <v>50.663203332594783</v>
      </c>
      <c r="E23" s="27">
        <v>50.339339014783469</v>
      </c>
      <c r="F23" s="27">
        <v>53.400437634558905</v>
      </c>
      <c r="G23" s="27">
        <v>53.191962013014063</v>
      </c>
      <c r="H23" s="27">
        <v>53.339923198992146</v>
      </c>
      <c r="I23" s="27">
        <v>55.174938213848378</v>
      </c>
      <c r="J23" s="36">
        <v>55.888298018482942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52.926267498905091</v>
      </c>
      <c r="D24" s="27">
        <v>51.908849726633562</v>
      </c>
      <c r="E24" s="27">
        <v>52.293827244726899</v>
      </c>
      <c r="F24" s="27">
        <v>56.025084153230353</v>
      </c>
      <c r="G24" s="27">
        <v>55.41259878033884</v>
      </c>
      <c r="H24" s="27">
        <v>55.359055014644376</v>
      </c>
      <c r="I24" s="27">
        <v>53.634195834507516</v>
      </c>
      <c r="J24" s="36">
        <v>55.539180381800875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57.224807405702002</v>
      </c>
      <c r="D25" s="27">
        <v>59.391069041233756</v>
      </c>
      <c r="E25" s="27">
        <v>57.431643541513736</v>
      </c>
      <c r="F25" s="27">
        <v>56.911553438094721</v>
      </c>
      <c r="G25" s="27">
        <v>56.76563838641038</v>
      </c>
      <c r="H25" s="27">
        <v>57.799459682493733</v>
      </c>
      <c r="I25" s="27">
        <v>58.152902810249188</v>
      </c>
      <c r="J25" s="36">
        <v>55.203811003338764</v>
      </c>
      <c r="K25" s="45">
        <v>12</v>
      </c>
      <c r="L25" s="18"/>
    </row>
    <row r="26" spans="1:15">
      <c r="A26" s="16"/>
      <c r="B26" s="11" t="s">
        <v>22</v>
      </c>
      <c r="C26" s="27">
        <v>51.488306086645586</v>
      </c>
      <c r="D26" s="27">
        <v>52.875702962275128</v>
      </c>
      <c r="E26" s="27">
        <v>51.263196029417088</v>
      </c>
      <c r="F26" s="27">
        <v>49.594329545170353</v>
      </c>
      <c r="G26" s="27">
        <v>50.474106748758672</v>
      </c>
      <c r="H26" s="27">
        <v>51.148773036036054</v>
      </c>
      <c r="I26" s="27">
        <v>51.508328837706031</v>
      </c>
      <c r="J26" s="36">
        <v>54.324356679163976</v>
      </c>
      <c r="K26" s="45">
        <v>13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49.607709077051531</v>
      </c>
      <c r="G27" s="27">
        <v>53.070429303133224</v>
      </c>
      <c r="H27" s="27">
        <v>51.085241828430973</v>
      </c>
      <c r="I27" s="27">
        <v>53.25326235148998</v>
      </c>
      <c r="J27" s="36">
        <v>54.255057016062061</v>
      </c>
      <c r="K27" s="45">
        <v>14</v>
      </c>
      <c r="L27" s="18"/>
    </row>
    <row r="28" spans="1:15">
      <c r="A28" s="16"/>
      <c r="B28" s="11" t="s">
        <v>15</v>
      </c>
      <c r="C28" s="27">
        <v>0</v>
      </c>
      <c r="D28" s="27">
        <v>0</v>
      </c>
      <c r="E28" s="27">
        <v>0</v>
      </c>
      <c r="F28" s="27">
        <v>52.180272254712321</v>
      </c>
      <c r="G28" s="27">
        <v>53.047121204266155</v>
      </c>
      <c r="H28" s="27">
        <v>52.601575902825068</v>
      </c>
      <c r="I28" s="27">
        <v>53.771192195565689</v>
      </c>
      <c r="J28" s="36">
        <v>54.186003914442061</v>
      </c>
      <c r="K28" s="45">
        <v>15</v>
      </c>
      <c r="L28" s="18"/>
    </row>
    <row r="29" spans="1:15">
      <c r="A29" s="16"/>
      <c r="B29" s="11" t="s">
        <v>24</v>
      </c>
      <c r="C29" s="27">
        <v>47.05463919775621</v>
      </c>
      <c r="D29" s="27">
        <v>47.060749741024445</v>
      </c>
      <c r="E29" s="27">
        <v>49.201471971572772</v>
      </c>
      <c r="F29" s="27">
        <v>50.431325548816794</v>
      </c>
      <c r="G29" s="27">
        <v>49.081117318090584</v>
      </c>
      <c r="H29" s="27">
        <v>51.586913025270434</v>
      </c>
      <c r="I29" s="27">
        <v>51.270234832808228</v>
      </c>
      <c r="J29" s="36">
        <v>53.794501320721409</v>
      </c>
      <c r="K29" s="45">
        <v>16</v>
      </c>
      <c r="L29" s="18"/>
    </row>
    <row r="30" spans="1:15">
      <c r="A30" s="16"/>
      <c r="B30" s="11" t="s">
        <v>17</v>
      </c>
      <c r="C30" s="27">
        <v>0</v>
      </c>
      <c r="D30" s="27">
        <v>0</v>
      </c>
      <c r="E30" s="27">
        <v>0</v>
      </c>
      <c r="F30" s="27">
        <v>48.953237195085507</v>
      </c>
      <c r="G30" s="27">
        <v>48.602956411252087</v>
      </c>
      <c r="H30" s="27">
        <v>55.187037338618794</v>
      </c>
      <c r="I30" s="27">
        <v>55.300082917563429</v>
      </c>
      <c r="J30" s="36">
        <v>53.424212507600302</v>
      </c>
      <c r="K30" s="45">
        <v>17</v>
      </c>
      <c r="L30" s="18"/>
    </row>
    <row r="31" spans="1:15">
      <c r="A31" s="16"/>
      <c r="B31" s="11" t="s">
        <v>14</v>
      </c>
      <c r="C31" s="27">
        <v>0</v>
      </c>
      <c r="D31" s="27">
        <v>0</v>
      </c>
      <c r="E31" s="27">
        <v>0</v>
      </c>
      <c r="F31" s="27">
        <v>52.312593833340401</v>
      </c>
      <c r="G31" s="27">
        <v>54.222701797211457</v>
      </c>
      <c r="H31" s="27">
        <v>51.042702191269953</v>
      </c>
      <c r="I31" s="27">
        <v>51.384063048550566</v>
      </c>
      <c r="J31" s="36">
        <v>53.391403759948034</v>
      </c>
      <c r="K31" s="45">
        <v>18</v>
      </c>
      <c r="L31" s="18"/>
    </row>
    <row r="32" spans="1:15">
      <c r="A32" s="16"/>
      <c r="B32" s="11" t="s">
        <v>3</v>
      </c>
      <c r="C32" s="27">
        <v>0</v>
      </c>
      <c r="D32" s="27">
        <v>0</v>
      </c>
      <c r="E32" s="27">
        <v>0</v>
      </c>
      <c r="F32" s="27">
        <v>47.557899252581528</v>
      </c>
      <c r="G32" s="27">
        <v>49.922932597791885</v>
      </c>
      <c r="H32" s="27">
        <v>47.335638089174807</v>
      </c>
      <c r="I32" s="27">
        <v>49.391084305871338</v>
      </c>
      <c r="J32" s="36">
        <v>51.543573186045052</v>
      </c>
      <c r="K32" s="45">
        <v>19</v>
      </c>
      <c r="L32" s="18"/>
    </row>
    <row r="33" spans="1:14">
      <c r="A33" s="16"/>
      <c r="B33" s="11" t="s">
        <v>21</v>
      </c>
      <c r="C33" s="27">
        <v>46.203615744943001</v>
      </c>
      <c r="D33" s="27">
        <v>48.442067669212165</v>
      </c>
      <c r="E33" s="27">
        <v>47.035000848029064</v>
      </c>
      <c r="F33" s="27">
        <v>48.864686157671898</v>
      </c>
      <c r="G33" s="27">
        <v>47.275964391691396</v>
      </c>
      <c r="H33" s="27">
        <v>49.989746126146763</v>
      </c>
      <c r="I33" s="27">
        <v>48.6024151160101</v>
      </c>
      <c r="J33" s="36">
        <v>51.517028047534296</v>
      </c>
      <c r="K33" s="45">
        <v>20</v>
      </c>
      <c r="L33" s="18"/>
    </row>
    <row r="34" spans="1:14">
      <c r="A34" s="16"/>
      <c r="B34" s="11" t="s">
        <v>5</v>
      </c>
      <c r="C34" s="27">
        <v>43.654445645836702</v>
      </c>
      <c r="D34" s="27">
        <v>45.130886848249673</v>
      </c>
      <c r="E34" s="27">
        <v>49.328719207776956</v>
      </c>
      <c r="F34" s="27">
        <v>49.661033094520668</v>
      </c>
      <c r="G34" s="27">
        <v>45.476634482867325</v>
      </c>
      <c r="H34" s="27">
        <v>48.763016046836491</v>
      </c>
      <c r="I34" s="27">
        <v>50.370502014310681</v>
      </c>
      <c r="J34" s="36">
        <v>51.390360472473674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53.005625769009193</v>
      </c>
      <c r="G35" s="27">
        <v>50.420394953183688</v>
      </c>
      <c r="H35" s="27">
        <v>48.238644022105404</v>
      </c>
      <c r="I35" s="27">
        <v>50.081764407085153</v>
      </c>
      <c r="J35" s="36">
        <v>50.741981504598378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36.478484957449361</v>
      </c>
      <c r="G36" s="27">
        <v>38.088967551622417</v>
      </c>
      <c r="H36" s="27">
        <v>44.543083372147187</v>
      </c>
      <c r="I36" s="27">
        <v>50.256403136078795</v>
      </c>
      <c r="J36" s="36">
        <v>49.7918678302972</v>
      </c>
      <c r="K36" s="45">
        <v>23</v>
      </c>
      <c r="L36" s="18"/>
    </row>
    <row r="37" spans="1:14">
      <c r="A37" s="16"/>
      <c r="B37" s="11" t="s">
        <v>11</v>
      </c>
      <c r="C37" s="27">
        <v>0</v>
      </c>
      <c r="D37" s="27">
        <v>0</v>
      </c>
      <c r="E37" s="27">
        <v>0</v>
      </c>
      <c r="F37" s="27">
        <v>48.266364890698441</v>
      </c>
      <c r="G37" s="27">
        <v>45.472088747974453</v>
      </c>
      <c r="H37" s="27">
        <v>46.799287750027254</v>
      </c>
      <c r="I37" s="27">
        <v>48.30131650110566</v>
      </c>
      <c r="J37" s="36">
        <v>48.60377320039332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11</v>
      </c>
      <c r="C13" s="27">
        <v>0</v>
      </c>
      <c r="D13" s="27">
        <v>0</v>
      </c>
      <c r="E13" s="27">
        <v>0</v>
      </c>
      <c r="F13" s="27">
        <v>19.253716189987038</v>
      </c>
      <c r="G13" s="27">
        <v>23.05212379326548</v>
      </c>
      <c r="H13" s="27">
        <v>19.424747649295089</v>
      </c>
      <c r="I13" s="27">
        <v>18.784875405410855</v>
      </c>
      <c r="J13" s="36">
        <v>18.118303411773123</v>
      </c>
      <c r="K13" s="45">
        <v>1</v>
      </c>
      <c r="L13" s="18"/>
    </row>
    <row r="14" spans="1:15">
      <c r="A14" s="16"/>
      <c r="B14" s="11" t="s">
        <v>12</v>
      </c>
      <c r="C14" s="27">
        <v>0</v>
      </c>
      <c r="D14" s="27">
        <v>0</v>
      </c>
      <c r="E14" s="27">
        <v>0</v>
      </c>
      <c r="F14" s="27">
        <v>24.419367015675604</v>
      </c>
      <c r="G14" s="27">
        <v>24.271088464101044</v>
      </c>
      <c r="H14" s="27">
        <v>18.527542553372747</v>
      </c>
      <c r="I14" s="27">
        <v>14.926355374490754</v>
      </c>
      <c r="J14" s="36">
        <v>17.956760048721073</v>
      </c>
      <c r="K14" s="45">
        <v>2</v>
      </c>
      <c r="L14" s="18"/>
    </row>
    <row r="15" spans="1:15">
      <c r="A15" s="16"/>
      <c r="B15" s="11" t="s">
        <v>22</v>
      </c>
      <c r="C15" s="27">
        <v>17.116464582386467</v>
      </c>
      <c r="D15" s="27">
        <v>15.501691888335371</v>
      </c>
      <c r="E15" s="27">
        <v>14.232808594308768</v>
      </c>
      <c r="F15" s="27">
        <v>13.983634247870627</v>
      </c>
      <c r="G15" s="27">
        <v>13.945889803307775</v>
      </c>
      <c r="H15" s="27">
        <v>21.258978269933877</v>
      </c>
      <c r="I15" s="27">
        <v>21.294550715555701</v>
      </c>
      <c r="J15" s="36">
        <v>17.457825585036627</v>
      </c>
      <c r="K15" s="45">
        <v>3</v>
      </c>
      <c r="L15" s="18"/>
    </row>
    <row r="16" spans="1:15">
      <c r="A16" s="16"/>
      <c r="B16" s="11" t="s">
        <v>7</v>
      </c>
      <c r="C16" s="27">
        <v>21.488241108057242</v>
      </c>
      <c r="D16" s="27">
        <v>21.993117469717937</v>
      </c>
      <c r="E16" s="27">
        <v>19.921630454329726</v>
      </c>
      <c r="F16" s="27">
        <v>14.678197458223915</v>
      </c>
      <c r="G16" s="27">
        <v>20.610514755109563</v>
      </c>
      <c r="H16" s="27">
        <v>15.125740875116577</v>
      </c>
      <c r="I16" s="27">
        <v>18.212652684455698</v>
      </c>
      <c r="J16" s="36">
        <v>17.069368943931774</v>
      </c>
      <c r="K16" s="45">
        <v>4</v>
      </c>
      <c r="L16" s="18"/>
    </row>
    <row r="17" spans="1:21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13.806263329217645</v>
      </c>
      <c r="G17" s="27">
        <v>15.813025962173585</v>
      </c>
      <c r="H17" s="27">
        <v>17.194723660389378</v>
      </c>
      <c r="I17" s="27">
        <v>17.078033129457221</v>
      </c>
      <c r="J17" s="36">
        <v>16.562519873469302</v>
      </c>
      <c r="K17" s="45">
        <v>5</v>
      </c>
      <c r="L17" s="18"/>
    </row>
    <row r="18" spans="1:21">
      <c r="A18" s="16"/>
      <c r="B18" s="11" t="s">
        <v>23</v>
      </c>
      <c r="C18" s="27">
        <v>14.216514705366951</v>
      </c>
      <c r="D18" s="27">
        <v>12.510804560948074</v>
      </c>
      <c r="E18" s="27">
        <v>12.297242554393049</v>
      </c>
      <c r="F18" s="27">
        <v>11.774190389584044</v>
      </c>
      <c r="G18" s="27">
        <v>12.266055374476162</v>
      </c>
      <c r="H18" s="27">
        <v>13.697499764508844</v>
      </c>
      <c r="I18" s="27">
        <v>13.827573129912937</v>
      </c>
      <c r="J18" s="36">
        <v>15.193071436485814</v>
      </c>
      <c r="K18" s="45">
        <v>6</v>
      </c>
      <c r="L18" s="18"/>
    </row>
    <row r="19" spans="1:21">
      <c r="A19" s="16"/>
      <c r="B19" s="11" t="s">
        <v>6</v>
      </c>
      <c r="C19" s="27">
        <v>0</v>
      </c>
      <c r="D19" s="27">
        <v>0</v>
      </c>
      <c r="E19" s="27">
        <v>0</v>
      </c>
      <c r="F19" s="27">
        <v>13.044949391826854</v>
      </c>
      <c r="G19" s="27">
        <v>11.76452771669665</v>
      </c>
      <c r="H19" s="27">
        <v>13.421191099713925</v>
      </c>
      <c r="I19" s="27">
        <v>13.627680377994055</v>
      </c>
      <c r="J19" s="36">
        <v>14.06753061851834</v>
      </c>
      <c r="K19" s="45">
        <v>7</v>
      </c>
      <c r="L19" s="18"/>
    </row>
    <row r="20" spans="1:21">
      <c r="A20" s="16"/>
      <c r="B20" s="11" t="s">
        <v>20</v>
      </c>
      <c r="C20" s="27">
        <v>15.927859715434867</v>
      </c>
      <c r="D20" s="27">
        <v>12.685335835264919</v>
      </c>
      <c r="E20" s="27">
        <v>12.896365160250751</v>
      </c>
      <c r="F20" s="27">
        <v>9.2458309793915845</v>
      </c>
      <c r="G20" s="27">
        <v>9.370872790457101</v>
      </c>
      <c r="H20" s="27">
        <v>11.910266509786513</v>
      </c>
      <c r="I20" s="27">
        <v>13.809600455406448</v>
      </c>
      <c r="J20" s="36">
        <v>13.94706864441002</v>
      </c>
      <c r="K20" s="45">
        <v>8</v>
      </c>
      <c r="L20" s="18"/>
    </row>
    <row r="21" spans="1:21">
      <c r="A21" s="16"/>
      <c r="B21" s="11" t="s">
        <v>10</v>
      </c>
      <c r="C21" s="27">
        <v>18.145313332957709</v>
      </c>
      <c r="D21" s="27">
        <v>15.411164337192465</v>
      </c>
      <c r="E21" s="27">
        <v>15.326510260851306</v>
      </c>
      <c r="F21" s="27">
        <v>15.646970987518008</v>
      </c>
      <c r="G21" s="27">
        <v>14.79707190324269</v>
      </c>
      <c r="H21" s="27">
        <v>16.562790839601483</v>
      </c>
      <c r="I21" s="27">
        <v>15.357859242451823</v>
      </c>
      <c r="J21" s="36">
        <v>13.613861386138614</v>
      </c>
      <c r="K21" s="45">
        <v>9</v>
      </c>
      <c r="L21" s="18"/>
    </row>
    <row r="22" spans="1:21">
      <c r="A22" s="16"/>
      <c r="B22" s="11" t="s">
        <v>8</v>
      </c>
      <c r="C22" s="27">
        <v>16.674809275057314</v>
      </c>
      <c r="D22" s="27">
        <v>14.199839394287025</v>
      </c>
      <c r="E22" s="27">
        <v>13.890558393068064</v>
      </c>
      <c r="F22" s="27">
        <v>12.871423837401966</v>
      </c>
      <c r="G22" s="27">
        <v>12.244606676707361</v>
      </c>
      <c r="H22" s="27">
        <v>15.899479221278529</v>
      </c>
      <c r="I22" s="27">
        <v>14.414230779784329</v>
      </c>
      <c r="J22" s="36">
        <v>13.573170425120045</v>
      </c>
      <c r="K22" s="45">
        <v>10</v>
      </c>
      <c r="L22" s="18"/>
    </row>
    <row r="23" spans="1:21">
      <c r="A23" s="16"/>
      <c r="B23" s="11" t="s">
        <v>21</v>
      </c>
      <c r="C23" s="27">
        <v>19.2518997977858</v>
      </c>
      <c r="D23" s="27">
        <v>16.606837422563352</v>
      </c>
      <c r="E23" s="27">
        <v>15.342017482465414</v>
      </c>
      <c r="F23" s="27">
        <v>13.004941378115712</v>
      </c>
      <c r="G23" s="27">
        <v>15.785964056273885</v>
      </c>
      <c r="H23" s="27">
        <v>14.488310026757281</v>
      </c>
      <c r="I23" s="27">
        <v>17.03639411499417</v>
      </c>
      <c r="J23" s="36">
        <v>12.760864248406085</v>
      </c>
      <c r="K23" s="45">
        <v>11</v>
      </c>
      <c r="L23" s="18"/>
      <c r="N23" s="23"/>
      <c r="O23" s="34"/>
    </row>
    <row r="24" spans="1:21">
      <c r="A24" s="16"/>
      <c r="B24" s="11" t="s">
        <v>14</v>
      </c>
      <c r="C24" s="27">
        <v>0</v>
      </c>
      <c r="D24" s="27">
        <v>0</v>
      </c>
      <c r="E24" s="27">
        <v>0</v>
      </c>
      <c r="F24" s="27">
        <v>12.807688472758736</v>
      </c>
      <c r="G24" s="27">
        <v>11.974250767148291</v>
      </c>
      <c r="H24" s="27">
        <v>11.276640763253058</v>
      </c>
      <c r="I24" s="27">
        <v>11.575957411763977</v>
      </c>
      <c r="J24" s="36">
        <v>12.526602067857743</v>
      </c>
      <c r="K24" s="45">
        <v>12</v>
      </c>
      <c r="L24" s="18"/>
      <c r="N24" s="23"/>
      <c r="O24" s="34"/>
    </row>
    <row r="25" spans="1:21">
      <c r="A25" s="16"/>
      <c r="B25" s="11" t="s">
        <v>196</v>
      </c>
      <c r="C25" s="27">
        <v>15.130865927138002</v>
      </c>
      <c r="D25" s="27">
        <v>14.918968225903779</v>
      </c>
      <c r="E25" s="27">
        <v>13.469222680222211</v>
      </c>
      <c r="F25" s="27">
        <v>11.345008692913005</v>
      </c>
      <c r="G25" s="27">
        <v>13.371363954938095</v>
      </c>
      <c r="H25" s="27">
        <v>16.001189610026909</v>
      </c>
      <c r="I25" s="27">
        <v>14.29304632640471</v>
      </c>
      <c r="J25" s="36">
        <v>12.496947646695094</v>
      </c>
      <c r="K25" s="45">
        <v>13</v>
      </c>
      <c r="L25" s="18"/>
    </row>
    <row r="26" spans="1:21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14.483414886268678</v>
      </c>
      <c r="G26" s="27">
        <v>10.910924215688521</v>
      </c>
      <c r="H26" s="27">
        <v>14.408604067588108</v>
      </c>
      <c r="I26" s="27">
        <v>13.072746001534529</v>
      </c>
      <c r="J26" s="36">
        <v>11.693031563453538</v>
      </c>
      <c r="K26" s="45">
        <v>14</v>
      </c>
      <c r="L26" s="18"/>
    </row>
    <row r="27" spans="1:21">
      <c r="A27" s="16"/>
      <c r="B27" s="11" t="s">
        <v>18</v>
      </c>
      <c r="C27" s="27">
        <v>11.900585313417318</v>
      </c>
      <c r="D27" s="27">
        <v>11.721928664587882</v>
      </c>
      <c r="E27" s="27">
        <v>11.938607295825907</v>
      </c>
      <c r="F27" s="27">
        <v>10.167224799753322</v>
      </c>
      <c r="G27" s="27">
        <v>11.164700379398159</v>
      </c>
      <c r="H27" s="27">
        <v>11.068285265858675</v>
      </c>
      <c r="I27" s="27">
        <v>11.768193632228719</v>
      </c>
      <c r="J27" s="36">
        <v>10.904179301088632</v>
      </c>
      <c r="K27" s="45">
        <v>15</v>
      </c>
      <c r="L27" s="18"/>
    </row>
    <row r="28" spans="1:21">
      <c r="A28" s="16"/>
      <c r="B28" s="11" t="s">
        <v>9</v>
      </c>
      <c r="C28" s="27">
        <v>0</v>
      </c>
      <c r="D28" s="27">
        <v>0</v>
      </c>
      <c r="E28" s="27">
        <v>0</v>
      </c>
      <c r="F28" s="27">
        <v>14.371155280490628</v>
      </c>
      <c r="G28" s="27">
        <v>14.231052912765204</v>
      </c>
      <c r="H28" s="27">
        <v>14.217508733235162</v>
      </c>
      <c r="I28" s="27">
        <v>12.641501824426301</v>
      </c>
      <c r="J28" s="36">
        <v>10.880046400908682</v>
      </c>
      <c r="K28" s="45">
        <v>16</v>
      </c>
      <c r="L28" s="18"/>
      <c r="P28" s="33"/>
    </row>
    <row r="29" spans="1:21" s="51" customFormat="1">
      <c r="A29" s="93"/>
      <c r="B29" s="12" t="s">
        <v>197</v>
      </c>
      <c r="C29" s="28">
        <v>13.332564747997386</v>
      </c>
      <c r="D29" s="28">
        <v>11.762231600677701</v>
      </c>
      <c r="E29" s="28">
        <v>11.897278005726418</v>
      </c>
      <c r="F29" s="28">
        <v>11.014466205391342</v>
      </c>
      <c r="G29" s="28">
        <v>11.498849709603443</v>
      </c>
      <c r="H29" s="28">
        <v>11.912011151070136</v>
      </c>
      <c r="I29" s="28">
        <v>11.808950132833456</v>
      </c>
      <c r="J29" s="50">
        <v>10.853259555271229</v>
      </c>
      <c r="K29" s="45" t="s">
        <v>198</v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16.666484040280078</v>
      </c>
      <c r="G30" s="27">
        <v>16.826887407391705</v>
      </c>
      <c r="H30" s="27">
        <v>12.173786072689621</v>
      </c>
      <c r="I30" s="27">
        <v>10.67804571851396</v>
      </c>
      <c r="J30" s="36">
        <v>10.471171497433721</v>
      </c>
      <c r="K30" s="45">
        <v>17</v>
      </c>
      <c r="L30" s="18"/>
    </row>
    <row r="31" spans="1:21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10.97078180900923</v>
      </c>
      <c r="G31" s="27">
        <v>14.076776570389244</v>
      </c>
      <c r="H31" s="27">
        <v>10.308141778292267</v>
      </c>
      <c r="I31" s="27">
        <v>10.47947906715862</v>
      </c>
      <c r="J31" s="36">
        <v>10.411743388984448</v>
      </c>
      <c r="K31" s="45">
        <v>18</v>
      </c>
      <c r="L31" s="18"/>
    </row>
    <row r="32" spans="1:21" s="51" customFormat="1">
      <c r="A32" s="93"/>
      <c r="B32" s="11" t="s">
        <v>17</v>
      </c>
      <c r="C32" s="27">
        <v>0</v>
      </c>
      <c r="D32" s="27">
        <v>0</v>
      </c>
      <c r="E32" s="27">
        <v>0</v>
      </c>
      <c r="F32" s="27">
        <v>14.3739328259019</v>
      </c>
      <c r="G32" s="27">
        <v>12.246839441393096</v>
      </c>
      <c r="H32" s="27">
        <v>11.225672066484636</v>
      </c>
      <c r="I32" s="27">
        <v>11.650545443307891</v>
      </c>
      <c r="J32" s="36">
        <v>9.8871435790389395</v>
      </c>
      <c r="K32" s="45">
        <v>19</v>
      </c>
      <c r="L32" s="94"/>
    </row>
    <row r="33" spans="1:14">
      <c r="A33" s="16"/>
      <c r="B33" s="11" t="s">
        <v>5</v>
      </c>
      <c r="C33" s="27">
        <v>14.812230215827338</v>
      </c>
      <c r="D33" s="27">
        <v>17.516140009308177</v>
      </c>
      <c r="E33" s="27">
        <v>15.488627445496858</v>
      </c>
      <c r="F33" s="27">
        <v>13.054602939976</v>
      </c>
      <c r="G33" s="27">
        <v>12.294182634443281</v>
      </c>
      <c r="H33" s="27">
        <v>13.384859383027678</v>
      </c>
      <c r="I33" s="27">
        <v>12.608979183996849</v>
      </c>
      <c r="J33" s="36">
        <v>9.7387520165870676</v>
      </c>
      <c r="K33" s="45">
        <v>20</v>
      </c>
      <c r="L33" s="18"/>
    </row>
    <row r="34" spans="1:14">
      <c r="A34" s="16"/>
      <c r="B34" s="11" t="s">
        <v>19</v>
      </c>
      <c r="C34" s="27">
        <v>18.095095773361965</v>
      </c>
      <c r="D34" s="27">
        <v>16.599460567454845</v>
      </c>
      <c r="E34" s="27">
        <v>13.714655037754317</v>
      </c>
      <c r="F34" s="27">
        <v>10.06321027019405</v>
      </c>
      <c r="G34" s="27">
        <v>10.22999019713914</v>
      </c>
      <c r="H34" s="27">
        <v>9.4524952306013965</v>
      </c>
      <c r="I34" s="27">
        <v>11.630966449493563</v>
      </c>
      <c r="J34" s="36">
        <v>9.2398913809127379</v>
      </c>
      <c r="K34" s="45">
        <v>21</v>
      </c>
      <c r="L34" s="18"/>
    </row>
    <row r="35" spans="1:14">
      <c r="A35" s="16"/>
      <c r="B35" s="12" t="s">
        <v>4</v>
      </c>
      <c r="C35" s="50">
        <v>14.542505703617481</v>
      </c>
      <c r="D35" s="50">
        <v>13.073929895118944</v>
      </c>
      <c r="E35" s="50">
        <v>11.143854043163513</v>
      </c>
      <c r="F35" s="50">
        <v>10.934704161236221</v>
      </c>
      <c r="G35" s="50">
        <v>10.065387179277096</v>
      </c>
      <c r="H35" s="50">
        <v>11.389748522269777</v>
      </c>
      <c r="I35" s="50">
        <v>10.88803691406933</v>
      </c>
      <c r="J35" s="50">
        <v>9.2061226039238324</v>
      </c>
      <c r="K35" s="106">
        <v>22</v>
      </c>
      <c r="L35" s="18"/>
    </row>
    <row r="36" spans="1:14" ht="14.25" customHeight="1">
      <c r="A36" s="16"/>
      <c r="B36" s="11" t="s">
        <v>24</v>
      </c>
      <c r="C36" s="27">
        <v>13.595739014647137</v>
      </c>
      <c r="D36" s="27">
        <v>12.05206647916965</v>
      </c>
      <c r="E36" s="27">
        <v>12.339371353456261</v>
      </c>
      <c r="F36" s="27">
        <v>10.401473197007965</v>
      </c>
      <c r="G36" s="27">
        <v>10.70491314169503</v>
      </c>
      <c r="H36" s="27">
        <v>10.510643039449565</v>
      </c>
      <c r="I36" s="27">
        <v>10.590056902044132</v>
      </c>
      <c r="J36" s="36">
        <v>6.9808441750568493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10.003834986029691</v>
      </c>
      <c r="G37" s="27">
        <v>10.175235576128285</v>
      </c>
      <c r="H37" s="27">
        <v>10.004765400615639</v>
      </c>
      <c r="I37" s="27">
        <v>8.0550529852675101</v>
      </c>
      <c r="J37" s="36">
        <v>6.1898673692095096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11</v>
      </c>
      <c r="C13" s="27">
        <v>0</v>
      </c>
      <c r="D13" s="27">
        <v>0</v>
      </c>
      <c r="E13" s="27">
        <v>0</v>
      </c>
      <c r="F13" s="27">
        <v>18.119001690127387</v>
      </c>
      <c r="G13" s="27">
        <v>22.857023893789517</v>
      </c>
      <c r="H13" s="27">
        <v>19.156606404404666</v>
      </c>
      <c r="I13" s="27">
        <v>18.223703332786553</v>
      </c>
      <c r="J13" s="36">
        <v>17.53637078892783</v>
      </c>
      <c r="K13" s="45">
        <v>1</v>
      </c>
      <c r="L13" s="18"/>
    </row>
    <row r="14" spans="1:15">
      <c r="A14" s="16"/>
      <c r="B14" s="11" t="s">
        <v>22</v>
      </c>
      <c r="C14" s="27">
        <v>15.725039063764775</v>
      </c>
      <c r="D14" s="27">
        <v>14.253689256509073</v>
      </c>
      <c r="E14" s="27">
        <v>13.653841957624879</v>
      </c>
      <c r="F14" s="27">
        <v>13.262752980745518</v>
      </c>
      <c r="G14" s="27">
        <v>13.428012954133999</v>
      </c>
      <c r="H14" s="27">
        <v>19.799195452689169</v>
      </c>
      <c r="I14" s="27">
        <v>20.225659487802801</v>
      </c>
      <c r="J14" s="36">
        <v>16.718152025291733</v>
      </c>
      <c r="K14" s="45">
        <v>2</v>
      </c>
      <c r="L14" s="18"/>
    </row>
    <row r="15" spans="1:15">
      <c r="A15" s="16"/>
      <c r="B15" s="11" t="s">
        <v>12</v>
      </c>
      <c r="C15" s="27">
        <v>0</v>
      </c>
      <c r="D15" s="27">
        <v>0</v>
      </c>
      <c r="E15" s="27">
        <v>0</v>
      </c>
      <c r="F15" s="27">
        <v>21.573321677627007</v>
      </c>
      <c r="G15" s="27">
        <v>21.142422792151123</v>
      </c>
      <c r="H15" s="27">
        <v>16.175393160791266</v>
      </c>
      <c r="I15" s="27">
        <v>13.3296772171733</v>
      </c>
      <c r="J15" s="36">
        <v>16.161693057247255</v>
      </c>
      <c r="K15" s="45">
        <v>3</v>
      </c>
      <c r="L15" s="18"/>
    </row>
    <row r="16" spans="1:15">
      <c r="A16" s="16"/>
      <c r="B16" s="11" t="s">
        <v>7</v>
      </c>
      <c r="C16" s="27">
        <v>19.030449911317508</v>
      </c>
      <c r="D16" s="27">
        <v>20.55854174042722</v>
      </c>
      <c r="E16" s="27">
        <v>18.930247588811383</v>
      </c>
      <c r="F16" s="27">
        <v>13.263832671892375</v>
      </c>
      <c r="G16" s="27">
        <v>18.340767932679888</v>
      </c>
      <c r="H16" s="27">
        <v>14.739149128567014</v>
      </c>
      <c r="I16" s="27">
        <v>16.817672693017268</v>
      </c>
      <c r="J16" s="36">
        <v>16.017549652806139</v>
      </c>
      <c r="K16" s="45">
        <v>4</v>
      </c>
      <c r="L16" s="18"/>
    </row>
    <row r="17" spans="1:15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11.728068902644353</v>
      </c>
      <c r="G17" s="27">
        <v>15.129054541237451</v>
      </c>
      <c r="H17" s="27">
        <v>16.391047938233775</v>
      </c>
      <c r="I17" s="27">
        <v>15.911454354586718</v>
      </c>
      <c r="J17" s="36">
        <v>15.711523196902213</v>
      </c>
      <c r="K17" s="45">
        <v>5</v>
      </c>
      <c r="L17" s="18"/>
    </row>
    <row r="18" spans="1:15">
      <c r="A18" s="16"/>
      <c r="B18" s="11" t="s">
        <v>23</v>
      </c>
      <c r="C18" s="27">
        <v>13.14825122235337</v>
      </c>
      <c r="D18" s="27">
        <v>11.342675528467398</v>
      </c>
      <c r="E18" s="27">
        <v>11.104504315035209</v>
      </c>
      <c r="F18" s="27">
        <v>10.765672266979315</v>
      </c>
      <c r="G18" s="27">
        <v>11.519209140728536</v>
      </c>
      <c r="H18" s="27">
        <v>12.760489974066026</v>
      </c>
      <c r="I18" s="27">
        <v>12.624613520570307</v>
      </c>
      <c r="J18" s="36">
        <v>14.628744707060656</v>
      </c>
      <c r="K18" s="45">
        <v>6</v>
      </c>
      <c r="L18" s="18"/>
    </row>
    <row r="19" spans="1:15">
      <c r="A19" s="16"/>
      <c r="B19" s="11" t="s">
        <v>20</v>
      </c>
      <c r="C19" s="27">
        <v>14.986516489522502</v>
      </c>
      <c r="D19" s="27">
        <v>12.063436071856088</v>
      </c>
      <c r="E19" s="27">
        <v>11.92124344760826</v>
      </c>
      <c r="F19" s="27">
        <v>8.2564486698573685</v>
      </c>
      <c r="G19" s="27">
        <v>8.4482028298669984</v>
      </c>
      <c r="H19" s="27">
        <v>11.33535516755332</v>
      </c>
      <c r="I19" s="27">
        <v>12.732375051947074</v>
      </c>
      <c r="J19" s="36">
        <v>13.534459970845308</v>
      </c>
      <c r="K19" s="45">
        <v>7</v>
      </c>
      <c r="L19" s="18"/>
    </row>
    <row r="20" spans="1:15">
      <c r="A20" s="16"/>
      <c r="B20" s="11" t="s">
        <v>6</v>
      </c>
      <c r="C20" s="27">
        <v>0</v>
      </c>
      <c r="D20" s="27">
        <v>0</v>
      </c>
      <c r="E20" s="27">
        <v>0</v>
      </c>
      <c r="F20" s="27">
        <v>11.837353790508416</v>
      </c>
      <c r="G20" s="27">
        <v>11.189052646882439</v>
      </c>
      <c r="H20" s="27">
        <v>12.864167216029706</v>
      </c>
      <c r="I20" s="27">
        <v>13.239400002260732</v>
      </c>
      <c r="J20" s="36">
        <v>13.482394689015088</v>
      </c>
      <c r="K20" s="45">
        <v>8</v>
      </c>
      <c r="L20" s="18"/>
    </row>
    <row r="21" spans="1:15">
      <c r="A21" s="16"/>
      <c r="B21" s="11" t="s">
        <v>10</v>
      </c>
      <c r="C21" s="27">
        <v>17.57234677912183</v>
      </c>
      <c r="D21" s="27">
        <v>14.974548601886999</v>
      </c>
      <c r="E21" s="27">
        <v>14.721881068598119</v>
      </c>
      <c r="F21" s="27">
        <v>15.149794420433874</v>
      </c>
      <c r="G21" s="27">
        <v>14.472985014012114</v>
      </c>
      <c r="H21" s="27">
        <v>16.160573974337456</v>
      </c>
      <c r="I21" s="27">
        <v>14.468099677581552</v>
      </c>
      <c r="J21" s="36">
        <v>12.996772204692997</v>
      </c>
      <c r="K21" s="45">
        <v>9</v>
      </c>
      <c r="L21" s="18"/>
    </row>
    <row r="22" spans="1:15">
      <c r="A22" s="16"/>
      <c r="B22" s="11" t="s">
        <v>8</v>
      </c>
      <c r="C22" s="27">
        <v>15.948786124995303</v>
      </c>
      <c r="D22" s="27">
        <v>13.753584948950326</v>
      </c>
      <c r="E22" s="27">
        <v>13.326665630155961</v>
      </c>
      <c r="F22" s="27">
        <v>11.972090283147391</v>
      </c>
      <c r="G22" s="27">
        <v>11.894815550154126</v>
      </c>
      <c r="H22" s="27">
        <v>15.314142853324613</v>
      </c>
      <c r="I22" s="27">
        <v>13.795475659424012</v>
      </c>
      <c r="J22" s="36">
        <v>12.75282778412728</v>
      </c>
      <c r="K22" s="45">
        <v>10</v>
      </c>
      <c r="L22" s="18"/>
    </row>
    <row r="23" spans="1:15">
      <c r="A23" s="16"/>
      <c r="B23" s="11" t="s">
        <v>21</v>
      </c>
      <c r="C23" s="27">
        <v>17.278695487576293</v>
      </c>
      <c r="D23" s="27">
        <v>15.800310465266698</v>
      </c>
      <c r="E23" s="27">
        <v>14.441089750271768</v>
      </c>
      <c r="F23" s="27">
        <v>11.816093211531097</v>
      </c>
      <c r="G23" s="27">
        <v>13.921371969676436</v>
      </c>
      <c r="H23" s="27">
        <v>13.786877239804376</v>
      </c>
      <c r="I23" s="27">
        <v>15.68154936648542</v>
      </c>
      <c r="J23" s="36">
        <v>11.855775448188986</v>
      </c>
      <c r="K23" s="45">
        <v>11</v>
      </c>
      <c r="L23" s="18"/>
      <c r="N23" s="23"/>
      <c r="O23" s="34"/>
    </row>
    <row r="24" spans="1:15">
      <c r="A24" s="16"/>
      <c r="B24" s="11" t="s">
        <v>16</v>
      </c>
      <c r="C24" s="27">
        <v>0</v>
      </c>
      <c r="D24" s="27">
        <v>0</v>
      </c>
      <c r="E24" s="27">
        <v>0</v>
      </c>
      <c r="F24" s="27">
        <v>13.486424213734708</v>
      </c>
      <c r="G24" s="27">
        <v>10.381556935628023</v>
      </c>
      <c r="H24" s="27">
        <v>14.16078695305292</v>
      </c>
      <c r="I24" s="27">
        <v>12.844262260335817</v>
      </c>
      <c r="J24" s="36">
        <v>11.584705327831573</v>
      </c>
      <c r="K24" s="45">
        <v>12</v>
      </c>
      <c r="L24" s="18"/>
      <c r="N24" s="23"/>
      <c r="O24" s="34"/>
    </row>
    <row r="25" spans="1:15">
      <c r="A25" s="16"/>
      <c r="B25" s="11" t="s">
        <v>14</v>
      </c>
      <c r="C25" s="27">
        <v>0</v>
      </c>
      <c r="D25" s="27">
        <v>0</v>
      </c>
      <c r="E25" s="27">
        <v>0</v>
      </c>
      <c r="F25" s="27">
        <v>11.552329153090795</v>
      </c>
      <c r="G25" s="27">
        <v>10.639320867046004</v>
      </c>
      <c r="H25" s="27">
        <v>10.603729065681824</v>
      </c>
      <c r="I25" s="27">
        <v>10.593606170694796</v>
      </c>
      <c r="J25" s="36">
        <v>11.511229406955099</v>
      </c>
      <c r="K25" s="45">
        <v>13</v>
      </c>
      <c r="L25" s="18"/>
    </row>
    <row r="26" spans="1:15">
      <c r="A26" s="16"/>
      <c r="B26" s="11" t="s">
        <v>196</v>
      </c>
      <c r="C26" s="27">
        <v>13.871011169546158</v>
      </c>
      <c r="D26" s="27">
        <v>13.929359328242018</v>
      </c>
      <c r="E26" s="27">
        <v>12.96475096563176</v>
      </c>
      <c r="F26" s="27">
        <v>10.554447631857485</v>
      </c>
      <c r="G26" s="27">
        <v>12.54047754813841</v>
      </c>
      <c r="H26" s="27">
        <v>14.568163548105382</v>
      </c>
      <c r="I26" s="27">
        <v>13.236028502073857</v>
      </c>
      <c r="J26" s="36">
        <v>11.359129181449454</v>
      </c>
      <c r="K26" s="45">
        <v>14</v>
      </c>
      <c r="L26" s="18"/>
    </row>
    <row r="27" spans="1:15">
      <c r="A27" s="16"/>
      <c r="B27" s="11" t="s">
        <v>18</v>
      </c>
      <c r="C27" s="27">
        <v>10.983338353680505</v>
      </c>
      <c r="D27" s="27">
        <v>10.844883662293233</v>
      </c>
      <c r="E27" s="27">
        <v>11.014814180829015</v>
      </c>
      <c r="F27" s="27">
        <v>9.573117824643429</v>
      </c>
      <c r="G27" s="27">
        <v>10.856677580860314</v>
      </c>
      <c r="H27" s="27">
        <v>10.686282355515852</v>
      </c>
      <c r="I27" s="27">
        <v>11.326185834957766</v>
      </c>
      <c r="J27" s="36">
        <v>10.736566088382963</v>
      </c>
      <c r="K27" s="45">
        <v>15</v>
      </c>
      <c r="L27" s="18"/>
    </row>
    <row r="28" spans="1:15">
      <c r="A28" s="16"/>
      <c r="B28" s="11" t="s">
        <v>9</v>
      </c>
      <c r="C28" s="27">
        <v>0</v>
      </c>
      <c r="D28" s="27">
        <v>0</v>
      </c>
      <c r="E28" s="27">
        <v>0</v>
      </c>
      <c r="F28" s="27">
        <v>13.259620712794337</v>
      </c>
      <c r="G28" s="27">
        <v>13.86507818059512</v>
      </c>
      <c r="H28" s="27">
        <v>12.909559563195163</v>
      </c>
      <c r="I28" s="27">
        <v>11.801352983504811</v>
      </c>
      <c r="J28" s="36">
        <v>10.112739707819276</v>
      </c>
      <c r="K28" s="45">
        <v>16</v>
      </c>
      <c r="L28" s="18"/>
    </row>
    <row r="29" spans="1:15" s="51" customFormat="1">
      <c r="A29" s="93"/>
      <c r="B29" s="12" t="s">
        <v>197</v>
      </c>
      <c r="C29" s="28">
        <v>12.107197900730647</v>
      </c>
      <c r="D29" s="28">
        <v>10.889449061177967</v>
      </c>
      <c r="E29" s="28">
        <v>10.766767984602266</v>
      </c>
      <c r="F29" s="28">
        <v>9.9470319674230616</v>
      </c>
      <c r="G29" s="28">
        <v>10.625567078579756</v>
      </c>
      <c r="H29" s="28">
        <v>10.999121671904586</v>
      </c>
      <c r="I29" s="28">
        <v>10.795712541741244</v>
      </c>
      <c r="J29" s="50">
        <v>9.9809199582908743</v>
      </c>
      <c r="K29" s="45" t="s">
        <v>198</v>
      </c>
      <c r="L29" s="94"/>
    </row>
    <row r="30" spans="1:15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13.842166971652734</v>
      </c>
      <c r="G30" s="27">
        <v>15.332965903189223</v>
      </c>
      <c r="H30" s="27">
        <v>11.068486119591862</v>
      </c>
      <c r="I30" s="27">
        <v>9.9181489780053944</v>
      </c>
      <c r="J30" s="36">
        <v>9.889231614570976</v>
      </c>
      <c r="K30" s="45">
        <v>17</v>
      </c>
      <c r="L30" s="18"/>
    </row>
    <row r="31" spans="1:15">
      <c r="A31" s="16"/>
      <c r="B31" s="11" t="s">
        <v>17</v>
      </c>
      <c r="C31" s="27">
        <v>0</v>
      </c>
      <c r="D31" s="27">
        <v>0</v>
      </c>
      <c r="E31" s="27">
        <v>0</v>
      </c>
      <c r="F31" s="27">
        <v>13.382798771411931</v>
      </c>
      <c r="G31" s="27">
        <v>11.555393697958859</v>
      </c>
      <c r="H31" s="27">
        <v>10.424218673459389</v>
      </c>
      <c r="I31" s="27">
        <v>10.701195957847892</v>
      </c>
      <c r="J31" s="36">
        <v>9.6007914661526694</v>
      </c>
      <c r="K31" s="45">
        <v>18</v>
      </c>
      <c r="L31" s="18"/>
    </row>
    <row r="32" spans="1:15">
      <c r="A32" s="16"/>
      <c r="B32" s="11" t="s">
        <v>15</v>
      </c>
      <c r="C32" s="27">
        <v>0</v>
      </c>
      <c r="D32" s="27">
        <v>0</v>
      </c>
      <c r="E32" s="27">
        <v>0</v>
      </c>
      <c r="F32" s="27">
        <v>9.8815020776610023</v>
      </c>
      <c r="G32" s="27">
        <v>13.342278569667428</v>
      </c>
      <c r="H32" s="27">
        <v>9.3726916928504487</v>
      </c>
      <c r="I32" s="27">
        <v>9.2356905602832544</v>
      </c>
      <c r="J32" s="36">
        <v>9.4321068310850009</v>
      </c>
      <c r="K32" s="45">
        <v>19</v>
      </c>
      <c r="L32" s="18"/>
    </row>
    <row r="33" spans="1:14">
      <c r="A33" s="16"/>
      <c r="B33" s="11" t="s">
        <v>5</v>
      </c>
      <c r="C33" s="27">
        <v>14.708324768756425</v>
      </c>
      <c r="D33" s="27">
        <v>17.056987432072628</v>
      </c>
      <c r="E33" s="27">
        <v>14.715192362481492</v>
      </c>
      <c r="F33" s="27">
        <v>11.834250448316935</v>
      </c>
      <c r="G33" s="27">
        <v>11.98535565449756</v>
      </c>
      <c r="H33" s="27">
        <v>13.055891101102976</v>
      </c>
      <c r="I33" s="27">
        <v>12.18085330031221</v>
      </c>
      <c r="J33" s="36">
        <v>9.0426757803689615</v>
      </c>
      <c r="K33" s="45">
        <v>20</v>
      </c>
      <c r="L33" s="18"/>
    </row>
    <row r="34" spans="1:14">
      <c r="A34" s="16"/>
      <c r="B34" s="11" t="s">
        <v>19</v>
      </c>
      <c r="C34" s="27">
        <v>16.769669687497228</v>
      </c>
      <c r="D34" s="27">
        <v>15.577958313728379</v>
      </c>
      <c r="E34" s="27">
        <v>13.211789607638854</v>
      </c>
      <c r="F34" s="27">
        <v>9.6231988742154471</v>
      </c>
      <c r="G34" s="27">
        <v>9.5075291872805412</v>
      </c>
      <c r="H34" s="27">
        <v>8.748825267587101</v>
      </c>
      <c r="I34" s="27">
        <v>11.182993985063446</v>
      </c>
      <c r="J34" s="36">
        <v>9.0297837137135915</v>
      </c>
      <c r="K34" s="45">
        <v>21</v>
      </c>
      <c r="L34" s="18"/>
    </row>
    <row r="35" spans="1:14">
      <c r="A35" s="16"/>
      <c r="B35" s="12" t="s">
        <v>4</v>
      </c>
      <c r="C35" s="50">
        <v>13.12942416679066</v>
      </c>
      <c r="D35" s="50">
        <v>12.075408039019308</v>
      </c>
      <c r="E35" s="50">
        <v>10.050623007318386</v>
      </c>
      <c r="F35" s="50">
        <v>10.250710911814034</v>
      </c>
      <c r="G35" s="50">
        <v>9.4895349398056528</v>
      </c>
      <c r="H35" s="50">
        <v>10.860653321369476</v>
      </c>
      <c r="I35" s="50">
        <v>10.237919412817103</v>
      </c>
      <c r="J35" s="50">
        <v>8.5865982159415211</v>
      </c>
      <c r="K35" s="106">
        <v>22</v>
      </c>
      <c r="L35" s="18"/>
    </row>
    <row r="36" spans="1:14" ht="14.25" customHeight="1">
      <c r="A36" s="16"/>
      <c r="B36" s="11" t="s">
        <v>24</v>
      </c>
      <c r="C36" s="27">
        <v>13.264954663623104</v>
      </c>
      <c r="D36" s="27">
        <v>11.74756157387799</v>
      </c>
      <c r="E36" s="27">
        <v>11.520795405473788</v>
      </c>
      <c r="F36" s="27">
        <v>10.042348825219465</v>
      </c>
      <c r="G36" s="27">
        <v>10.532269116719259</v>
      </c>
      <c r="H36" s="27">
        <v>10.092440594897692</v>
      </c>
      <c r="I36" s="27">
        <v>10.07652104708084</v>
      </c>
      <c r="J36" s="36">
        <v>6.8122374104976622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9.2149235742069795</v>
      </c>
      <c r="G37" s="27">
        <v>9.1943571940265603</v>
      </c>
      <c r="H37" s="27">
        <v>9.3942789433690095</v>
      </c>
      <c r="I37" s="27">
        <v>7.5575084001033854</v>
      </c>
      <c r="J37" s="36">
        <v>6.0465176346002352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12</v>
      </c>
      <c r="C13" s="27">
        <v>0</v>
      </c>
      <c r="D13" s="27">
        <v>0</v>
      </c>
      <c r="E13" s="27">
        <v>0</v>
      </c>
      <c r="F13" s="27">
        <v>2.8460453380485964</v>
      </c>
      <c r="G13" s="27">
        <v>3.1267888479115644</v>
      </c>
      <c r="H13" s="27">
        <v>2.3521493925814858</v>
      </c>
      <c r="I13" s="27">
        <v>1.5966781573174553</v>
      </c>
      <c r="J13" s="36">
        <v>1.7935444579780757</v>
      </c>
      <c r="K13" s="45">
        <v>1</v>
      </c>
      <c r="L13" s="18"/>
    </row>
    <row r="14" spans="1:15">
      <c r="A14" s="16"/>
      <c r="B14" s="11" t="s">
        <v>196</v>
      </c>
      <c r="C14" s="27">
        <v>1.2598328672515033</v>
      </c>
      <c r="D14" s="27">
        <v>0.9896088976617603</v>
      </c>
      <c r="E14" s="27">
        <v>0.50447171459044982</v>
      </c>
      <c r="F14" s="27">
        <v>0.79060283884239602</v>
      </c>
      <c r="G14" s="27">
        <v>0.83090650613461847</v>
      </c>
      <c r="H14" s="27">
        <v>1.4330260619215294</v>
      </c>
      <c r="I14" s="27">
        <v>1.057017824330853</v>
      </c>
      <c r="J14" s="36">
        <v>1.1378001602782941</v>
      </c>
      <c r="K14" s="45">
        <v>2</v>
      </c>
      <c r="L14" s="18"/>
    </row>
    <row r="15" spans="1:15">
      <c r="A15" s="16"/>
      <c r="B15" s="11" t="s">
        <v>7</v>
      </c>
      <c r="C15" s="27">
        <v>2.4577911967397332</v>
      </c>
      <c r="D15" s="27">
        <v>1.4345757292907184</v>
      </c>
      <c r="E15" s="27">
        <v>0.99138286551834631</v>
      </c>
      <c r="F15" s="27">
        <v>1.4144964163721443</v>
      </c>
      <c r="G15" s="27">
        <v>2.2698721950999343</v>
      </c>
      <c r="H15" s="27">
        <v>0.38659174654956396</v>
      </c>
      <c r="I15" s="27">
        <v>1.3949799914384318</v>
      </c>
      <c r="J15" s="36">
        <v>1.0520560007669393</v>
      </c>
      <c r="K15" s="45">
        <v>3</v>
      </c>
      <c r="L15" s="18"/>
    </row>
    <row r="16" spans="1:15">
      <c r="A16" s="16"/>
      <c r="B16" s="11" t="s">
        <v>14</v>
      </c>
      <c r="C16" s="27">
        <v>0</v>
      </c>
      <c r="D16" s="27">
        <v>0</v>
      </c>
      <c r="E16" s="27">
        <v>0</v>
      </c>
      <c r="F16" s="27">
        <v>1.2560025988478871</v>
      </c>
      <c r="G16" s="27">
        <v>1.3352361469249758</v>
      </c>
      <c r="H16" s="27">
        <v>0.67355287117539941</v>
      </c>
      <c r="I16" s="27">
        <v>0.98235124106918115</v>
      </c>
      <c r="J16" s="36">
        <v>1.0150827201085537</v>
      </c>
      <c r="K16" s="45">
        <v>4</v>
      </c>
      <c r="L16" s="18"/>
    </row>
    <row r="17" spans="1:15">
      <c r="A17" s="16"/>
      <c r="B17" s="11" t="s">
        <v>15</v>
      </c>
      <c r="C17" s="27">
        <v>0</v>
      </c>
      <c r="D17" s="27">
        <v>0</v>
      </c>
      <c r="E17" s="27">
        <v>0</v>
      </c>
      <c r="F17" s="27">
        <v>1.0892797313482265</v>
      </c>
      <c r="G17" s="27">
        <v>0.73449800072181259</v>
      </c>
      <c r="H17" s="27">
        <v>0.93526633959906647</v>
      </c>
      <c r="I17" s="27">
        <v>1.2437885068753671</v>
      </c>
      <c r="J17" s="36">
        <v>0.97929628816763059</v>
      </c>
      <c r="K17" s="45">
        <v>5</v>
      </c>
      <c r="L17" s="18"/>
    </row>
    <row r="18" spans="1:15">
      <c r="A18" s="16"/>
      <c r="B18" s="11" t="s">
        <v>21</v>
      </c>
      <c r="C18" s="27">
        <v>1.9735736512128237</v>
      </c>
      <c r="D18" s="27">
        <v>0.80652695729665236</v>
      </c>
      <c r="E18" s="27">
        <v>0.90074159010021904</v>
      </c>
      <c r="F18" s="27">
        <v>1.1890305052604708</v>
      </c>
      <c r="G18" s="27">
        <v>1.8645920865974535</v>
      </c>
      <c r="H18" s="27">
        <v>0.7016047489011632</v>
      </c>
      <c r="I18" s="27">
        <v>1.3546745632621109</v>
      </c>
      <c r="J18" s="36">
        <v>0.90508880021710081</v>
      </c>
      <c r="K18" s="45">
        <v>6</v>
      </c>
      <c r="L18" s="18"/>
    </row>
    <row r="19" spans="1:15">
      <c r="A19" s="16"/>
      <c r="B19" s="12" t="s">
        <v>197</v>
      </c>
      <c r="C19" s="28">
        <v>1.2253668472667392</v>
      </c>
      <c r="D19" s="28">
        <v>0.87278426898406958</v>
      </c>
      <c r="E19" s="28">
        <v>1.1305100211241492</v>
      </c>
      <c r="F19" s="28">
        <v>1.0674307474423694</v>
      </c>
      <c r="G19" s="28">
        <v>0.87328092108865263</v>
      </c>
      <c r="H19" s="28">
        <v>0.91289267146072806</v>
      </c>
      <c r="I19" s="28">
        <v>1.0132375910922131</v>
      </c>
      <c r="J19" s="50">
        <v>0.87233959698035757</v>
      </c>
      <c r="K19" s="45" t="s">
        <v>198</v>
      </c>
      <c r="L19" s="18"/>
    </row>
    <row r="20" spans="1:15">
      <c r="A20" s="16"/>
      <c r="B20" s="11" t="s">
        <v>3</v>
      </c>
      <c r="C20" s="27">
        <v>0</v>
      </c>
      <c r="D20" s="27">
        <v>0</v>
      </c>
      <c r="E20" s="27">
        <v>0</v>
      </c>
      <c r="F20" s="27">
        <v>2.078194426573293</v>
      </c>
      <c r="G20" s="27">
        <v>0.68346720315438658</v>
      </c>
      <c r="H20" s="27">
        <v>0.80367572215560168</v>
      </c>
      <c r="I20" s="27">
        <v>1.1665787748705034</v>
      </c>
      <c r="J20" s="36">
        <v>0.85099667656708922</v>
      </c>
      <c r="K20" s="45">
        <v>7</v>
      </c>
      <c r="L20" s="18"/>
    </row>
    <row r="21" spans="1:15">
      <c r="A21" s="16"/>
      <c r="B21" s="11" t="s">
        <v>8</v>
      </c>
      <c r="C21" s="27">
        <v>0.72625803299635472</v>
      </c>
      <c r="D21" s="27">
        <v>0.44625444533669845</v>
      </c>
      <c r="E21" s="27">
        <v>0.56412481754704336</v>
      </c>
      <c r="F21" s="27">
        <v>0.89910342796126508</v>
      </c>
      <c r="G21" s="27">
        <v>0.34979112655323663</v>
      </c>
      <c r="H21" s="27">
        <v>0.58533636795391331</v>
      </c>
      <c r="I21" s="27">
        <v>0.61875512036031655</v>
      </c>
      <c r="J21" s="36">
        <v>0.82053602681101001</v>
      </c>
      <c r="K21" s="45">
        <v>8</v>
      </c>
      <c r="L21" s="18"/>
    </row>
    <row r="22" spans="1:15">
      <c r="A22" s="16"/>
      <c r="B22" s="11" t="s">
        <v>9</v>
      </c>
      <c r="C22" s="27">
        <v>0</v>
      </c>
      <c r="D22" s="27">
        <v>0</v>
      </c>
      <c r="E22" s="27">
        <v>0</v>
      </c>
      <c r="F22" s="27">
        <v>1.1113007573118354</v>
      </c>
      <c r="G22" s="27">
        <v>0.36597473217008736</v>
      </c>
      <c r="H22" s="27">
        <v>1.3079491700399959</v>
      </c>
      <c r="I22" s="27">
        <v>0.83993657491822449</v>
      </c>
      <c r="J22" s="36">
        <v>0.76730669308940636</v>
      </c>
      <c r="K22" s="45">
        <v>9</v>
      </c>
      <c r="L22" s="18"/>
    </row>
    <row r="23" spans="1:15">
      <c r="A23" s="16"/>
      <c r="B23" s="11" t="s">
        <v>22</v>
      </c>
      <c r="C23" s="27">
        <v>1.3914255186216937</v>
      </c>
      <c r="D23" s="27">
        <v>1.2478851395807877</v>
      </c>
      <c r="E23" s="27">
        <v>0.57896663668388859</v>
      </c>
      <c r="F23" s="27">
        <v>0.72088126712511247</v>
      </c>
      <c r="G23" s="27">
        <v>0.51787684917377719</v>
      </c>
      <c r="H23" s="27">
        <v>1.4597828172447096</v>
      </c>
      <c r="I23" s="27">
        <v>1.068786084016154</v>
      </c>
      <c r="J23" s="36">
        <v>0.7396735597448918</v>
      </c>
      <c r="K23" s="45">
        <v>10</v>
      </c>
      <c r="L23" s="18"/>
      <c r="N23" s="23"/>
      <c r="O23" s="34"/>
    </row>
    <row r="24" spans="1:15">
      <c r="A24" s="16"/>
      <c r="B24" s="11" t="s">
        <v>5</v>
      </c>
      <c r="C24" s="27">
        <v>0.10411099691675231</v>
      </c>
      <c r="D24" s="27">
        <v>0.4592473651334093</v>
      </c>
      <c r="E24" s="27">
        <v>0.77352247681005648</v>
      </c>
      <c r="F24" s="27">
        <v>1.2203524916590667</v>
      </c>
      <c r="G24" s="27">
        <v>0.30892197440279356</v>
      </c>
      <c r="H24" s="27">
        <v>0.32896828192470073</v>
      </c>
      <c r="I24" s="27">
        <v>0.42820832656614682</v>
      </c>
      <c r="J24" s="36">
        <v>0.69615825297741329</v>
      </c>
      <c r="K24" s="45">
        <v>11</v>
      </c>
      <c r="L24" s="18"/>
      <c r="N24" s="23"/>
      <c r="O24" s="34"/>
    </row>
    <row r="25" spans="1:15">
      <c r="A25" s="16"/>
      <c r="B25" s="12" t="s">
        <v>4</v>
      </c>
      <c r="C25" s="50">
        <v>1.4130718937861499</v>
      </c>
      <c r="D25" s="50">
        <v>0.99852185609963484</v>
      </c>
      <c r="E25" s="50">
        <v>1.0932310358451278</v>
      </c>
      <c r="F25" s="50">
        <v>0.68398390269836185</v>
      </c>
      <c r="G25" s="50">
        <v>0.57585223947143915</v>
      </c>
      <c r="H25" s="50">
        <v>0.52910380799297663</v>
      </c>
      <c r="I25" s="50">
        <v>0.65010925207697723</v>
      </c>
      <c r="J25" s="50">
        <v>0.61951660901936512</v>
      </c>
      <c r="K25" s="106">
        <v>12</v>
      </c>
      <c r="L25" s="18"/>
    </row>
    <row r="26" spans="1:15">
      <c r="A26" s="16"/>
      <c r="B26" s="11" t="s">
        <v>10</v>
      </c>
      <c r="C26" s="27">
        <v>0.57296655383588546</v>
      </c>
      <c r="D26" s="27">
        <v>0.43661573530545966</v>
      </c>
      <c r="E26" s="27">
        <v>0.60483913294494307</v>
      </c>
      <c r="F26" s="27">
        <v>0.49717656708413505</v>
      </c>
      <c r="G26" s="27">
        <v>0.32388484004776447</v>
      </c>
      <c r="H26" s="27">
        <v>0.40221686526402506</v>
      </c>
      <c r="I26" s="27">
        <v>0.88975956487026675</v>
      </c>
      <c r="J26" s="36">
        <v>0.61690784463061699</v>
      </c>
      <c r="K26" s="45">
        <v>13</v>
      </c>
      <c r="L26" s="18"/>
    </row>
    <row r="27" spans="1:15">
      <c r="A27" s="16"/>
      <c r="B27" s="11" t="s">
        <v>6</v>
      </c>
      <c r="C27" s="27">
        <v>0</v>
      </c>
      <c r="D27" s="27">
        <v>0</v>
      </c>
      <c r="E27" s="27">
        <v>0</v>
      </c>
      <c r="F27" s="27">
        <v>1.2075956013184377</v>
      </c>
      <c r="G27" s="27">
        <v>0.57547506981421237</v>
      </c>
      <c r="H27" s="27">
        <v>0.5564190803360286</v>
      </c>
      <c r="I27" s="27">
        <v>0.38828037573332425</v>
      </c>
      <c r="J27" s="36">
        <v>0.58513592950325466</v>
      </c>
      <c r="K27" s="45">
        <v>14</v>
      </c>
      <c r="L27" s="18"/>
    </row>
    <row r="28" spans="1:15">
      <c r="A28" s="16"/>
      <c r="B28" s="11" t="s">
        <v>11</v>
      </c>
      <c r="C28" s="27">
        <v>0</v>
      </c>
      <c r="D28" s="27">
        <v>0</v>
      </c>
      <c r="E28" s="27">
        <v>0</v>
      </c>
      <c r="F28" s="27">
        <v>1.1347144998596537</v>
      </c>
      <c r="G28" s="27">
        <v>9.7549949737983213E-2</v>
      </c>
      <c r="H28" s="27">
        <v>0.26814124489041963</v>
      </c>
      <c r="I28" s="27">
        <v>0.56117207262429969</v>
      </c>
      <c r="J28" s="36">
        <v>0.58221872541306063</v>
      </c>
      <c r="K28" s="45">
        <v>15</v>
      </c>
      <c r="L28" s="18"/>
    </row>
    <row r="29" spans="1:15">
      <c r="A29" s="16"/>
      <c r="B29" s="11" t="s">
        <v>186</v>
      </c>
      <c r="C29" s="27">
        <v>0</v>
      </c>
      <c r="D29" s="27">
        <v>0</v>
      </c>
      <c r="E29" s="27">
        <v>0</v>
      </c>
      <c r="F29" s="27">
        <v>2.8237691894675709</v>
      </c>
      <c r="G29" s="27">
        <v>1.4939215042024823</v>
      </c>
      <c r="H29" s="27">
        <v>1.1052999530977603</v>
      </c>
      <c r="I29" s="27">
        <v>0.75948104207283862</v>
      </c>
      <c r="J29" s="36">
        <v>0.58193988286274456</v>
      </c>
      <c r="K29" s="45">
        <v>16</v>
      </c>
      <c r="L29" s="18"/>
    </row>
    <row r="30" spans="1:15">
      <c r="A30" s="16"/>
      <c r="B30" s="11" t="s">
        <v>23</v>
      </c>
      <c r="C30" s="27">
        <v>1.06826348301358</v>
      </c>
      <c r="D30" s="27">
        <v>1.1681290324806815</v>
      </c>
      <c r="E30" s="27">
        <v>1.1927382393578425</v>
      </c>
      <c r="F30" s="27">
        <v>1.0085181226047255</v>
      </c>
      <c r="G30" s="27">
        <v>0.74684623374762704</v>
      </c>
      <c r="H30" s="27">
        <v>0.93700979044281596</v>
      </c>
      <c r="I30" s="27">
        <v>1.2029596093426302</v>
      </c>
      <c r="J30" s="36">
        <v>0.56432672942515805</v>
      </c>
      <c r="K30" s="45">
        <v>17</v>
      </c>
      <c r="L30" s="18"/>
    </row>
    <row r="31" spans="1:15">
      <c r="A31" s="16"/>
      <c r="B31" s="11" t="s">
        <v>20</v>
      </c>
      <c r="C31" s="27">
        <v>0.94134322591236419</v>
      </c>
      <c r="D31" s="27">
        <v>0.62189976340883302</v>
      </c>
      <c r="E31" s="27">
        <v>0.97522318212351267</v>
      </c>
      <c r="F31" s="27">
        <v>0.98938230953421524</v>
      </c>
      <c r="G31" s="27">
        <v>0.92276601201219088</v>
      </c>
      <c r="H31" s="27">
        <v>0.57500304925859447</v>
      </c>
      <c r="I31" s="27">
        <v>1.0772254034593793</v>
      </c>
      <c r="J31" s="36">
        <v>0.41260867356471675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0.99138295806970278</v>
      </c>
      <c r="G32" s="27">
        <v>0.69119800221480654</v>
      </c>
      <c r="H32" s="27">
        <v>0.80145339302524676</v>
      </c>
      <c r="I32" s="27">
        <v>0.94955550748375006</v>
      </c>
      <c r="J32" s="36">
        <v>0.28656533113860677</v>
      </c>
      <c r="K32" s="45">
        <v>19</v>
      </c>
      <c r="L32" s="18"/>
    </row>
    <row r="33" spans="1:14">
      <c r="A33" s="16"/>
      <c r="B33" s="11" t="s">
        <v>19</v>
      </c>
      <c r="C33" s="27">
        <v>1.3254943223806901</v>
      </c>
      <c r="D33" s="27">
        <v>1.0215022537264635</v>
      </c>
      <c r="E33" s="27">
        <v>0.50286543011546281</v>
      </c>
      <c r="F33" s="27">
        <v>0.44001139597860084</v>
      </c>
      <c r="G33" s="27">
        <v>0.72246100985859618</v>
      </c>
      <c r="H33" s="27">
        <v>0.70372993658993843</v>
      </c>
      <c r="I33" s="27">
        <v>0.44791600205748894</v>
      </c>
      <c r="J33" s="36">
        <v>0.21004997701045977</v>
      </c>
      <c r="K33" s="45">
        <v>20</v>
      </c>
      <c r="L33" s="18"/>
    </row>
    <row r="34" spans="1:14">
      <c r="A34" s="16"/>
      <c r="B34" s="11" t="s">
        <v>24</v>
      </c>
      <c r="C34" s="27">
        <v>0.33078435102403153</v>
      </c>
      <c r="D34" s="27">
        <v>0.30450490529166147</v>
      </c>
      <c r="E34" s="27">
        <v>0.81857594798247568</v>
      </c>
      <c r="F34" s="27">
        <v>0.35917094478445322</v>
      </c>
      <c r="G34" s="27">
        <v>0.17259718720448294</v>
      </c>
      <c r="H34" s="27">
        <v>0.41820244455187461</v>
      </c>
      <c r="I34" s="27">
        <v>0.51353585496329135</v>
      </c>
      <c r="J34" s="36">
        <v>0.16860676455918774</v>
      </c>
      <c r="K34" s="45">
        <v>21</v>
      </c>
      <c r="L34" s="18"/>
    </row>
    <row r="35" spans="1:14">
      <c r="A35" s="16"/>
      <c r="B35" s="11" t="s">
        <v>18</v>
      </c>
      <c r="C35" s="27">
        <v>0.9172469597368158</v>
      </c>
      <c r="D35" s="27">
        <v>0.87704500229464721</v>
      </c>
      <c r="E35" s="27">
        <v>0.92379311499689287</v>
      </c>
      <c r="F35" s="27">
        <v>0.59410697510989363</v>
      </c>
      <c r="G35" s="27">
        <v>0.30784955736881314</v>
      </c>
      <c r="H35" s="27">
        <v>0.38183959144143631</v>
      </c>
      <c r="I35" s="27">
        <v>0.44200779727095513</v>
      </c>
      <c r="J35" s="36">
        <v>0.16761321270567184</v>
      </c>
      <c r="K35" s="45">
        <v>22</v>
      </c>
      <c r="L35" s="18"/>
    </row>
    <row r="36" spans="1:14" ht="14.25" customHeight="1">
      <c r="A36" s="16"/>
      <c r="B36" s="11" t="s">
        <v>13</v>
      </c>
      <c r="C36" s="27">
        <v>0</v>
      </c>
      <c r="D36" s="27">
        <v>0</v>
      </c>
      <c r="E36" s="27">
        <v>0</v>
      </c>
      <c r="F36" s="27">
        <v>0.78754177395496616</v>
      </c>
      <c r="G36" s="27">
        <v>0.97950074392461584</v>
      </c>
      <c r="H36" s="27">
        <v>0.61048645724662876</v>
      </c>
      <c r="I36" s="27">
        <v>0.49754458516412509</v>
      </c>
      <c r="J36" s="36">
        <v>0.14334973460927511</v>
      </c>
      <c r="K36" s="45">
        <v>23</v>
      </c>
      <c r="L36" s="18"/>
    </row>
    <row r="37" spans="1:14">
      <c r="A37" s="16"/>
      <c r="B37" s="11" t="s">
        <v>16</v>
      </c>
      <c r="C37" s="27">
        <v>0</v>
      </c>
      <c r="D37" s="27">
        <v>0</v>
      </c>
      <c r="E37" s="27">
        <v>0</v>
      </c>
      <c r="F37" s="27">
        <v>0.99699067253396967</v>
      </c>
      <c r="G37" s="27">
        <v>0.52936728006049916</v>
      </c>
      <c r="H37" s="27">
        <v>0.24737140030041141</v>
      </c>
      <c r="I37" s="27">
        <v>0.22848374119871306</v>
      </c>
      <c r="J37" s="36">
        <v>0.10832623562196622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41.908256005963715</v>
      </c>
      <c r="D13" s="27">
        <v>29.973948737285021</v>
      </c>
      <c r="E13" s="27">
        <v>38.224531569831512</v>
      </c>
      <c r="F13" s="27">
        <v>41.044827912552442</v>
      </c>
      <c r="G13" s="27">
        <v>36.160742247877984</v>
      </c>
      <c r="H13" s="27">
        <v>33.887486077842027</v>
      </c>
      <c r="I13" s="27">
        <v>37.405405600240776</v>
      </c>
      <c r="J13" s="36">
        <v>38.038842345773034</v>
      </c>
      <c r="K13" s="45">
        <v>1</v>
      </c>
      <c r="L13" s="18"/>
    </row>
    <row r="14" spans="1:15">
      <c r="A14" s="16"/>
      <c r="B14" s="11" t="s">
        <v>14</v>
      </c>
      <c r="C14" s="27">
        <v>0</v>
      </c>
      <c r="D14" s="27">
        <v>0</v>
      </c>
      <c r="E14" s="27">
        <v>0</v>
      </c>
      <c r="F14" s="27">
        <v>44.056904476258175</v>
      </c>
      <c r="G14" s="27">
        <v>27.100087586591293</v>
      </c>
      <c r="H14" s="27">
        <v>33.457721012541356</v>
      </c>
      <c r="I14" s="27">
        <v>44.562572448792494</v>
      </c>
      <c r="J14" s="36">
        <v>36.780729375061611</v>
      </c>
      <c r="K14" s="45">
        <v>2</v>
      </c>
      <c r="L14" s="18"/>
    </row>
    <row r="15" spans="1:15">
      <c r="A15" s="16"/>
      <c r="B15" s="11" t="s">
        <v>7</v>
      </c>
      <c r="C15" s="27">
        <v>41.126335314585894</v>
      </c>
      <c r="D15" s="27">
        <v>36.718004012574156</v>
      </c>
      <c r="E15" s="27">
        <v>38.983034805218686</v>
      </c>
      <c r="F15" s="27">
        <v>42.151756273816801</v>
      </c>
      <c r="G15" s="27">
        <v>34.037426249526717</v>
      </c>
      <c r="H15" s="27">
        <v>27.792965212902658</v>
      </c>
      <c r="I15" s="27">
        <v>33.833094880611576</v>
      </c>
      <c r="J15" s="36">
        <v>36.476837369824494</v>
      </c>
      <c r="K15" s="45">
        <v>3</v>
      </c>
      <c r="L15" s="18"/>
    </row>
    <row r="16" spans="1:15">
      <c r="A16" s="16"/>
      <c r="B16" s="11" t="s">
        <v>9</v>
      </c>
      <c r="C16" s="27">
        <v>0</v>
      </c>
      <c r="D16" s="27">
        <v>0</v>
      </c>
      <c r="E16" s="27">
        <v>0</v>
      </c>
      <c r="F16" s="27">
        <v>46.059476685597524</v>
      </c>
      <c r="G16" s="27">
        <v>36.928624112370677</v>
      </c>
      <c r="H16" s="27">
        <v>32.360185692682577</v>
      </c>
      <c r="I16" s="27">
        <v>37.779740059052401</v>
      </c>
      <c r="J16" s="36">
        <v>34.559211506780898</v>
      </c>
      <c r="K16" s="45">
        <v>4</v>
      </c>
      <c r="L16" s="18"/>
    </row>
    <row r="17" spans="1:15">
      <c r="A17" s="16"/>
      <c r="B17" s="12" t="s">
        <v>4</v>
      </c>
      <c r="C17" s="50">
        <v>31.795544780207624</v>
      </c>
      <c r="D17" s="50">
        <v>35.454109862647442</v>
      </c>
      <c r="E17" s="50">
        <v>32.792639660407879</v>
      </c>
      <c r="F17" s="50">
        <v>32.179938266758491</v>
      </c>
      <c r="G17" s="50">
        <v>28.543370214682596</v>
      </c>
      <c r="H17" s="50">
        <v>23.33041122537027</v>
      </c>
      <c r="I17" s="50">
        <v>33.395787839131842</v>
      </c>
      <c r="J17" s="50">
        <v>34.219657999449865</v>
      </c>
      <c r="K17" s="106">
        <v>5</v>
      </c>
      <c r="L17" s="18"/>
    </row>
    <row r="18" spans="1:15">
      <c r="A18" s="16"/>
      <c r="B18" s="11" t="s">
        <v>19</v>
      </c>
      <c r="C18" s="27">
        <v>37.525170744822049</v>
      </c>
      <c r="D18" s="27">
        <v>37.112841640068105</v>
      </c>
      <c r="E18" s="27">
        <v>29.841530751603973</v>
      </c>
      <c r="F18" s="27">
        <v>27.527043865884295</v>
      </c>
      <c r="G18" s="27">
        <v>31.777793077672101</v>
      </c>
      <c r="H18" s="27">
        <v>33.851005247088132</v>
      </c>
      <c r="I18" s="27">
        <v>39.111711368868121</v>
      </c>
      <c r="J18" s="36">
        <v>33.747837339051586</v>
      </c>
      <c r="K18" s="45">
        <v>6</v>
      </c>
      <c r="L18" s="18"/>
    </row>
    <row r="19" spans="1:15">
      <c r="A19" s="16"/>
      <c r="B19" s="11" t="s">
        <v>21</v>
      </c>
      <c r="C19" s="27">
        <v>28.582192223525176</v>
      </c>
      <c r="D19" s="27">
        <v>30.248444080318514</v>
      </c>
      <c r="E19" s="27">
        <v>26.64661295846798</v>
      </c>
      <c r="F19" s="27">
        <v>33.161752639352329</v>
      </c>
      <c r="G19" s="27">
        <v>28.935693439230885</v>
      </c>
      <c r="H19" s="27">
        <v>25.196552506861281</v>
      </c>
      <c r="I19" s="27">
        <v>26.199508164637201</v>
      </c>
      <c r="J19" s="36">
        <v>33.721300325986078</v>
      </c>
      <c r="K19" s="45">
        <v>7</v>
      </c>
      <c r="L19" s="18"/>
    </row>
    <row r="20" spans="1:15">
      <c r="A20" s="16"/>
      <c r="B20" s="11" t="s">
        <v>15</v>
      </c>
      <c r="C20" s="27">
        <v>0</v>
      </c>
      <c r="D20" s="27">
        <v>0</v>
      </c>
      <c r="E20" s="27">
        <v>0</v>
      </c>
      <c r="F20" s="27">
        <v>35.840903926952592</v>
      </c>
      <c r="G20" s="27">
        <v>30.284151209036242</v>
      </c>
      <c r="H20" s="27">
        <v>32.604413575142857</v>
      </c>
      <c r="I20" s="27">
        <v>30.247408043609724</v>
      </c>
      <c r="J20" s="36">
        <v>33.187017348652276</v>
      </c>
      <c r="K20" s="45">
        <v>8</v>
      </c>
      <c r="L20" s="18"/>
    </row>
    <row r="21" spans="1:15">
      <c r="A21" s="16"/>
      <c r="B21" s="12" t="s">
        <v>197</v>
      </c>
      <c r="C21" s="28">
        <v>31.657891886964112</v>
      </c>
      <c r="D21" s="28">
        <v>32.932200772446507</v>
      </c>
      <c r="E21" s="28">
        <v>35.517965848734939</v>
      </c>
      <c r="F21" s="28">
        <v>35.960446826410355</v>
      </c>
      <c r="G21" s="28">
        <v>28.798441989274124</v>
      </c>
      <c r="H21" s="28">
        <v>29.339679488456401</v>
      </c>
      <c r="I21" s="28">
        <v>33.624413350257335</v>
      </c>
      <c r="J21" s="50">
        <v>31.304714246193537</v>
      </c>
      <c r="K21" s="45" t="s">
        <v>198</v>
      </c>
      <c r="L21" s="18"/>
    </row>
    <row r="22" spans="1:15">
      <c r="A22" s="16"/>
      <c r="B22" s="11" t="s">
        <v>196</v>
      </c>
      <c r="C22" s="27">
        <v>28.25224239173858</v>
      </c>
      <c r="D22" s="27">
        <v>22.697451175981094</v>
      </c>
      <c r="E22" s="27">
        <v>25.475358242433256</v>
      </c>
      <c r="F22" s="27">
        <v>29.17221701972726</v>
      </c>
      <c r="G22" s="27">
        <v>27.537013427762691</v>
      </c>
      <c r="H22" s="27">
        <v>27.343194099106956</v>
      </c>
      <c r="I22" s="27">
        <v>31.017518270299522</v>
      </c>
      <c r="J22" s="36">
        <v>29.997228627943851</v>
      </c>
      <c r="K22" s="45">
        <v>9</v>
      </c>
      <c r="L22" s="18"/>
    </row>
    <row r="23" spans="1:15">
      <c r="A23" s="16"/>
      <c r="B23" s="11" t="s">
        <v>11</v>
      </c>
      <c r="C23" s="27">
        <v>0</v>
      </c>
      <c r="D23" s="27">
        <v>0</v>
      </c>
      <c r="E23" s="27">
        <v>0</v>
      </c>
      <c r="F23" s="27">
        <v>46.646321434756899</v>
      </c>
      <c r="G23" s="27">
        <v>35.641123251982229</v>
      </c>
      <c r="H23" s="27">
        <v>34.746636317050211</v>
      </c>
      <c r="I23" s="27">
        <v>34.549493937902717</v>
      </c>
      <c r="J23" s="36">
        <v>29.920034332308131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39.160939261139667</v>
      </c>
      <c r="D24" s="27">
        <v>36.217860076205945</v>
      </c>
      <c r="E24" s="27">
        <v>39.550774313609693</v>
      </c>
      <c r="F24" s="27">
        <v>47.09857096758877</v>
      </c>
      <c r="G24" s="27">
        <v>33.511860909856708</v>
      </c>
      <c r="H24" s="27">
        <v>29.046641276048234</v>
      </c>
      <c r="I24" s="27">
        <v>39.010545823910107</v>
      </c>
      <c r="J24" s="36">
        <v>28.378814714424337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34.600486030629078</v>
      </c>
      <c r="D25" s="27">
        <v>35.239833936126722</v>
      </c>
      <c r="E25" s="27">
        <v>38.81182533180354</v>
      </c>
      <c r="F25" s="27">
        <v>41.111421931045321</v>
      </c>
      <c r="G25" s="27">
        <v>34.558916866649952</v>
      </c>
      <c r="H25" s="27">
        <v>39.180174965846973</v>
      </c>
      <c r="I25" s="27">
        <v>38.904603074389684</v>
      </c>
      <c r="J25" s="36">
        <v>27.591612116893309</v>
      </c>
      <c r="K25" s="45">
        <v>12</v>
      </c>
      <c r="L25" s="18"/>
    </row>
    <row r="26" spans="1:15">
      <c r="A26" s="16"/>
      <c r="B26" s="11" t="s">
        <v>22</v>
      </c>
      <c r="C26" s="27">
        <v>35.229699733658876</v>
      </c>
      <c r="D26" s="27">
        <v>37.694332174076514</v>
      </c>
      <c r="E26" s="27">
        <v>25.574784402813371</v>
      </c>
      <c r="F26" s="27">
        <v>28.641801199362028</v>
      </c>
      <c r="G26" s="27">
        <v>26.514741698703382</v>
      </c>
      <c r="H26" s="27">
        <v>23.729750993357612</v>
      </c>
      <c r="I26" s="27">
        <v>30.685463562963744</v>
      </c>
      <c r="J26" s="36">
        <v>25.551447980495855</v>
      </c>
      <c r="K26" s="45">
        <v>13</v>
      </c>
      <c r="L26" s="18"/>
    </row>
    <row r="27" spans="1:15">
      <c r="A27" s="16"/>
      <c r="B27" s="11" t="s">
        <v>3</v>
      </c>
      <c r="C27" s="27">
        <v>0</v>
      </c>
      <c r="D27" s="27">
        <v>0</v>
      </c>
      <c r="E27" s="27">
        <v>0</v>
      </c>
      <c r="F27" s="27">
        <v>35.116037769424722</v>
      </c>
      <c r="G27" s="27">
        <v>32.503895082363975</v>
      </c>
      <c r="H27" s="27">
        <v>27.883636665017704</v>
      </c>
      <c r="I27" s="27">
        <v>24.429894381989246</v>
      </c>
      <c r="J27" s="36">
        <v>25.263743019259898</v>
      </c>
      <c r="K27" s="45">
        <v>14</v>
      </c>
      <c r="L27" s="18"/>
    </row>
    <row r="28" spans="1:15">
      <c r="A28" s="16"/>
      <c r="B28" s="11" t="s">
        <v>18</v>
      </c>
      <c r="C28" s="27">
        <v>36.669600124425862</v>
      </c>
      <c r="D28" s="27">
        <v>33.477723782521863</v>
      </c>
      <c r="E28" s="27">
        <v>29.490676480766876</v>
      </c>
      <c r="F28" s="27">
        <v>34.46125217815321</v>
      </c>
      <c r="G28" s="27">
        <v>32.261316979366974</v>
      </c>
      <c r="H28" s="27">
        <v>28.723058505730048</v>
      </c>
      <c r="I28" s="27">
        <v>25.692495126705655</v>
      </c>
      <c r="J28" s="36">
        <v>24.145778446090375</v>
      </c>
      <c r="K28" s="45">
        <v>15</v>
      </c>
      <c r="L28" s="18"/>
    </row>
    <row r="29" spans="1:15">
      <c r="A29" s="16"/>
      <c r="B29" s="11" t="s">
        <v>8</v>
      </c>
      <c r="C29" s="27">
        <v>41.816913450336365</v>
      </c>
      <c r="D29" s="27">
        <v>36.37352300103246</v>
      </c>
      <c r="E29" s="27">
        <v>39.499643796135366</v>
      </c>
      <c r="F29" s="27">
        <v>40.844195294377549</v>
      </c>
      <c r="G29" s="27">
        <v>35.792238556696198</v>
      </c>
      <c r="H29" s="27">
        <v>29.284705388918709</v>
      </c>
      <c r="I29" s="27">
        <v>35.886817007632033</v>
      </c>
      <c r="J29" s="36">
        <v>23.615309194915501</v>
      </c>
      <c r="K29" s="45">
        <v>16</v>
      </c>
      <c r="L29" s="18"/>
    </row>
    <row r="30" spans="1:15">
      <c r="A30" s="16"/>
      <c r="B30" s="11" t="s">
        <v>12</v>
      </c>
      <c r="C30" s="27">
        <v>0</v>
      </c>
      <c r="D30" s="27">
        <v>0</v>
      </c>
      <c r="E30" s="27">
        <v>0</v>
      </c>
      <c r="F30" s="27">
        <v>30.757157332167761</v>
      </c>
      <c r="G30" s="27">
        <v>21.209988457532162</v>
      </c>
      <c r="H30" s="27">
        <v>22.595457565895966</v>
      </c>
      <c r="I30" s="27">
        <v>19.502507051081164</v>
      </c>
      <c r="J30" s="36">
        <v>23.147076735688184</v>
      </c>
      <c r="K30" s="45">
        <v>17</v>
      </c>
      <c r="L30" s="18"/>
    </row>
    <row r="31" spans="1:15">
      <c r="A31" s="16"/>
      <c r="B31" s="11" t="s">
        <v>186</v>
      </c>
      <c r="C31" s="27">
        <v>0</v>
      </c>
      <c r="D31" s="27">
        <v>0</v>
      </c>
      <c r="E31" s="27">
        <v>0</v>
      </c>
      <c r="F31" s="27">
        <v>43.813348527848703</v>
      </c>
      <c r="G31" s="27">
        <v>38.207612163350966</v>
      </c>
      <c r="H31" s="27">
        <v>40.595215971540071</v>
      </c>
      <c r="I31" s="27">
        <v>44.054057424581913</v>
      </c>
      <c r="J31" s="36">
        <v>22.091653450220829</v>
      </c>
      <c r="K31" s="45">
        <v>18</v>
      </c>
      <c r="L31" s="18"/>
    </row>
    <row r="32" spans="1:15">
      <c r="A32" s="16"/>
      <c r="B32" s="11" t="s">
        <v>16</v>
      </c>
      <c r="C32" s="27">
        <v>0</v>
      </c>
      <c r="D32" s="27">
        <v>0</v>
      </c>
      <c r="E32" s="27">
        <v>0</v>
      </c>
      <c r="F32" s="27">
        <v>33.341222955903447</v>
      </c>
      <c r="G32" s="27">
        <v>22.436464468226504</v>
      </c>
      <c r="H32" s="27">
        <v>9.9982617144843768</v>
      </c>
      <c r="I32" s="27">
        <v>32.980504698965255</v>
      </c>
      <c r="J32" s="36">
        <v>20.919780701391698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41.117875757289141</v>
      </c>
      <c r="G33" s="27">
        <v>27.903836768265339</v>
      </c>
      <c r="H33" s="27">
        <v>22.796162906104509</v>
      </c>
      <c r="I33" s="27">
        <v>31.539293550480547</v>
      </c>
      <c r="J33" s="36">
        <v>19.748274531292981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42.979319196103027</v>
      </c>
      <c r="G34" s="27">
        <v>19.584931033856108</v>
      </c>
      <c r="H34" s="27">
        <v>15.052950533134149</v>
      </c>
      <c r="I34" s="27">
        <v>18.840923734273794</v>
      </c>
      <c r="J34" s="36">
        <v>19.261488348514511</v>
      </c>
      <c r="K34" s="45">
        <v>21</v>
      </c>
      <c r="L34" s="18"/>
    </row>
    <row r="35" spans="1:14">
      <c r="A35" s="16"/>
      <c r="B35" s="11" t="s">
        <v>5</v>
      </c>
      <c r="C35" s="27">
        <v>17.567112024665981</v>
      </c>
      <c r="D35" s="27">
        <v>22.09704953710331</v>
      </c>
      <c r="E35" s="27">
        <v>30.61666809409865</v>
      </c>
      <c r="F35" s="27">
        <v>29.504477025018851</v>
      </c>
      <c r="G35" s="27">
        <v>17.968486538810456</v>
      </c>
      <c r="H35" s="27">
        <v>25.850858547934518</v>
      </c>
      <c r="I35" s="27">
        <v>27.782591526025978</v>
      </c>
      <c r="J35" s="36">
        <v>18.62690822242617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19.445564643966776</v>
      </c>
      <c r="D36" s="27">
        <v>33.559629840668165</v>
      </c>
      <c r="E36" s="27">
        <v>31.758720791981265</v>
      </c>
      <c r="F36" s="27">
        <v>26.285100320561934</v>
      </c>
      <c r="G36" s="27">
        <v>11.700215781612334</v>
      </c>
      <c r="H36" s="27">
        <v>16.546173357701058</v>
      </c>
      <c r="I36" s="27">
        <v>17.232949001429162</v>
      </c>
      <c r="J36" s="36">
        <v>13.985062514265422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18.711992549169999</v>
      </c>
      <c r="G37" s="27">
        <v>10.274425524880147</v>
      </c>
      <c r="H37" s="27">
        <v>12.576793786947954</v>
      </c>
      <c r="I37" s="27">
        <v>4.4468855001292322</v>
      </c>
      <c r="J37" s="36">
        <v>2.0068962845298515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86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19</v>
      </c>
      <c r="C13" s="27">
        <v>12.916080685585921</v>
      </c>
      <c r="D13" s="27">
        <v>11.887289530923399</v>
      </c>
      <c r="E13" s="27">
        <v>7.9566380672999895</v>
      </c>
      <c r="F13" s="27">
        <v>5.1023623633417845</v>
      </c>
      <c r="G13" s="27">
        <v>5.9173871277617671</v>
      </c>
      <c r="H13" s="27">
        <v>8.2589611017385742</v>
      </c>
      <c r="I13" s="27">
        <v>11.455029696384884</v>
      </c>
      <c r="J13" s="36">
        <v>12.759165961404106</v>
      </c>
      <c r="K13" s="45">
        <v>1</v>
      </c>
      <c r="L13" s="18"/>
    </row>
    <row r="14" spans="1:15">
      <c r="A14" s="16"/>
      <c r="B14" s="11" t="s">
        <v>10</v>
      </c>
      <c r="C14" s="27">
        <v>10.203095406299164</v>
      </c>
      <c r="D14" s="27">
        <v>6.0254256896300555</v>
      </c>
      <c r="E14" s="27">
        <v>12.15682569674067</v>
      </c>
      <c r="F14" s="27">
        <v>11.675447174989745</v>
      </c>
      <c r="G14" s="27">
        <v>11.440024730819976</v>
      </c>
      <c r="H14" s="27">
        <v>11.744198465129761</v>
      </c>
      <c r="I14" s="27">
        <v>12.040860094905286</v>
      </c>
      <c r="J14" s="36">
        <v>12.305697602727305</v>
      </c>
      <c r="K14" s="45">
        <v>2</v>
      </c>
      <c r="L14" s="18"/>
    </row>
    <row r="15" spans="1:15">
      <c r="A15" s="16"/>
      <c r="B15" s="11" t="s">
        <v>7</v>
      </c>
      <c r="C15" s="27">
        <v>19.311255229559023</v>
      </c>
      <c r="D15" s="27">
        <v>16.040506614310083</v>
      </c>
      <c r="E15" s="27">
        <v>11.842779549821318</v>
      </c>
      <c r="F15" s="27">
        <v>14.081913374270275</v>
      </c>
      <c r="G15" s="27">
        <v>12.384061623174887</v>
      </c>
      <c r="H15" s="27">
        <v>12.166675495774964</v>
      </c>
      <c r="I15" s="27">
        <v>10.720396610225137</v>
      </c>
      <c r="J15" s="36">
        <v>11.968157819052051</v>
      </c>
      <c r="K15" s="45">
        <v>3</v>
      </c>
      <c r="L15" s="18"/>
    </row>
    <row r="16" spans="1:15">
      <c r="A16" s="16"/>
      <c r="B16" s="12" t="s">
        <v>4</v>
      </c>
      <c r="C16" s="50">
        <v>15.421555648107319</v>
      </c>
      <c r="D16" s="50">
        <v>17.285015211422241</v>
      </c>
      <c r="E16" s="50">
        <v>14.147226172426103</v>
      </c>
      <c r="F16" s="50">
        <v>8.9191672891584748</v>
      </c>
      <c r="G16" s="50">
        <v>7.6304656593160436</v>
      </c>
      <c r="H16" s="50">
        <v>6.1603974755397193</v>
      </c>
      <c r="I16" s="50">
        <v>12.642314771369156</v>
      </c>
      <c r="J16" s="50">
        <v>11.723651719026346</v>
      </c>
      <c r="K16" s="106">
        <v>4</v>
      </c>
      <c r="L16" s="18"/>
    </row>
    <row r="17" spans="1:15">
      <c r="A17" s="16"/>
      <c r="B17" s="11" t="s">
        <v>21</v>
      </c>
      <c r="C17" s="27">
        <v>14.376413883528317</v>
      </c>
      <c r="D17" s="27">
        <v>12.968931913242201</v>
      </c>
      <c r="E17" s="27">
        <v>7.7660342799279274</v>
      </c>
      <c r="F17" s="27">
        <v>11.705048957934467</v>
      </c>
      <c r="G17" s="27">
        <v>9.3556694044617927</v>
      </c>
      <c r="H17" s="27">
        <v>9.3009058955434352</v>
      </c>
      <c r="I17" s="27">
        <v>9.5484134480381879</v>
      </c>
      <c r="J17" s="36">
        <v>11.557932048820858</v>
      </c>
      <c r="K17" s="45">
        <v>5</v>
      </c>
      <c r="L17" s="18"/>
    </row>
    <row r="18" spans="1:15">
      <c r="A18" s="16"/>
      <c r="B18" s="11" t="s">
        <v>9</v>
      </c>
      <c r="C18" s="27">
        <v>0</v>
      </c>
      <c r="D18" s="27">
        <v>0</v>
      </c>
      <c r="E18" s="27">
        <v>0</v>
      </c>
      <c r="F18" s="27">
        <v>14.968073192002752</v>
      </c>
      <c r="G18" s="27">
        <v>10.670585970536004</v>
      </c>
      <c r="H18" s="27">
        <v>8.8494581762231501</v>
      </c>
      <c r="I18" s="27">
        <v>13.525377462020307</v>
      </c>
      <c r="J18" s="36">
        <v>11.352715379565073</v>
      </c>
      <c r="K18" s="45">
        <v>6</v>
      </c>
      <c r="L18" s="18"/>
    </row>
    <row r="19" spans="1:15">
      <c r="A19" s="16"/>
      <c r="B19" s="11" t="s">
        <v>196</v>
      </c>
      <c r="C19" s="27">
        <v>12.670479234275891</v>
      </c>
      <c r="D19" s="27">
        <v>7.8553188756885328</v>
      </c>
      <c r="E19" s="27">
        <v>7.1632600557866644</v>
      </c>
      <c r="F19" s="27">
        <v>9.5280927416735306</v>
      </c>
      <c r="G19" s="27">
        <v>9.3488639554405797</v>
      </c>
      <c r="H19" s="27">
        <v>10.28924921414392</v>
      </c>
      <c r="I19" s="27">
        <v>12.937490089071755</v>
      </c>
      <c r="J19" s="36">
        <v>11.308241372228217</v>
      </c>
      <c r="K19" s="45">
        <v>7</v>
      </c>
      <c r="L19" s="18"/>
      <c r="O19" s="122"/>
    </row>
    <row r="20" spans="1:15">
      <c r="A20" s="16"/>
      <c r="B20" s="12" t="s">
        <v>197</v>
      </c>
      <c r="C20" s="28">
        <v>12.532040874638458</v>
      </c>
      <c r="D20" s="28">
        <v>12.675113963937795</v>
      </c>
      <c r="E20" s="28">
        <v>12.467661410551212</v>
      </c>
      <c r="F20" s="28">
        <v>10.091731719016295</v>
      </c>
      <c r="G20" s="28">
        <v>7.9260139837803081</v>
      </c>
      <c r="H20" s="28">
        <v>8.8521978186153198</v>
      </c>
      <c r="I20" s="28">
        <v>11.268494619181848</v>
      </c>
      <c r="J20" s="50">
        <v>10.098466040879714</v>
      </c>
      <c r="K20" s="45" t="s">
        <v>198</v>
      </c>
      <c r="L20" s="18"/>
      <c r="O20" s="122"/>
    </row>
    <row r="21" spans="1:15">
      <c r="A21" s="16"/>
      <c r="B21" s="11" t="s">
        <v>20</v>
      </c>
      <c r="C21" s="27">
        <v>12.107731947411308</v>
      </c>
      <c r="D21" s="27">
        <v>10.076988665122789</v>
      </c>
      <c r="E21" s="27">
        <v>9.4535056690999042</v>
      </c>
      <c r="F21" s="27">
        <v>15.292594555780909</v>
      </c>
      <c r="G21" s="27">
        <v>7.4180513279589384</v>
      </c>
      <c r="H21" s="27">
        <v>7.5616110723394181</v>
      </c>
      <c r="I21" s="27">
        <v>15.731619375507533</v>
      </c>
      <c r="J21" s="36">
        <v>9.1241450984207706</v>
      </c>
      <c r="K21" s="45">
        <v>8</v>
      </c>
      <c r="L21" s="18"/>
      <c r="O21" s="122"/>
    </row>
    <row r="22" spans="1:15">
      <c r="A22" s="16"/>
      <c r="B22" s="11" t="s">
        <v>23</v>
      </c>
      <c r="C22" s="27">
        <v>13.610847595360198</v>
      </c>
      <c r="D22" s="27">
        <v>16.544881125388116</v>
      </c>
      <c r="E22" s="27">
        <v>14.431488289519043</v>
      </c>
      <c r="F22" s="27">
        <v>14.575632866898816</v>
      </c>
      <c r="G22" s="27">
        <v>12.727447258139618</v>
      </c>
      <c r="H22" s="27">
        <v>15.168598057157107</v>
      </c>
      <c r="I22" s="27">
        <v>16.872177363807392</v>
      </c>
      <c r="J22" s="36">
        <v>7.7524044989712868</v>
      </c>
      <c r="K22" s="45">
        <v>9</v>
      </c>
      <c r="L22" s="18"/>
      <c r="O22" s="122"/>
    </row>
    <row r="23" spans="1:15">
      <c r="A23" s="16"/>
      <c r="B23" s="11" t="s">
        <v>3</v>
      </c>
      <c r="C23" s="27">
        <v>0</v>
      </c>
      <c r="D23" s="27">
        <v>0</v>
      </c>
      <c r="E23" s="27">
        <v>0</v>
      </c>
      <c r="F23" s="27">
        <v>12.496269872340658</v>
      </c>
      <c r="G23" s="27">
        <v>12.725952593444159</v>
      </c>
      <c r="H23" s="27">
        <v>12.024573880927528</v>
      </c>
      <c r="I23" s="27">
        <v>10.218776644767647</v>
      </c>
      <c r="J23" s="36">
        <v>7.2225192610720264</v>
      </c>
      <c r="K23" s="45">
        <v>10</v>
      </c>
      <c r="L23" s="18"/>
      <c r="O23" s="122"/>
    </row>
    <row r="24" spans="1:15">
      <c r="A24" s="16"/>
      <c r="B24" s="11" t="s">
        <v>11</v>
      </c>
      <c r="C24" s="27">
        <v>0</v>
      </c>
      <c r="D24" s="27">
        <v>0</v>
      </c>
      <c r="E24" s="27">
        <v>0</v>
      </c>
      <c r="F24" s="27">
        <v>15.443165734010977</v>
      </c>
      <c r="G24" s="27">
        <v>8.5739862835253611</v>
      </c>
      <c r="H24" s="27">
        <v>8.3934168345032223</v>
      </c>
      <c r="I24" s="27">
        <v>8.5347077732404397</v>
      </c>
      <c r="J24" s="36">
        <v>6.3889564408840585</v>
      </c>
      <c r="K24" s="45">
        <v>11</v>
      </c>
      <c r="L24" s="18"/>
      <c r="O24" s="34"/>
    </row>
    <row r="25" spans="1:15">
      <c r="A25" s="16"/>
      <c r="B25" s="11" t="s">
        <v>22</v>
      </c>
      <c r="C25" s="27">
        <v>15.491196112690716</v>
      </c>
      <c r="D25" s="27">
        <v>15.074020114672432</v>
      </c>
      <c r="E25" s="27">
        <v>8.268215749929082</v>
      </c>
      <c r="F25" s="27">
        <v>7.431508844024691</v>
      </c>
      <c r="G25" s="27">
        <v>7.1622801006902614</v>
      </c>
      <c r="H25" s="27">
        <v>6.6188111436126604</v>
      </c>
      <c r="I25" s="27">
        <v>10.904036362909915</v>
      </c>
      <c r="J25" s="36">
        <v>6.2511045495556488</v>
      </c>
      <c r="K25" s="45">
        <v>12</v>
      </c>
      <c r="L25" s="18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10.567907913613462</v>
      </c>
      <c r="G26" s="27">
        <v>4.7812636065724039</v>
      </c>
      <c r="H26" s="27">
        <v>2.2771540254681115</v>
      </c>
      <c r="I26" s="27">
        <v>8.4373662056014567</v>
      </c>
      <c r="J26" s="36">
        <v>6.1692204645624349</v>
      </c>
      <c r="K26" s="45">
        <v>13</v>
      </c>
      <c r="L26" s="18"/>
    </row>
    <row r="27" spans="1:15">
      <c r="A27" s="16"/>
      <c r="B27" s="11" t="s">
        <v>14</v>
      </c>
      <c r="C27" s="27">
        <v>0</v>
      </c>
      <c r="D27" s="27">
        <v>0</v>
      </c>
      <c r="E27" s="27">
        <v>0</v>
      </c>
      <c r="F27" s="27">
        <v>12.921870527199451</v>
      </c>
      <c r="G27" s="27">
        <v>6.0094814016304587</v>
      </c>
      <c r="H27" s="27">
        <v>5.1938267805390987</v>
      </c>
      <c r="I27" s="27">
        <v>9.0841851084129193</v>
      </c>
      <c r="J27" s="36">
        <v>5.586579220523169</v>
      </c>
      <c r="K27" s="45">
        <v>14</v>
      </c>
      <c r="L27" s="18"/>
    </row>
    <row r="28" spans="1:15">
      <c r="A28" s="16"/>
      <c r="B28" s="11" t="s">
        <v>18</v>
      </c>
      <c r="C28" s="27">
        <v>12.564649274609055</v>
      </c>
      <c r="D28" s="27">
        <v>12.893015021322988</v>
      </c>
      <c r="E28" s="27">
        <v>7.0785065995854559</v>
      </c>
      <c r="F28" s="27">
        <v>9.3540476002667567</v>
      </c>
      <c r="G28" s="27">
        <v>5.0662647471545137</v>
      </c>
      <c r="H28" s="27">
        <v>5.1352362162930199</v>
      </c>
      <c r="I28" s="27">
        <v>5.5380116959064329</v>
      </c>
      <c r="J28" s="36">
        <v>5.1793880797335587</v>
      </c>
      <c r="K28" s="45">
        <v>15</v>
      </c>
      <c r="L28" s="18"/>
    </row>
    <row r="29" spans="1:15">
      <c r="A29" s="16"/>
      <c r="B29" s="11" t="s">
        <v>15</v>
      </c>
      <c r="C29" s="27">
        <v>0</v>
      </c>
      <c r="D29" s="27">
        <v>0</v>
      </c>
      <c r="E29" s="27">
        <v>0</v>
      </c>
      <c r="F29" s="27">
        <v>8.3803486773444433</v>
      </c>
      <c r="G29" s="27">
        <v>4.3394520655634601</v>
      </c>
      <c r="H29" s="27">
        <v>3.7708321849218165</v>
      </c>
      <c r="I29" s="27">
        <v>3.598678387071331</v>
      </c>
      <c r="J29" s="36">
        <v>4.1529920768192943</v>
      </c>
      <c r="K29" s="45">
        <v>16</v>
      </c>
      <c r="L29" s="18"/>
    </row>
    <row r="30" spans="1:15">
      <c r="A30" s="16"/>
      <c r="B30" s="11" t="s">
        <v>12</v>
      </c>
      <c r="C30" s="27">
        <v>0</v>
      </c>
      <c r="D30" s="27">
        <v>0</v>
      </c>
      <c r="E30" s="27">
        <v>0</v>
      </c>
      <c r="F30" s="27">
        <v>4.7910913317306747</v>
      </c>
      <c r="G30" s="27">
        <v>3.2159379897337725</v>
      </c>
      <c r="H30" s="27">
        <v>2.7091036104343087</v>
      </c>
      <c r="I30" s="27">
        <v>2.1615481040426201</v>
      </c>
      <c r="J30" s="36">
        <v>3.8588611449451888</v>
      </c>
      <c r="K30" s="45">
        <v>17</v>
      </c>
      <c r="L30" s="18"/>
    </row>
    <row r="31" spans="1:15">
      <c r="A31" s="16"/>
      <c r="B31" s="11" t="s">
        <v>6</v>
      </c>
      <c r="C31" s="27">
        <v>0</v>
      </c>
      <c r="D31" s="27">
        <v>0</v>
      </c>
      <c r="E31" s="27">
        <v>0</v>
      </c>
      <c r="F31" s="27">
        <v>13.546072397398129</v>
      </c>
      <c r="G31" s="27">
        <v>3.5727915386991835</v>
      </c>
      <c r="H31" s="27">
        <v>2.8794687407389481</v>
      </c>
      <c r="I31" s="27">
        <v>1.9176642137746276</v>
      </c>
      <c r="J31" s="36">
        <v>3.7508022024839964</v>
      </c>
      <c r="K31" s="45">
        <v>18</v>
      </c>
      <c r="L31" s="18"/>
    </row>
    <row r="32" spans="1:15">
      <c r="A32" s="16"/>
      <c r="B32" s="11" t="s">
        <v>24</v>
      </c>
      <c r="C32" s="27">
        <v>6.7691332191997962</v>
      </c>
      <c r="D32" s="27">
        <v>4.3041534753475963</v>
      </c>
      <c r="E32" s="27">
        <v>5.3265933505685137</v>
      </c>
      <c r="F32" s="27">
        <v>3.5287893303129194</v>
      </c>
      <c r="G32" s="27">
        <v>2.1996422531028856</v>
      </c>
      <c r="H32" s="27">
        <v>2.7680851829202489</v>
      </c>
      <c r="I32" s="27">
        <v>4.3281878604059827</v>
      </c>
      <c r="J32" s="36">
        <v>3.327289019637679</v>
      </c>
      <c r="K32" s="45">
        <v>19</v>
      </c>
      <c r="L32" s="18"/>
    </row>
    <row r="33" spans="1:14">
      <c r="A33" s="16"/>
      <c r="B33" s="11" t="s">
        <v>8</v>
      </c>
      <c r="C33" s="27">
        <v>12.99114021571649</v>
      </c>
      <c r="D33" s="27">
        <v>12.105540897097626</v>
      </c>
      <c r="E33" s="27">
        <v>11.500859762422467</v>
      </c>
      <c r="F33" s="27">
        <v>11.274347361832174</v>
      </c>
      <c r="G33" s="27">
        <v>7.4406239148912592</v>
      </c>
      <c r="H33" s="27">
        <v>3.3323259050920351</v>
      </c>
      <c r="I33" s="27">
        <v>6.9815255439831594</v>
      </c>
      <c r="J33" s="36">
        <v>3.2600981239641773</v>
      </c>
      <c r="K33" s="45">
        <v>20</v>
      </c>
      <c r="L33" s="18"/>
    </row>
    <row r="34" spans="1:14">
      <c r="A34" s="16"/>
      <c r="B34" s="11" t="s">
        <v>186</v>
      </c>
      <c r="C34" s="27">
        <v>0</v>
      </c>
      <c r="D34" s="27">
        <v>0</v>
      </c>
      <c r="E34" s="27">
        <v>0</v>
      </c>
      <c r="F34" s="27">
        <v>11.880759579667108</v>
      </c>
      <c r="G34" s="27">
        <v>9.9826177277978552</v>
      </c>
      <c r="H34" s="27">
        <v>10.381766533039531</v>
      </c>
      <c r="I34" s="27">
        <v>9.162409221854098</v>
      </c>
      <c r="J34" s="36">
        <v>3.1611240847351092</v>
      </c>
      <c r="K34" s="45">
        <v>21</v>
      </c>
      <c r="L34" s="18"/>
    </row>
    <row r="35" spans="1:14">
      <c r="A35" s="16"/>
      <c r="B35" s="11" t="s">
        <v>17</v>
      </c>
      <c r="C35" s="27">
        <v>0</v>
      </c>
      <c r="D35" s="27">
        <v>0</v>
      </c>
      <c r="E35" s="27">
        <v>0</v>
      </c>
      <c r="F35" s="27">
        <v>7.14328383470811</v>
      </c>
      <c r="G35" s="27">
        <v>2.6230840313442187</v>
      </c>
      <c r="H35" s="27">
        <v>2.372412794288659</v>
      </c>
      <c r="I35" s="27">
        <v>6.4233546566127924</v>
      </c>
      <c r="J35" s="36">
        <v>2.7584045304614264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2.494758478931141</v>
      </c>
      <c r="D36" s="27">
        <v>1.6158492948254344</v>
      </c>
      <c r="E36" s="27">
        <v>5.3787384880523943</v>
      </c>
      <c r="F36" s="27">
        <v>5.7331901996118537</v>
      </c>
      <c r="G36" s="27">
        <v>2.4830601134423804</v>
      </c>
      <c r="H36" s="27">
        <v>2.5356933592910984</v>
      </c>
      <c r="I36" s="27">
        <v>3.3656481947894443</v>
      </c>
      <c r="J36" s="36">
        <v>2.0203188319501209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4.7526434010847538</v>
      </c>
      <c r="G37" s="27">
        <v>2.206976359728881</v>
      </c>
      <c r="H37" s="27">
        <v>2.2706489960460057</v>
      </c>
      <c r="I37" s="27">
        <v>1.1165675885241664</v>
      </c>
      <c r="J37" s="36">
        <v>0.48428964395025387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9</v>
      </c>
      <c r="C13" s="27">
        <v>0</v>
      </c>
      <c r="D13" s="27">
        <v>0</v>
      </c>
      <c r="E13" s="27">
        <v>0</v>
      </c>
      <c r="F13" s="27">
        <v>31.631973102453369</v>
      </c>
      <c r="G13" s="27">
        <v>27.386460232692443</v>
      </c>
      <c r="H13" s="27">
        <v>23.133663072117702</v>
      </c>
      <c r="I13" s="27">
        <v>27.418824173701516</v>
      </c>
      <c r="J13" s="36">
        <v>24.399345876078961</v>
      </c>
      <c r="K13" s="45">
        <v>1</v>
      </c>
      <c r="L13" s="18"/>
    </row>
    <row r="14" spans="1:15">
      <c r="A14" s="16"/>
      <c r="B14" s="11" t="s">
        <v>7</v>
      </c>
      <c r="C14" s="27">
        <v>3.3052166966788059</v>
      </c>
      <c r="D14" s="27">
        <v>3.0992843885115922</v>
      </c>
      <c r="E14" s="27">
        <v>8.6644590865269553</v>
      </c>
      <c r="F14" s="27">
        <v>25.797645138573529</v>
      </c>
      <c r="G14" s="27">
        <v>18.235454889659508</v>
      </c>
      <c r="H14" s="27">
        <v>17.688851546551781</v>
      </c>
      <c r="I14" s="27">
        <v>16.099031330540932</v>
      </c>
      <c r="J14" s="36">
        <v>23.663152712041537</v>
      </c>
      <c r="K14" s="45">
        <v>2</v>
      </c>
      <c r="L14" s="18"/>
    </row>
    <row r="15" spans="1:15">
      <c r="A15" s="16"/>
      <c r="B15" s="11" t="s">
        <v>21</v>
      </c>
      <c r="C15" s="27">
        <v>2.6550078023286949</v>
      </c>
      <c r="D15" s="27">
        <v>3.7600793411237108</v>
      </c>
      <c r="E15" s="27">
        <v>9.2220377347251805</v>
      </c>
      <c r="F15" s="27">
        <v>20.768375180059444</v>
      </c>
      <c r="G15" s="27">
        <v>18.05209942804478</v>
      </c>
      <c r="H15" s="27">
        <v>17.451558319175138</v>
      </c>
      <c r="I15" s="27">
        <v>17.258315676613993</v>
      </c>
      <c r="J15" s="36">
        <v>23.585913916891979</v>
      </c>
      <c r="K15" s="45">
        <v>3</v>
      </c>
      <c r="L15" s="18"/>
    </row>
    <row r="16" spans="1:15">
      <c r="A16" s="16"/>
      <c r="B16" s="12" t="s">
        <v>4</v>
      </c>
      <c r="C16" s="50">
        <v>4.418672668238032</v>
      </c>
      <c r="D16" s="50">
        <v>3.2996715643939218</v>
      </c>
      <c r="E16" s="50">
        <v>12.797968398020339</v>
      </c>
      <c r="F16" s="50">
        <v>23.656081315001792</v>
      </c>
      <c r="G16" s="50">
        <v>20.47575077214929</v>
      </c>
      <c r="H16" s="50">
        <v>15.422954685808843</v>
      </c>
      <c r="I16" s="50">
        <v>19.900178380165549</v>
      </c>
      <c r="J16" s="50">
        <v>21.109600609372837</v>
      </c>
      <c r="K16" s="106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23.983385390849424</v>
      </c>
      <c r="G17" s="27">
        <v>13.418471439872947</v>
      </c>
      <c r="H17" s="27">
        <v>18.573548164126276</v>
      </c>
      <c r="I17" s="27">
        <v>22.247450983777814</v>
      </c>
      <c r="J17" s="36">
        <v>20.908375652671484</v>
      </c>
      <c r="K17" s="45">
        <v>5</v>
      </c>
      <c r="L17" s="18"/>
    </row>
    <row r="18" spans="1:15">
      <c r="A18" s="16"/>
      <c r="B18" s="11" t="s">
        <v>19</v>
      </c>
      <c r="C18" s="27">
        <v>5.3408038670998321</v>
      </c>
      <c r="D18" s="27">
        <v>4.4476754999344141</v>
      </c>
      <c r="E18" s="27">
        <v>5.8862770331369552</v>
      </c>
      <c r="F18" s="27">
        <v>13.839135402067971</v>
      </c>
      <c r="G18" s="27">
        <v>27.017077960611513</v>
      </c>
      <c r="H18" s="27">
        <v>17.267591899009293</v>
      </c>
      <c r="I18" s="27">
        <v>23.823338270026778</v>
      </c>
      <c r="J18" s="36">
        <v>19.343520266851733</v>
      </c>
      <c r="K18" s="45">
        <v>6</v>
      </c>
      <c r="L18" s="18"/>
    </row>
    <row r="19" spans="1:15">
      <c r="A19" s="16"/>
      <c r="B19" s="11" t="s">
        <v>3</v>
      </c>
      <c r="C19" s="27">
        <v>0</v>
      </c>
      <c r="D19" s="27">
        <v>0</v>
      </c>
      <c r="E19" s="27">
        <v>0</v>
      </c>
      <c r="F19" s="27">
        <v>20.228653403382165</v>
      </c>
      <c r="G19" s="27">
        <v>17.519803153378007</v>
      </c>
      <c r="H19" s="27">
        <v>15.833421824859299</v>
      </c>
      <c r="I19" s="27">
        <v>17.588873391456918</v>
      </c>
      <c r="J19" s="36">
        <v>19.260836487571869</v>
      </c>
      <c r="K19" s="45">
        <v>7</v>
      </c>
      <c r="L19" s="18"/>
    </row>
    <row r="20" spans="1:15">
      <c r="A20" s="16"/>
      <c r="B20" s="11" t="s">
        <v>10</v>
      </c>
      <c r="C20" s="27">
        <v>3.7095466976409557</v>
      </c>
      <c r="D20" s="27">
        <v>4.1699159332607785</v>
      </c>
      <c r="E20" s="27">
        <v>20.851519445756573</v>
      </c>
      <c r="F20" s="27">
        <v>17.597821172066418</v>
      </c>
      <c r="G20" s="27">
        <v>15.134089940173236</v>
      </c>
      <c r="H20" s="27">
        <v>11.977823718780035</v>
      </c>
      <c r="I20" s="27">
        <v>14.204433839338657</v>
      </c>
      <c r="J20" s="36">
        <v>19.166394661444166</v>
      </c>
      <c r="K20" s="45">
        <v>8</v>
      </c>
      <c r="L20" s="18"/>
    </row>
    <row r="21" spans="1:15">
      <c r="A21" s="16"/>
      <c r="B21" s="11" t="s">
        <v>17</v>
      </c>
      <c r="C21" s="27">
        <v>0</v>
      </c>
      <c r="D21" s="27">
        <v>0</v>
      </c>
      <c r="E21" s="27">
        <v>0</v>
      </c>
      <c r="F21" s="27">
        <v>30.479736759574077</v>
      </c>
      <c r="G21" s="27">
        <v>22.016018947248458</v>
      </c>
      <c r="H21" s="27">
        <v>18.306916395823837</v>
      </c>
      <c r="I21" s="27">
        <v>27.870247329439518</v>
      </c>
      <c r="J21" s="36">
        <v>17.67152875354742</v>
      </c>
      <c r="K21" s="45">
        <v>9</v>
      </c>
      <c r="L21" s="18"/>
    </row>
    <row r="22" spans="1:15">
      <c r="A22" s="16"/>
      <c r="B22" s="11" t="s">
        <v>12</v>
      </c>
      <c r="C22" s="27">
        <v>0</v>
      </c>
      <c r="D22" s="27">
        <v>0</v>
      </c>
      <c r="E22" s="27">
        <v>0</v>
      </c>
      <c r="F22" s="27">
        <v>20.599805296723822</v>
      </c>
      <c r="G22" s="27">
        <v>16.05341441213179</v>
      </c>
      <c r="H22" s="27">
        <v>18.09647134995144</v>
      </c>
      <c r="I22" s="27">
        <v>14.653713569413975</v>
      </c>
      <c r="J22" s="36">
        <v>17.237362971985384</v>
      </c>
      <c r="K22" s="45">
        <v>10</v>
      </c>
      <c r="L22" s="18"/>
    </row>
    <row r="23" spans="1:15">
      <c r="A23" s="16"/>
      <c r="B23" s="12" t="s">
        <v>197</v>
      </c>
      <c r="C23" s="28">
        <v>3.1368490664179225</v>
      </c>
      <c r="D23" s="28">
        <v>3.2837044544408256</v>
      </c>
      <c r="E23" s="28">
        <v>11.905998504964193</v>
      </c>
      <c r="F23" s="28">
        <v>19.07697370565889</v>
      </c>
      <c r="G23" s="28">
        <v>16.034201026186732</v>
      </c>
      <c r="H23" s="28">
        <v>14.587907892324139</v>
      </c>
      <c r="I23" s="28">
        <v>16.797558376322712</v>
      </c>
      <c r="J23" s="50">
        <v>16.401006967602942</v>
      </c>
      <c r="K23" s="45" t="s">
        <v>198</v>
      </c>
      <c r="L23" s="18"/>
      <c r="N23" s="23"/>
      <c r="O23" s="34"/>
    </row>
    <row r="24" spans="1:15">
      <c r="A24" s="16"/>
      <c r="B24" s="11" t="s">
        <v>196</v>
      </c>
      <c r="C24" s="27">
        <v>3.6451794734278629</v>
      </c>
      <c r="D24" s="27">
        <v>3.168305422584397</v>
      </c>
      <c r="E24" s="27">
        <v>7.6387837783572294</v>
      </c>
      <c r="F24" s="27">
        <v>14.855470790746972</v>
      </c>
      <c r="G24" s="27">
        <v>10.47521058575693</v>
      </c>
      <c r="H24" s="27">
        <v>14.327589910367195</v>
      </c>
      <c r="I24" s="27">
        <v>15.897239799552521</v>
      </c>
      <c r="J24" s="36">
        <v>16.035297834632193</v>
      </c>
      <c r="K24" s="45">
        <v>11</v>
      </c>
      <c r="L24" s="18"/>
      <c r="N24" s="23"/>
      <c r="O24" s="34"/>
    </row>
    <row r="25" spans="1:15">
      <c r="A25" s="16"/>
      <c r="B25" s="11" t="s">
        <v>20</v>
      </c>
      <c r="C25" s="27">
        <v>1.8329366024756808</v>
      </c>
      <c r="D25" s="27">
        <v>1.630047391287559</v>
      </c>
      <c r="E25" s="27">
        <v>13.416193311537688</v>
      </c>
      <c r="F25" s="27">
        <v>25.849429772752163</v>
      </c>
      <c r="G25" s="27">
        <v>18.377710691195642</v>
      </c>
      <c r="H25" s="27">
        <v>13.655726324226519</v>
      </c>
      <c r="I25" s="27">
        <v>25.867777538313518</v>
      </c>
      <c r="J25" s="36">
        <v>15.884658999423968</v>
      </c>
      <c r="K25" s="45">
        <v>12</v>
      </c>
      <c r="L25" s="18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20.680310883331803</v>
      </c>
      <c r="G26" s="27">
        <v>15.913559593922589</v>
      </c>
      <c r="H26" s="27">
        <v>8.0371190814721079</v>
      </c>
      <c r="I26" s="27">
        <v>21.877212244015553</v>
      </c>
      <c r="J26" s="36">
        <v>15.503882379207976</v>
      </c>
      <c r="K26" s="45">
        <v>13</v>
      </c>
      <c r="L26" s="18"/>
    </row>
    <row r="27" spans="1:15">
      <c r="A27" s="16"/>
      <c r="B27" s="11" t="s">
        <v>186</v>
      </c>
      <c r="C27" s="27">
        <v>0</v>
      </c>
      <c r="D27" s="27">
        <v>0</v>
      </c>
      <c r="E27" s="27">
        <v>0</v>
      </c>
      <c r="F27" s="27">
        <v>35.920053473005993</v>
      </c>
      <c r="G27" s="27">
        <v>28.946782689800632</v>
      </c>
      <c r="H27" s="27">
        <v>23.784745267740995</v>
      </c>
      <c r="I27" s="27">
        <v>20.984041337052446</v>
      </c>
      <c r="J27" s="36">
        <v>14.74372583055476</v>
      </c>
      <c r="K27" s="45">
        <v>14</v>
      </c>
      <c r="L27" s="18"/>
    </row>
    <row r="28" spans="1:15">
      <c r="A28" s="16"/>
      <c r="B28" s="11" t="s">
        <v>23</v>
      </c>
      <c r="C28" s="27">
        <v>2.0950343732123584</v>
      </c>
      <c r="D28" s="27">
        <v>2.7991217178719947</v>
      </c>
      <c r="E28" s="27">
        <v>14.419244562012867</v>
      </c>
      <c r="F28" s="27">
        <v>20.25936997871127</v>
      </c>
      <c r="G28" s="27">
        <v>18.996267774633761</v>
      </c>
      <c r="H28" s="27">
        <v>22.670720200023194</v>
      </c>
      <c r="I28" s="27">
        <v>20.558604722162979</v>
      </c>
      <c r="J28" s="36">
        <v>14.46343879743549</v>
      </c>
      <c r="K28" s="45">
        <v>15</v>
      </c>
      <c r="L28" s="18"/>
    </row>
    <row r="29" spans="1:15">
      <c r="A29" s="16"/>
      <c r="B29" s="11" t="s">
        <v>18</v>
      </c>
      <c r="C29" s="27">
        <v>3.9743430728068461</v>
      </c>
      <c r="D29" s="27">
        <v>4.0013931138816181</v>
      </c>
      <c r="E29" s="27">
        <v>12.777556571862361</v>
      </c>
      <c r="F29" s="27">
        <v>19.258459839515822</v>
      </c>
      <c r="G29" s="27">
        <v>18.419347573757427</v>
      </c>
      <c r="H29" s="27">
        <v>22.258406432151617</v>
      </c>
      <c r="I29" s="27">
        <v>14.831059129304744</v>
      </c>
      <c r="J29" s="36">
        <v>13.997955709101753</v>
      </c>
      <c r="K29" s="45">
        <v>16</v>
      </c>
      <c r="L29" s="18"/>
    </row>
    <row r="30" spans="1:15">
      <c r="A30" s="16"/>
      <c r="B30" s="11" t="s">
        <v>14</v>
      </c>
      <c r="C30" s="27">
        <v>0</v>
      </c>
      <c r="D30" s="27">
        <v>0</v>
      </c>
      <c r="E30" s="27">
        <v>0</v>
      </c>
      <c r="F30" s="27">
        <v>31.245034688829783</v>
      </c>
      <c r="G30" s="27">
        <v>15.204236006051438</v>
      </c>
      <c r="H30" s="27">
        <v>13.416557667153958</v>
      </c>
      <c r="I30" s="27">
        <v>24.964028106246833</v>
      </c>
      <c r="J30" s="36">
        <v>13.196945183793469</v>
      </c>
      <c r="K30" s="45">
        <v>17</v>
      </c>
      <c r="L30" s="18"/>
    </row>
    <row r="31" spans="1:15">
      <c r="A31" s="16"/>
      <c r="B31" s="11" t="s">
        <v>6</v>
      </c>
      <c r="C31" s="27">
        <v>0</v>
      </c>
      <c r="D31" s="27">
        <v>0</v>
      </c>
      <c r="E31" s="27">
        <v>0</v>
      </c>
      <c r="F31" s="27">
        <v>20.203599451623251</v>
      </c>
      <c r="G31" s="27">
        <v>10.981275858517938</v>
      </c>
      <c r="H31" s="27">
        <v>7.8128496519356716</v>
      </c>
      <c r="I31" s="27">
        <v>4.6068025365390488</v>
      </c>
      <c r="J31" s="36">
        <v>10.864113640408354</v>
      </c>
      <c r="K31" s="45">
        <v>18</v>
      </c>
      <c r="L31" s="18"/>
    </row>
    <row r="32" spans="1:15">
      <c r="A32" s="16"/>
      <c r="B32" s="11" t="s">
        <v>24</v>
      </c>
      <c r="C32" s="27">
        <v>4.0024855747891701</v>
      </c>
      <c r="D32" s="27">
        <v>6.8263235247813974</v>
      </c>
      <c r="E32" s="27">
        <v>9.4712642366203834</v>
      </c>
      <c r="F32" s="27">
        <v>13.39360189496206</v>
      </c>
      <c r="G32" s="27">
        <v>6.059917687300735</v>
      </c>
      <c r="H32" s="27">
        <v>9.1990938435230607</v>
      </c>
      <c r="I32" s="27">
        <v>8.763053507514476</v>
      </c>
      <c r="J32" s="36">
        <v>9.9737938846761853</v>
      </c>
      <c r="K32" s="45">
        <v>19</v>
      </c>
      <c r="L32" s="18"/>
    </row>
    <row r="33" spans="1:14">
      <c r="A33" s="16"/>
      <c r="B33" s="11" t="s">
        <v>15</v>
      </c>
      <c r="C33" s="27">
        <v>0</v>
      </c>
      <c r="D33" s="27">
        <v>0</v>
      </c>
      <c r="E33" s="27">
        <v>0</v>
      </c>
      <c r="F33" s="27">
        <v>21.635594819518843</v>
      </c>
      <c r="G33" s="27">
        <v>12.041943748637669</v>
      </c>
      <c r="H33" s="27">
        <v>15.637138709736693</v>
      </c>
      <c r="I33" s="27">
        <v>5.9731996529451461</v>
      </c>
      <c r="J33" s="36">
        <v>8.891928631826449</v>
      </c>
      <c r="K33" s="45">
        <v>20</v>
      </c>
      <c r="L33" s="18"/>
    </row>
    <row r="34" spans="1:14">
      <c r="A34" s="16"/>
      <c r="B34" s="11" t="s">
        <v>22</v>
      </c>
      <c r="C34" s="27">
        <v>2.5331787171735463</v>
      </c>
      <c r="D34" s="27">
        <v>3.0372920387254441</v>
      </c>
      <c r="E34" s="27">
        <v>4.8110236411376643</v>
      </c>
      <c r="F34" s="27">
        <v>11.767949844410103</v>
      </c>
      <c r="G34" s="27">
        <v>9.4080960933236195</v>
      </c>
      <c r="H34" s="27">
        <v>5.0189346232958574</v>
      </c>
      <c r="I34" s="27">
        <v>8.1564202342812742</v>
      </c>
      <c r="J34" s="36">
        <v>8.6926370597433422</v>
      </c>
      <c r="K34" s="45">
        <v>21</v>
      </c>
      <c r="L34" s="18"/>
    </row>
    <row r="35" spans="1:14">
      <c r="A35" s="16"/>
      <c r="B35" s="11" t="s">
        <v>5</v>
      </c>
      <c r="C35" s="27">
        <v>2.5635149023638228</v>
      </c>
      <c r="D35" s="27">
        <v>2.487708379344959</v>
      </c>
      <c r="E35" s="27">
        <v>11.939827624479349</v>
      </c>
      <c r="F35" s="27">
        <v>17.033059149747075</v>
      </c>
      <c r="G35" s="27">
        <v>6.3227360683504115</v>
      </c>
      <c r="H35" s="27">
        <v>5.333341352060498</v>
      </c>
      <c r="I35" s="27">
        <v>8.5410825244999629</v>
      </c>
      <c r="J35" s="36">
        <v>6.6258879339404206</v>
      </c>
      <c r="K35" s="45">
        <v>22</v>
      </c>
      <c r="L35" s="18"/>
    </row>
    <row r="36" spans="1:14" ht="14.25" customHeight="1">
      <c r="A36" s="16"/>
      <c r="B36" s="11" t="s">
        <v>8</v>
      </c>
      <c r="C36" s="27">
        <v>2.252527340373558</v>
      </c>
      <c r="D36" s="27">
        <v>2.4861764368475394</v>
      </c>
      <c r="E36" s="27">
        <v>10.899838257919447</v>
      </c>
      <c r="F36" s="27">
        <v>11.908115173607275</v>
      </c>
      <c r="G36" s="27">
        <v>16.517511924213341</v>
      </c>
      <c r="H36" s="27">
        <v>4.9912929416287861</v>
      </c>
      <c r="I36" s="27">
        <v>8.4654010638589785</v>
      </c>
      <c r="J36" s="36">
        <v>5.7841698236901502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8.8382731605763425</v>
      </c>
      <c r="G37" s="27">
        <v>4.9608750757701001</v>
      </c>
      <c r="H37" s="27">
        <v>5.5214249835786866</v>
      </c>
      <c r="I37" s="27">
        <v>3.0124063065391575</v>
      </c>
      <c r="J37" s="36">
        <v>0.71416579494530763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14</v>
      </c>
      <c r="C13" s="27">
        <v>0</v>
      </c>
      <c r="D13" s="27">
        <v>0</v>
      </c>
      <c r="E13" s="27">
        <v>0</v>
      </c>
      <c r="F13" s="27">
        <v>39.446522593573</v>
      </c>
      <c r="G13" s="27">
        <v>25.779857533978085</v>
      </c>
      <c r="H13" s="27">
        <v>32.480251852991721</v>
      </c>
      <c r="I13" s="27">
        <v>43.141410719779728</v>
      </c>
      <c r="J13" s="36">
        <v>35.963966158110509</v>
      </c>
      <c r="K13" s="45">
        <v>1</v>
      </c>
      <c r="L13" s="18"/>
    </row>
    <row r="14" spans="1:15">
      <c r="A14" s="16"/>
      <c r="B14" s="11" t="s">
        <v>10</v>
      </c>
      <c r="C14" s="27">
        <v>38.373806500266546</v>
      </c>
      <c r="D14" s="27">
        <v>27.414669260366942</v>
      </c>
      <c r="E14" s="27">
        <v>32.278171416574814</v>
      </c>
      <c r="F14" s="27">
        <v>36.157397183927991</v>
      </c>
      <c r="G14" s="27">
        <v>31.195383580271113</v>
      </c>
      <c r="H14" s="27">
        <v>28.772714096089587</v>
      </c>
      <c r="I14" s="27">
        <v>31.861754756528114</v>
      </c>
      <c r="J14" s="36">
        <v>32.950168643237951</v>
      </c>
      <c r="K14" s="45">
        <v>2</v>
      </c>
      <c r="L14" s="18"/>
    </row>
    <row r="15" spans="1:15">
      <c r="A15" s="16"/>
      <c r="B15" s="11" t="s">
        <v>7</v>
      </c>
      <c r="C15" s="27">
        <v>34.755547732842309</v>
      </c>
      <c r="D15" s="27">
        <v>30.634501700516054</v>
      </c>
      <c r="E15" s="27">
        <v>34.319533027841743</v>
      </c>
      <c r="F15" s="27">
        <v>36.836666864111727</v>
      </c>
      <c r="G15" s="27">
        <v>29.258345431796005</v>
      </c>
      <c r="H15" s="27">
        <v>23.928402912866556</v>
      </c>
      <c r="I15" s="27">
        <v>29.508871577740418</v>
      </c>
      <c r="J15" s="36">
        <v>31.924910967586172</v>
      </c>
      <c r="K15" s="45">
        <v>3</v>
      </c>
      <c r="L15" s="18"/>
    </row>
    <row r="16" spans="1:15">
      <c r="A16" s="16"/>
      <c r="B16" s="11" t="s">
        <v>15</v>
      </c>
      <c r="C16" s="27">
        <v>0</v>
      </c>
      <c r="D16" s="27">
        <v>0</v>
      </c>
      <c r="E16" s="27">
        <v>0</v>
      </c>
      <c r="F16" s="27">
        <v>32.876722879688209</v>
      </c>
      <c r="G16" s="27">
        <v>28.854461838621265</v>
      </c>
      <c r="H16" s="27">
        <v>31.190121823493737</v>
      </c>
      <c r="I16" s="27">
        <v>29.135956109830591</v>
      </c>
      <c r="J16" s="36">
        <v>31.316214363125649</v>
      </c>
      <c r="K16" s="45">
        <v>4</v>
      </c>
      <c r="L16" s="18"/>
    </row>
    <row r="17" spans="1:15">
      <c r="A17" s="16"/>
      <c r="B17" s="11" t="s">
        <v>9</v>
      </c>
      <c r="C17" s="27">
        <v>0</v>
      </c>
      <c r="D17" s="27">
        <v>0</v>
      </c>
      <c r="E17" s="27">
        <v>0</v>
      </c>
      <c r="F17" s="27">
        <v>41.377189926513395</v>
      </c>
      <c r="G17" s="27">
        <v>32.642480322369231</v>
      </c>
      <c r="H17" s="27">
        <v>29.012390518138936</v>
      </c>
      <c r="I17" s="27">
        <v>32.545684950552634</v>
      </c>
      <c r="J17" s="36">
        <v>30.177306250025172</v>
      </c>
      <c r="K17" s="45">
        <v>5</v>
      </c>
      <c r="L17" s="18"/>
    </row>
    <row r="18" spans="1:15">
      <c r="A18" s="16"/>
      <c r="B18" s="11" t="s">
        <v>21</v>
      </c>
      <c r="C18" s="27">
        <v>22.366921819743123</v>
      </c>
      <c r="D18" s="27">
        <v>24.914837652537621</v>
      </c>
      <c r="E18" s="27">
        <v>23.370698256220869</v>
      </c>
      <c r="F18" s="27">
        <v>28.661816457888882</v>
      </c>
      <c r="G18" s="27">
        <v>24.412819748267413</v>
      </c>
      <c r="H18" s="27">
        <v>21.024067794278487</v>
      </c>
      <c r="I18" s="27">
        <v>22.00852628085671</v>
      </c>
      <c r="J18" s="36">
        <v>29.078595144046986</v>
      </c>
      <c r="K18" s="45">
        <v>6</v>
      </c>
      <c r="L18" s="18"/>
    </row>
    <row r="19" spans="1:15">
      <c r="A19" s="16"/>
      <c r="B19" s="12" t="s">
        <v>4</v>
      </c>
      <c r="C19" s="50">
        <v>21.763214557751347</v>
      </c>
      <c r="D19" s="50">
        <v>26.030422090946782</v>
      </c>
      <c r="E19" s="50">
        <v>25.566893607148376</v>
      </c>
      <c r="F19" s="50">
        <v>27.967089437678666</v>
      </c>
      <c r="G19" s="50">
        <v>25.080919320150219</v>
      </c>
      <c r="H19" s="50">
        <v>20.160961240109916</v>
      </c>
      <c r="I19" s="50">
        <v>27.271979597479838</v>
      </c>
      <c r="J19" s="50">
        <v>28.797331877941225</v>
      </c>
      <c r="K19" s="106">
        <v>7</v>
      </c>
      <c r="L19" s="18"/>
    </row>
    <row r="20" spans="1:15">
      <c r="A20" s="16"/>
      <c r="B20" s="11" t="s">
        <v>19</v>
      </c>
      <c r="C20" s="27">
        <v>31.123971419817657</v>
      </c>
      <c r="D20" s="27">
        <v>31.210408059250135</v>
      </c>
      <c r="E20" s="27">
        <v>25.528481615818837</v>
      </c>
      <c r="F20" s="27">
        <v>24.927120414629446</v>
      </c>
      <c r="G20" s="27">
        <v>29.317504499808205</v>
      </c>
      <c r="H20" s="27">
        <v>31.031107693950045</v>
      </c>
      <c r="I20" s="27">
        <v>34.515279000344989</v>
      </c>
      <c r="J20" s="36">
        <v>28.235943641300864</v>
      </c>
      <c r="K20" s="45">
        <v>8</v>
      </c>
      <c r="L20" s="18"/>
    </row>
    <row r="21" spans="1:15">
      <c r="A21" s="16"/>
      <c r="B21" s="11" t="s">
        <v>11</v>
      </c>
      <c r="C21" s="27">
        <v>0</v>
      </c>
      <c r="D21" s="27">
        <v>0</v>
      </c>
      <c r="E21" s="27">
        <v>0</v>
      </c>
      <c r="F21" s="27">
        <v>41.429322217112684</v>
      </c>
      <c r="G21" s="27">
        <v>32.632540046038812</v>
      </c>
      <c r="H21" s="27">
        <v>32.510338334664105</v>
      </c>
      <c r="I21" s="27">
        <v>31.688091928618917</v>
      </c>
      <c r="J21" s="36">
        <v>27.447822044202848</v>
      </c>
      <c r="K21" s="45">
        <v>9</v>
      </c>
      <c r="L21" s="18"/>
    </row>
    <row r="22" spans="1:15">
      <c r="A22" s="16"/>
      <c r="B22" s="12" t="s">
        <v>197</v>
      </c>
      <c r="C22" s="28">
        <v>26.21805581765053</v>
      </c>
      <c r="D22" s="28">
        <v>26.952908199680653</v>
      </c>
      <c r="E22" s="28">
        <v>30.568413833948977</v>
      </c>
      <c r="F22" s="28">
        <v>32.054893895342445</v>
      </c>
      <c r="G22" s="28">
        <v>25.600324846617973</v>
      </c>
      <c r="H22" s="28">
        <v>25.902401193356557</v>
      </c>
      <c r="I22" s="28">
        <v>29.072109611436623</v>
      </c>
      <c r="J22" s="50">
        <v>27.382647313956461</v>
      </c>
      <c r="K22" s="45" t="s">
        <v>198</v>
      </c>
      <c r="L22" s="18"/>
    </row>
    <row r="23" spans="1:15">
      <c r="A23" s="16"/>
      <c r="B23" s="11" t="s">
        <v>196</v>
      </c>
      <c r="C23" s="27">
        <v>21.907130231107267</v>
      </c>
      <c r="D23" s="27">
        <v>19.160161782065696</v>
      </c>
      <c r="E23" s="27">
        <v>22.908805440810404</v>
      </c>
      <c r="F23" s="27">
        <v>24.661552926293748</v>
      </c>
      <c r="G23" s="27">
        <v>22.958224135321579</v>
      </c>
      <c r="H23" s="27">
        <v>22.851863029262955</v>
      </c>
      <c r="I23" s="27">
        <v>24.875200852238184</v>
      </c>
      <c r="J23" s="36">
        <v>25.1355208257444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33.324691340723405</v>
      </c>
      <c r="D24" s="27">
        <v>31.471947718257177</v>
      </c>
      <c r="E24" s="27">
        <v>36.776801641370319</v>
      </c>
      <c r="F24" s="27">
        <v>41.683132146009967</v>
      </c>
      <c r="G24" s="27">
        <v>30.187425139922912</v>
      </c>
      <c r="H24" s="27">
        <v>25.442004935672102</v>
      </c>
      <c r="I24" s="27">
        <v>31.965659007144826</v>
      </c>
      <c r="J24" s="36">
        <v>24.535664560858486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27.895556282905233</v>
      </c>
      <c r="D25" s="27">
        <v>25.505981255416661</v>
      </c>
      <c r="E25" s="27">
        <v>31.678740993317788</v>
      </c>
      <c r="F25" s="27">
        <v>35.292346609631693</v>
      </c>
      <c r="G25" s="27">
        <v>29.502947813317093</v>
      </c>
      <c r="H25" s="27">
        <v>32.915810685799251</v>
      </c>
      <c r="I25" s="27">
        <v>31.408165360273561</v>
      </c>
      <c r="J25" s="36">
        <v>23.680431386777272</v>
      </c>
      <c r="K25" s="45">
        <v>12</v>
      </c>
      <c r="L25" s="18"/>
    </row>
    <row r="26" spans="1:15">
      <c r="A26" s="16"/>
      <c r="B26" s="11" t="s">
        <v>22</v>
      </c>
      <c r="C26" s="27">
        <v>27.80980293634795</v>
      </c>
      <c r="D26" s="27">
        <v>31.548430303599961</v>
      </c>
      <c r="E26" s="27">
        <v>21.510380425690798</v>
      </c>
      <c r="F26" s="27">
        <v>25.749105559473012</v>
      </c>
      <c r="G26" s="27">
        <v>23.450516794933755</v>
      </c>
      <c r="H26" s="27">
        <v>21.142787318036287</v>
      </c>
      <c r="I26" s="27">
        <v>26.611038620345944</v>
      </c>
      <c r="J26" s="36">
        <v>23.458720593144406</v>
      </c>
      <c r="K26" s="45">
        <v>13</v>
      </c>
      <c r="L26" s="18"/>
    </row>
    <row r="27" spans="1:15">
      <c r="A27" s="16"/>
      <c r="B27" s="11" t="s">
        <v>3</v>
      </c>
      <c r="C27" s="27">
        <v>0</v>
      </c>
      <c r="D27" s="27">
        <v>0</v>
      </c>
      <c r="E27" s="27">
        <v>0</v>
      </c>
      <c r="F27" s="27">
        <v>30.104936361968846</v>
      </c>
      <c r="G27" s="27">
        <v>27.747356638279214</v>
      </c>
      <c r="H27" s="27">
        <v>22.789114765307524</v>
      </c>
      <c r="I27" s="27">
        <v>20.645290067569896</v>
      </c>
      <c r="J27" s="36">
        <v>23.081488879101002</v>
      </c>
      <c r="K27" s="45">
        <v>14</v>
      </c>
      <c r="L27" s="18"/>
    </row>
    <row r="28" spans="1:15">
      <c r="A28" s="16"/>
      <c r="B28" s="11" t="s">
        <v>8</v>
      </c>
      <c r="C28" s="27">
        <v>36.241732120711042</v>
      </c>
      <c r="D28" s="27">
        <v>32.00321211425949</v>
      </c>
      <c r="E28" s="27">
        <v>36.075213548277816</v>
      </c>
      <c r="F28" s="27">
        <v>37.621966935454175</v>
      </c>
      <c r="G28" s="27">
        <v>33.209919411703304</v>
      </c>
      <c r="H28" s="27">
        <v>28.052970165732233</v>
      </c>
      <c r="I28" s="27">
        <v>34.083862192239394</v>
      </c>
      <c r="J28" s="36">
        <v>22.564063886938918</v>
      </c>
      <c r="K28" s="45">
        <v>15</v>
      </c>
      <c r="L28" s="18"/>
    </row>
    <row r="29" spans="1:15">
      <c r="A29" s="16"/>
      <c r="B29" s="11" t="s">
        <v>12</v>
      </c>
      <c r="C29" s="27">
        <v>0</v>
      </c>
      <c r="D29" s="27">
        <v>0</v>
      </c>
      <c r="E29" s="27">
        <v>0</v>
      </c>
      <c r="F29" s="27">
        <v>28.761448751316244</v>
      </c>
      <c r="G29" s="27">
        <v>20.260315494120849</v>
      </c>
      <c r="H29" s="27">
        <v>21.561227445434568</v>
      </c>
      <c r="I29" s="27">
        <v>18.239580068943901</v>
      </c>
      <c r="J29" s="36">
        <v>21.960261875761265</v>
      </c>
      <c r="K29" s="45">
        <v>16</v>
      </c>
      <c r="L29" s="18"/>
    </row>
    <row r="30" spans="1:15">
      <c r="A30" s="16"/>
      <c r="B30" s="11" t="s">
        <v>18</v>
      </c>
      <c r="C30" s="27">
        <v>30.233121297493966</v>
      </c>
      <c r="D30" s="27">
        <v>26.182015407694415</v>
      </c>
      <c r="E30" s="27">
        <v>26.68227098675618</v>
      </c>
      <c r="F30" s="27">
        <v>29.953461022710165</v>
      </c>
      <c r="G30" s="27">
        <v>29.506262668260486</v>
      </c>
      <c r="H30" s="27">
        <v>26.62882023325206</v>
      </c>
      <c r="I30" s="27">
        <v>23.118745938921375</v>
      </c>
      <c r="J30" s="36">
        <v>21.140546552666901</v>
      </c>
      <c r="K30" s="45">
        <v>17</v>
      </c>
      <c r="L30" s="18"/>
    </row>
    <row r="31" spans="1:15">
      <c r="A31" s="16"/>
      <c r="B31" s="11" t="s">
        <v>186</v>
      </c>
      <c r="C31" s="27">
        <v>0</v>
      </c>
      <c r="D31" s="27">
        <v>0</v>
      </c>
      <c r="E31" s="27">
        <v>0</v>
      </c>
      <c r="F31" s="27">
        <v>40.310757059422976</v>
      </c>
      <c r="G31" s="27">
        <v>33.92616773892675</v>
      </c>
      <c r="H31" s="27">
        <v>37.405421190962912</v>
      </c>
      <c r="I31" s="27">
        <v>41.234790633482845</v>
      </c>
      <c r="J31" s="36">
        <v>21.110514463162541</v>
      </c>
      <c r="K31" s="45">
        <v>18</v>
      </c>
      <c r="L31" s="18"/>
    </row>
    <row r="32" spans="1:15">
      <c r="A32" s="16"/>
      <c r="B32" s="11" t="s">
        <v>16</v>
      </c>
      <c r="C32" s="27">
        <v>0</v>
      </c>
      <c r="D32" s="27">
        <v>0</v>
      </c>
      <c r="E32" s="27">
        <v>0</v>
      </c>
      <c r="F32" s="27">
        <v>29.611202619998743</v>
      </c>
      <c r="G32" s="27">
        <v>20.335953434012417</v>
      </c>
      <c r="H32" s="27">
        <v>9.1402618125415085</v>
      </c>
      <c r="I32" s="27">
        <v>30.732122948839148</v>
      </c>
      <c r="J32" s="36">
        <v>19.13859969734807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39.127393830178057</v>
      </c>
      <c r="G33" s="27">
        <v>27.098677805111894</v>
      </c>
      <c r="H33" s="27">
        <v>21.743177103522303</v>
      </c>
      <c r="I33" s="27">
        <v>28.921577716657914</v>
      </c>
      <c r="J33" s="36">
        <v>18.658942480112067</v>
      </c>
      <c r="K33" s="45">
        <v>20</v>
      </c>
      <c r="L33" s="18"/>
    </row>
    <row r="34" spans="1:14">
      <c r="A34" s="16"/>
      <c r="B34" s="11" t="s">
        <v>5</v>
      </c>
      <c r="C34" s="27">
        <v>17.11993833504625</v>
      </c>
      <c r="D34" s="27">
        <v>22.010318610561082</v>
      </c>
      <c r="E34" s="27">
        <v>28.98397722168135</v>
      </c>
      <c r="F34" s="27">
        <v>28.016319350877449</v>
      </c>
      <c r="G34" s="27">
        <v>16.975699467936046</v>
      </c>
      <c r="H34" s="27">
        <v>25.227373872581282</v>
      </c>
      <c r="I34" s="27">
        <v>26.923619143566857</v>
      </c>
      <c r="J34" s="36">
        <v>18.292279844463415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37.609310737100024</v>
      </c>
      <c r="G35" s="27">
        <v>18.277088217299386</v>
      </c>
      <c r="H35" s="27">
        <v>13.868745577375515</v>
      </c>
      <c r="I35" s="27">
        <v>18.036669040433154</v>
      </c>
      <c r="J35" s="36">
        <v>17.877116061846444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18.334309809143363</v>
      </c>
      <c r="D36" s="27">
        <v>32.644134522507258</v>
      </c>
      <c r="E36" s="27">
        <v>29.951832807336942</v>
      </c>
      <c r="F36" s="27">
        <v>25.06125513292632</v>
      </c>
      <c r="G36" s="27">
        <v>10.942193291051316</v>
      </c>
      <c r="H36" s="27">
        <v>15.446511060671597</v>
      </c>
      <c r="I36" s="27">
        <v>15.754414817505557</v>
      </c>
      <c r="J36" s="36">
        <v>12.58447245399136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16.402783104147261</v>
      </c>
      <c r="G37" s="27">
        <v>8.8334159916239621</v>
      </c>
      <c r="H37" s="27">
        <v>11.108535218886443</v>
      </c>
      <c r="I37" s="27">
        <v>3.7593693460842599</v>
      </c>
      <c r="J37" s="36">
        <v>1.7189053762607673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23.697315154551241</v>
      </c>
      <c r="D13" s="27">
        <v>22.736087418326946</v>
      </c>
      <c r="E13" s="27">
        <v>22.478781675372144</v>
      </c>
      <c r="F13" s="27">
        <v>18.73200781882441</v>
      </c>
      <c r="G13" s="27">
        <v>17.344682067445479</v>
      </c>
      <c r="H13" s="27">
        <v>15.230950993521079</v>
      </c>
      <c r="I13" s="27">
        <v>15.425091961091585</v>
      </c>
      <c r="J13" s="36">
        <v>17.843172761348157</v>
      </c>
      <c r="K13" s="45">
        <v>1</v>
      </c>
      <c r="L13" s="18"/>
    </row>
    <row r="14" spans="1:15">
      <c r="A14" s="16"/>
      <c r="B14" s="11" t="s">
        <v>10</v>
      </c>
      <c r="C14" s="27">
        <v>14.823017479380567</v>
      </c>
      <c r="D14" s="27">
        <v>17.26795951770886</v>
      </c>
      <c r="E14" s="27">
        <v>11.933448800713798</v>
      </c>
      <c r="F14" s="27">
        <v>12.720064775965593</v>
      </c>
      <c r="G14" s="27">
        <v>15.071454693501494</v>
      </c>
      <c r="H14" s="27">
        <v>17.264238744030635</v>
      </c>
      <c r="I14" s="27">
        <v>19.327264633634243</v>
      </c>
      <c r="J14" s="36">
        <v>17.170420338737173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14.235077636738158</v>
      </c>
      <c r="G15" s="27">
        <v>13.759957778801581</v>
      </c>
      <c r="H15" s="27">
        <v>15.133205223872384</v>
      </c>
      <c r="I15" s="27">
        <v>15.250038738545598</v>
      </c>
      <c r="J15" s="36">
        <v>15.079489751118738</v>
      </c>
      <c r="K15" s="45">
        <v>3</v>
      </c>
      <c r="L15" s="18"/>
    </row>
    <row r="16" spans="1:15">
      <c r="A16" s="16"/>
      <c r="B16" s="11" t="s">
        <v>8</v>
      </c>
      <c r="C16" s="27">
        <v>17.79661016949153</v>
      </c>
      <c r="D16" s="27">
        <v>16.939543420901686</v>
      </c>
      <c r="E16" s="27">
        <v>14.858690330051308</v>
      </c>
      <c r="F16" s="27">
        <v>15.31076254648551</v>
      </c>
      <c r="G16" s="27">
        <v>13.725999791233065</v>
      </c>
      <c r="H16" s="27">
        <v>11.234469671269999</v>
      </c>
      <c r="I16" s="27">
        <v>17.916459238991962</v>
      </c>
      <c r="J16" s="36">
        <v>15.04058201395859</v>
      </c>
      <c r="K16" s="45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17.224966107869545</v>
      </c>
      <c r="G17" s="27">
        <v>18.902682028801024</v>
      </c>
      <c r="H17" s="27">
        <v>16.138229791088175</v>
      </c>
      <c r="I17" s="27">
        <v>18.00153674813734</v>
      </c>
      <c r="J17" s="36">
        <v>14.714255060439168</v>
      </c>
      <c r="K17" s="45">
        <v>5</v>
      </c>
      <c r="L17" s="18"/>
    </row>
    <row r="18" spans="1:15">
      <c r="A18" s="16"/>
      <c r="B18" s="11" t="s">
        <v>3</v>
      </c>
      <c r="C18" s="27">
        <v>0</v>
      </c>
      <c r="D18" s="27">
        <v>0</v>
      </c>
      <c r="E18" s="27">
        <v>0</v>
      </c>
      <c r="F18" s="27">
        <v>10.338681902926336</v>
      </c>
      <c r="G18" s="27">
        <v>9.5097994725882007</v>
      </c>
      <c r="H18" s="27">
        <v>10.265448677936604</v>
      </c>
      <c r="I18" s="27">
        <v>11.482447104745662</v>
      </c>
      <c r="J18" s="36">
        <v>14.191600264744054</v>
      </c>
      <c r="K18" s="45">
        <v>6</v>
      </c>
      <c r="L18" s="18"/>
    </row>
    <row r="19" spans="1:15">
      <c r="A19" s="16"/>
      <c r="B19" s="11" t="s">
        <v>21</v>
      </c>
      <c r="C19" s="27">
        <v>12.893140414215937</v>
      </c>
      <c r="D19" s="27">
        <v>17.080620355597716</v>
      </c>
      <c r="E19" s="27">
        <v>14.108639971408577</v>
      </c>
      <c r="F19" s="27">
        <v>10.700909869992525</v>
      </c>
      <c r="G19" s="27">
        <v>9.8650980817362868</v>
      </c>
      <c r="H19" s="27">
        <v>11.272965518190137</v>
      </c>
      <c r="I19" s="27">
        <v>12.739727193049635</v>
      </c>
      <c r="J19" s="36">
        <v>14.058945520455376</v>
      </c>
      <c r="K19" s="45">
        <v>7</v>
      </c>
      <c r="L19" s="18"/>
    </row>
    <row r="20" spans="1:15">
      <c r="A20" s="16"/>
      <c r="B20" s="11" t="s">
        <v>19</v>
      </c>
      <c r="C20" s="27">
        <v>13.899368880463953</v>
      </c>
      <c r="D20" s="27">
        <v>15.993594156952289</v>
      </c>
      <c r="E20" s="27">
        <v>10.312825576346265</v>
      </c>
      <c r="F20" s="27">
        <v>6.4052738056525209</v>
      </c>
      <c r="G20" s="27">
        <v>8.1475215810473642</v>
      </c>
      <c r="H20" s="27">
        <v>10.726633845127836</v>
      </c>
      <c r="I20" s="27">
        <v>13.683430156891996</v>
      </c>
      <c r="J20" s="36">
        <v>13.762744483808381</v>
      </c>
      <c r="K20" s="45">
        <v>8</v>
      </c>
      <c r="L20" s="18"/>
    </row>
    <row r="21" spans="1:15">
      <c r="A21" s="16"/>
      <c r="B21" s="12" t="s">
        <v>4</v>
      </c>
      <c r="C21" s="50">
        <v>11.171809766336589</v>
      </c>
      <c r="D21" s="50">
        <v>12.098108139700377</v>
      </c>
      <c r="E21" s="50">
        <v>10.127914620592316</v>
      </c>
      <c r="F21" s="50">
        <v>10.067094522296424</v>
      </c>
      <c r="G21" s="50">
        <v>11.70580378639564</v>
      </c>
      <c r="H21" s="50">
        <v>11.260340883905382</v>
      </c>
      <c r="I21" s="50">
        <v>14.799985547444965</v>
      </c>
      <c r="J21" s="50">
        <v>13.557067716805918</v>
      </c>
      <c r="K21" s="106">
        <v>9</v>
      </c>
      <c r="L21" s="18"/>
    </row>
    <row r="22" spans="1:15">
      <c r="A22" s="16"/>
      <c r="B22" s="11" t="s">
        <v>15</v>
      </c>
      <c r="C22" s="27">
        <v>0</v>
      </c>
      <c r="D22" s="27">
        <v>0</v>
      </c>
      <c r="E22" s="27">
        <v>0</v>
      </c>
      <c r="F22" s="27">
        <v>12.27841812783295</v>
      </c>
      <c r="G22" s="27">
        <v>14.587048107743051</v>
      </c>
      <c r="H22" s="27">
        <v>15.258438527828307</v>
      </c>
      <c r="I22" s="27">
        <v>9.8330455816236206</v>
      </c>
      <c r="J22" s="36">
        <v>12.816769853462839</v>
      </c>
      <c r="K22" s="45">
        <v>10</v>
      </c>
      <c r="L22" s="18"/>
    </row>
    <row r="23" spans="1:15">
      <c r="A23" s="16"/>
      <c r="B23" s="11" t="s">
        <v>18</v>
      </c>
      <c r="C23" s="27">
        <v>15.996007347425742</v>
      </c>
      <c r="D23" s="27">
        <v>12.58555043416902</v>
      </c>
      <c r="E23" s="27">
        <v>11.375958679561938</v>
      </c>
      <c r="F23" s="27">
        <v>11.317791657404287</v>
      </c>
      <c r="G23" s="27">
        <v>12.630320669403874</v>
      </c>
      <c r="H23" s="27">
        <v>13.145048415888317</v>
      </c>
      <c r="I23" s="27">
        <v>12.421215074723847</v>
      </c>
      <c r="J23" s="36">
        <v>12.609670925088237</v>
      </c>
      <c r="K23" s="45">
        <v>11</v>
      </c>
      <c r="L23" s="18"/>
      <c r="N23" s="23"/>
      <c r="O23" s="34"/>
    </row>
    <row r="24" spans="1:15">
      <c r="A24" s="16"/>
      <c r="B24" s="11" t="s">
        <v>14</v>
      </c>
      <c r="C24" s="27">
        <v>0</v>
      </c>
      <c r="D24" s="27">
        <v>0</v>
      </c>
      <c r="E24" s="27">
        <v>0</v>
      </c>
      <c r="F24" s="27">
        <v>11.992975391354971</v>
      </c>
      <c r="G24" s="27">
        <v>9.0315250479276283</v>
      </c>
      <c r="H24" s="27">
        <v>9.156920827883356</v>
      </c>
      <c r="I24" s="27">
        <v>12.527852967409311</v>
      </c>
      <c r="J24" s="36">
        <v>12.47847189603883</v>
      </c>
      <c r="K24" s="45">
        <v>12</v>
      </c>
      <c r="L24" s="18"/>
      <c r="N24" s="23"/>
      <c r="O24" s="34"/>
    </row>
    <row r="25" spans="1:15">
      <c r="A25" s="16"/>
      <c r="B25" s="11" t="s">
        <v>196</v>
      </c>
      <c r="C25" s="27">
        <v>11.838361726928948</v>
      </c>
      <c r="D25" s="27">
        <v>11.294155367783274</v>
      </c>
      <c r="E25" s="27">
        <v>10.488594447016128</v>
      </c>
      <c r="F25" s="27">
        <v>10.076238194380762</v>
      </c>
      <c r="G25" s="27">
        <v>10.483270419065104</v>
      </c>
      <c r="H25" s="27">
        <v>12.625222861115128</v>
      </c>
      <c r="I25" s="27">
        <v>13.711457347246029</v>
      </c>
      <c r="J25" s="36">
        <v>12.27214434272171</v>
      </c>
      <c r="K25" s="45">
        <v>13</v>
      </c>
      <c r="L25" s="18"/>
    </row>
    <row r="26" spans="1:15">
      <c r="A26" s="16"/>
      <c r="B26" s="11" t="s">
        <v>23</v>
      </c>
      <c r="C26" s="27">
        <v>17.3876536814949</v>
      </c>
      <c r="D26" s="27">
        <v>15.157411598131871</v>
      </c>
      <c r="E26" s="27">
        <v>15.858907736483349</v>
      </c>
      <c r="F26" s="27">
        <v>13.207313875615709</v>
      </c>
      <c r="G26" s="27">
        <v>9.8696085103334656</v>
      </c>
      <c r="H26" s="27">
        <v>16.749437952027321</v>
      </c>
      <c r="I26" s="27">
        <v>16.77635865503829</v>
      </c>
      <c r="J26" s="36">
        <v>11.955525187764916</v>
      </c>
      <c r="K26" s="45">
        <v>14</v>
      </c>
      <c r="L26" s="18"/>
    </row>
    <row r="27" spans="1:15">
      <c r="A27" s="16"/>
      <c r="B27" s="12" t="s">
        <v>197</v>
      </c>
      <c r="C27" s="28">
        <v>12.992513809844006</v>
      </c>
      <c r="D27" s="28">
        <v>13.944019324704513</v>
      </c>
      <c r="E27" s="28">
        <v>12.105664674102892</v>
      </c>
      <c r="F27" s="28">
        <v>9.411028553967963</v>
      </c>
      <c r="G27" s="28">
        <v>9.4147022334521626</v>
      </c>
      <c r="H27" s="28">
        <v>11.338457860937494</v>
      </c>
      <c r="I27" s="28">
        <v>12.871376712851431</v>
      </c>
      <c r="J27" s="50">
        <v>11.733861742966948</v>
      </c>
      <c r="K27" s="45" t="s">
        <v>198</v>
      </c>
      <c r="L27" s="18"/>
    </row>
    <row r="28" spans="1:15">
      <c r="A28" s="16"/>
      <c r="B28" s="11" t="s">
        <v>22</v>
      </c>
      <c r="C28" s="27">
        <v>15.101937538748977</v>
      </c>
      <c r="D28" s="27">
        <v>14.790746310743492</v>
      </c>
      <c r="E28" s="27">
        <v>11.173595436152443</v>
      </c>
      <c r="F28" s="27">
        <v>8.1681287944788199</v>
      </c>
      <c r="G28" s="27">
        <v>10.046426192931966</v>
      </c>
      <c r="H28" s="27">
        <v>9.3960321433050336</v>
      </c>
      <c r="I28" s="27">
        <v>12.376994970975073</v>
      </c>
      <c r="J28" s="36">
        <v>11.414453864192337</v>
      </c>
      <c r="K28" s="45">
        <v>15</v>
      </c>
      <c r="L28" s="18"/>
    </row>
    <row r="29" spans="1:15">
      <c r="A29" s="16"/>
      <c r="B29" s="11" t="s">
        <v>20</v>
      </c>
      <c r="C29" s="27">
        <v>18.913251077579734</v>
      </c>
      <c r="D29" s="27">
        <v>13.741281766825681</v>
      </c>
      <c r="E29" s="27">
        <v>10.620303231397092</v>
      </c>
      <c r="F29" s="27">
        <v>12.009415120978879</v>
      </c>
      <c r="G29" s="27">
        <v>9.9121225539304749</v>
      </c>
      <c r="H29" s="27">
        <v>10.572719544326134</v>
      </c>
      <c r="I29" s="27">
        <v>13.161501058947305</v>
      </c>
      <c r="J29" s="36">
        <v>10.600564323298528</v>
      </c>
      <c r="K29" s="45">
        <v>16</v>
      </c>
      <c r="L29" s="18"/>
    </row>
    <row r="30" spans="1:15">
      <c r="A30" s="16"/>
      <c r="B30" s="11" t="s">
        <v>16</v>
      </c>
      <c r="C30" s="27">
        <v>0</v>
      </c>
      <c r="D30" s="27">
        <v>0</v>
      </c>
      <c r="E30" s="27">
        <v>0</v>
      </c>
      <c r="F30" s="27">
        <v>10.917627509986813</v>
      </c>
      <c r="G30" s="27">
        <v>8.753580676948463</v>
      </c>
      <c r="H30" s="27">
        <v>4.4437709207118941</v>
      </c>
      <c r="I30" s="27">
        <v>14.125721165055133</v>
      </c>
      <c r="J30" s="36">
        <v>9.7138037393224206</v>
      </c>
      <c r="K30" s="45">
        <v>17</v>
      </c>
      <c r="L30" s="18"/>
    </row>
    <row r="31" spans="1:15">
      <c r="A31" s="16"/>
      <c r="B31" s="11" t="s">
        <v>24</v>
      </c>
      <c r="C31" s="27">
        <v>15.975144252108297</v>
      </c>
      <c r="D31" s="27">
        <v>20.758438635354867</v>
      </c>
      <c r="E31" s="27">
        <v>12.076373154970145</v>
      </c>
      <c r="F31" s="27">
        <v>7.4993235272337921</v>
      </c>
      <c r="G31" s="27">
        <v>6.0128925649253482</v>
      </c>
      <c r="H31" s="27">
        <v>8.3576001593319287</v>
      </c>
      <c r="I31" s="27">
        <v>7.7281359303009554</v>
      </c>
      <c r="J31" s="36">
        <v>9.615530927442876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10.698124760430304</v>
      </c>
      <c r="G32" s="27">
        <v>11.047524198123607</v>
      </c>
      <c r="H32" s="27">
        <v>9.5991242156917025</v>
      </c>
      <c r="I32" s="27">
        <v>13.167279582187335</v>
      </c>
      <c r="J32" s="36">
        <v>8.8523954004558618</v>
      </c>
      <c r="K32" s="45">
        <v>19</v>
      </c>
      <c r="L32" s="18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10.51541580375113</v>
      </c>
      <c r="G33" s="27">
        <v>5.5051762468121694</v>
      </c>
      <c r="H33" s="27">
        <v>5.2085664346237817</v>
      </c>
      <c r="I33" s="27">
        <v>6.6211129573739358</v>
      </c>
      <c r="J33" s="36">
        <v>7.4304173610099946</v>
      </c>
      <c r="K33" s="45">
        <v>20</v>
      </c>
      <c r="L33" s="18"/>
    </row>
    <row r="34" spans="1:14">
      <c r="A34" s="16"/>
      <c r="B34" s="11" t="s">
        <v>5</v>
      </c>
      <c r="C34" s="27">
        <v>8.1966084275436799</v>
      </c>
      <c r="D34" s="27">
        <v>5.9193146455833112</v>
      </c>
      <c r="E34" s="27">
        <v>11.74354116160336</v>
      </c>
      <c r="F34" s="27">
        <v>10.080394220463967</v>
      </c>
      <c r="G34" s="27">
        <v>8.555010815118937</v>
      </c>
      <c r="H34" s="27">
        <v>18.744404789929394</v>
      </c>
      <c r="I34" s="27">
        <v>13.196961814930571</v>
      </c>
      <c r="J34" s="36">
        <v>6.9499361499528813</v>
      </c>
      <c r="K34" s="45">
        <v>21</v>
      </c>
      <c r="L34" s="18"/>
    </row>
    <row r="35" spans="1:14">
      <c r="A35" s="16"/>
      <c r="B35" s="11" t="s">
        <v>186</v>
      </c>
      <c r="C35" s="27">
        <v>0</v>
      </c>
      <c r="D35" s="27">
        <v>0</v>
      </c>
      <c r="E35" s="27">
        <v>0</v>
      </c>
      <c r="F35" s="27">
        <v>13.753410547769585</v>
      </c>
      <c r="G35" s="27">
        <v>15.951944376728951</v>
      </c>
      <c r="H35" s="27">
        <v>17.098521252024319</v>
      </c>
      <c r="I35" s="27">
        <v>18.755897721556874</v>
      </c>
      <c r="J35" s="36">
        <v>6.9470634514279999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4.8566546798323165</v>
      </c>
      <c r="G36" s="27">
        <v>4.6198023704287605</v>
      </c>
      <c r="H36" s="27">
        <v>6.5078121006627923</v>
      </c>
      <c r="I36" s="27">
        <v>4.5471638984644311</v>
      </c>
      <c r="J36" s="36">
        <v>6.8582521315468936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6.8714731824905506</v>
      </c>
      <c r="G37" s="27">
        <v>3.7926379015815281</v>
      </c>
      <c r="H37" s="27">
        <v>6.3444225493605355</v>
      </c>
      <c r="I37" s="27">
        <v>3.3109330576376319</v>
      </c>
      <c r="J37" s="36">
        <v>0.75420040551186207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11.33876711030477</v>
      </c>
      <c r="D13" s="27">
        <v>10.125178366431705</v>
      </c>
      <c r="E13" s="27">
        <v>7.1495308779525493</v>
      </c>
      <c r="F13" s="27">
        <v>6.0314200906930973</v>
      </c>
      <c r="G13" s="27">
        <v>6.4113076118763015</v>
      </c>
      <c r="H13" s="27">
        <v>6.9941321335601812</v>
      </c>
      <c r="I13" s="27">
        <v>5.560978443284661</v>
      </c>
      <c r="J13" s="36">
        <v>6.713085427325999</v>
      </c>
      <c r="K13" s="45">
        <v>1</v>
      </c>
      <c r="L13" s="18"/>
    </row>
    <row r="14" spans="1:15">
      <c r="A14" s="16"/>
      <c r="B14" s="11" t="s">
        <v>10</v>
      </c>
      <c r="C14" s="27">
        <v>6.5438241400084083</v>
      </c>
      <c r="D14" s="27">
        <v>3.3945909351889147</v>
      </c>
      <c r="E14" s="27">
        <v>4.6942738676323943</v>
      </c>
      <c r="F14" s="27">
        <v>4.374480793295267</v>
      </c>
      <c r="G14" s="27">
        <v>5.6446480202210827</v>
      </c>
      <c r="H14" s="27">
        <v>5.39321514120501</v>
      </c>
      <c r="I14" s="27">
        <v>7.4212111327178114</v>
      </c>
      <c r="J14" s="36">
        <v>6.2345410365212341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5.8482991463582872</v>
      </c>
      <c r="G15" s="27">
        <v>4.2636488892061246</v>
      </c>
      <c r="H15" s="27">
        <v>4.5353390608387869</v>
      </c>
      <c r="I15" s="27">
        <v>6.2240637477261016</v>
      </c>
      <c r="J15" s="36">
        <v>5.8073637275396637</v>
      </c>
      <c r="K15" s="45">
        <v>3</v>
      </c>
      <c r="L15" s="18"/>
    </row>
    <row r="16" spans="1:15">
      <c r="A16" s="16"/>
      <c r="B16" s="11" t="s">
        <v>21</v>
      </c>
      <c r="C16" s="27">
        <v>6.4346589597510651</v>
      </c>
      <c r="D16" s="27">
        <v>7.7711540396418144</v>
      </c>
      <c r="E16" s="27">
        <v>4.7298705940166492</v>
      </c>
      <c r="F16" s="27">
        <v>4.0260379629123131</v>
      </c>
      <c r="G16" s="27">
        <v>3.4702230896424604</v>
      </c>
      <c r="H16" s="27">
        <v>4.6973125786725918</v>
      </c>
      <c r="I16" s="27">
        <v>4.8359839685497663</v>
      </c>
      <c r="J16" s="36">
        <v>5.6699131262165849</v>
      </c>
      <c r="K16" s="45">
        <v>4</v>
      </c>
      <c r="L16" s="18"/>
    </row>
    <row r="17" spans="1:15">
      <c r="A17" s="16"/>
      <c r="B17" s="11" t="s">
        <v>19</v>
      </c>
      <c r="C17" s="27">
        <v>5.8649285461323197</v>
      </c>
      <c r="D17" s="27">
        <v>5.5489244957584782</v>
      </c>
      <c r="E17" s="27">
        <v>3.5833281981539158</v>
      </c>
      <c r="F17" s="27">
        <v>1.8250832395659171</v>
      </c>
      <c r="G17" s="27">
        <v>2.1728254205558453</v>
      </c>
      <c r="H17" s="27">
        <v>3.420472939622802</v>
      </c>
      <c r="I17" s="27">
        <v>5.0918896883333487</v>
      </c>
      <c r="J17" s="36">
        <v>5.5238932569976749</v>
      </c>
      <c r="K17" s="45">
        <v>5</v>
      </c>
      <c r="L17" s="18"/>
    </row>
    <row r="18" spans="1:15">
      <c r="A18" s="16"/>
      <c r="B18" s="12" t="s">
        <v>4</v>
      </c>
      <c r="C18" s="50">
        <v>6.0213845998519009</v>
      </c>
      <c r="D18" s="50">
        <v>6.0292126747943087</v>
      </c>
      <c r="E18" s="50">
        <v>5.102077072520391</v>
      </c>
      <c r="F18" s="50">
        <v>3.0611735596885521</v>
      </c>
      <c r="G18" s="50">
        <v>3.2656055377389164</v>
      </c>
      <c r="H18" s="50">
        <v>3.3246100449075069</v>
      </c>
      <c r="I18" s="50">
        <v>6.4329295857000215</v>
      </c>
      <c r="J18" s="50">
        <v>5.362459222676236</v>
      </c>
      <c r="K18" s="106">
        <v>6</v>
      </c>
      <c r="L18" s="18"/>
    </row>
    <row r="19" spans="1:15">
      <c r="A19" s="16"/>
      <c r="B19" s="11" t="s">
        <v>196</v>
      </c>
      <c r="C19" s="27">
        <v>5.5579355220025271</v>
      </c>
      <c r="D19" s="27">
        <v>4.1759467927708256</v>
      </c>
      <c r="E19" s="27">
        <v>3.5950449510244988</v>
      </c>
      <c r="F19" s="27">
        <v>3.6110630086314996</v>
      </c>
      <c r="G19" s="27">
        <v>4.0760245284243792</v>
      </c>
      <c r="H19" s="27">
        <v>5.2512621960781019</v>
      </c>
      <c r="I19" s="27">
        <v>6.3900305580023575</v>
      </c>
      <c r="J19" s="36">
        <v>4.6976952947813642</v>
      </c>
      <c r="K19" s="45">
        <v>7</v>
      </c>
      <c r="L19" s="18"/>
    </row>
    <row r="20" spans="1:15">
      <c r="A20" s="16"/>
      <c r="B20" s="11" t="s">
        <v>3</v>
      </c>
      <c r="C20" s="27">
        <v>0</v>
      </c>
      <c r="D20" s="27">
        <v>0</v>
      </c>
      <c r="E20" s="27">
        <v>0</v>
      </c>
      <c r="F20" s="27">
        <v>3.4563568219586109</v>
      </c>
      <c r="G20" s="27">
        <v>4.9788984858340015</v>
      </c>
      <c r="H20" s="27">
        <v>5.0080160372545004</v>
      </c>
      <c r="I20" s="27">
        <v>5.2836112192645679</v>
      </c>
      <c r="J20" s="36">
        <v>4.3020908656235504</v>
      </c>
      <c r="K20" s="45">
        <v>8</v>
      </c>
      <c r="L20" s="18"/>
    </row>
    <row r="21" spans="1:15">
      <c r="A21" s="16"/>
      <c r="B21" s="12" t="s">
        <v>197</v>
      </c>
      <c r="C21" s="28">
        <v>5.5397842116547666</v>
      </c>
      <c r="D21" s="28">
        <v>5.3847667677094826</v>
      </c>
      <c r="E21" s="28">
        <v>4.9520879208757522</v>
      </c>
      <c r="F21" s="28">
        <v>3.152084517639687</v>
      </c>
      <c r="G21" s="28">
        <v>2.9842966064253131</v>
      </c>
      <c r="H21" s="28">
        <v>3.9264448583361555</v>
      </c>
      <c r="I21" s="28">
        <v>5.0068731313458255</v>
      </c>
      <c r="J21" s="50">
        <v>4.2515216050014928</v>
      </c>
      <c r="K21" s="45" t="s">
        <v>198</v>
      </c>
      <c r="L21" s="18"/>
    </row>
    <row r="22" spans="1:15">
      <c r="A22" s="16"/>
      <c r="B22" s="11" t="s">
        <v>11</v>
      </c>
      <c r="C22" s="27">
        <v>0</v>
      </c>
      <c r="D22" s="27">
        <v>0</v>
      </c>
      <c r="E22" s="27">
        <v>0</v>
      </c>
      <c r="F22" s="27">
        <v>5.9862162049174943</v>
      </c>
      <c r="G22" s="27">
        <v>4.6446267227380611</v>
      </c>
      <c r="H22" s="27">
        <v>4.8986426094314215</v>
      </c>
      <c r="I22" s="27">
        <v>5.473298281662335</v>
      </c>
      <c r="J22" s="36">
        <v>4.0369072312424006</v>
      </c>
      <c r="K22" s="45">
        <v>9</v>
      </c>
      <c r="L22" s="18"/>
    </row>
    <row r="23" spans="1:15">
      <c r="A23" s="16"/>
      <c r="B23" s="11" t="s">
        <v>20</v>
      </c>
      <c r="C23" s="27">
        <v>6.2263387914690513</v>
      </c>
      <c r="D23" s="27">
        <v>4.4164380244898469</v>
      </c>
      <c r="E23" s="27">
        <v>3.4896369219029992</v>
      </c>
      <c r="F23" s="27">
        <v>4.9392561899381464</v>
      </c>
      <c r="G23" s="27">
        <v>2.2222457014587333</v>
      </c>
      <c r="H23" s="27">
        <v>3.0329347440319365</v>
      </c>
      <c r="I23" s="27">
        <v>6.7187910631940104</v>
      </c>
      <c r="J23" s="36">
        <v>3.8220547601970396</v>
      </c>
      <c r="K23" s="45">
        <v>10</v>
      </c>
      <c r="L23" s="18"/>
      <c r="N23" s="23"/>
      <c r="O23" s="34"/>
    </row>
    <row r="24" spans="1:15">
      <c r="A24" s="16"/>
      <c r="B24" s="11" t="s">
        <v>23</v>
      </c>
      <c r="C24" s="27">
        <v>7.1705853455409283</v>
      </c>
      <c r="D24" s="27">
        <v>7.2371436507712872</v>
      </c>
      <c r="E24" s="27">
        <v>6.9994578196264587</v>
      </c>
      <c r="F24" s="27">
        <v>5.2296379571354947</v>
      </c>
      <c r="G24" s="27">
        <v>4.2522153372255449</v>
      </c>
      <c r="H24" s="27">
        <v>6.27059867025085</v>
      </c>
      <c r="I24" s="27">
        <v>7.0313060970271488</v>
      </c>
      <c r="J24" s="36">
        <v>3.3744457214365946</v>
      </c>
      <c r="K24" s="45">
        <v>11</v>
      </c>
      <c r="L24" s="18"/>
      <c r="N24" s="23"/>
      <c r="O24" s="34"/>
    </row>
    <row r="25" spans="1:15">
      <c r="A25" s="16"/>
      <c r="B25" s="11" t="s">
        <v>18</v>
      </c>
      <c r="C25" s="27">
        <v>5.3026678715499891</v>
      </c>
      <c r="D25" s="27">
        <v>4.9480938102571637</v>
      </c>
      <c r="E25" s="27">
        <v>3.0019089863766104</v>
      </c>
      <c r="F25" s="27">
        <v>4.1549841165123729</v>
      </c>
      <c r="G25" s="27">
        <v>2.5404085026765757</v>
      </c>
      <c r="H25" s="27">
        <v>3.0248293725777766</v>
      </c>
      <c r="I25" s="27">
        <v>3.1226445743989606</v>
      </c>
      <c r="J25" s="36">
        <v>2.9334642342297568</v>
      </c>
      <c r="K25" s="45">
        <v>12</v>
      </c>
      <c r="L25" s="18"/>
    </row>
    <row r="26" spans="1:15">
      <c r="A26" s="16"/>
      <c r="B26" s="11" t="s">
        <v>22</v>
      </c>
      <c r="C26" s="27">
        <v>6.8633505737546674</v>
      </c>
      <c r="D26" s="27">
        <v>6.690595920669236</v>
      </c>
      <c r="E26" s="27">
        <v>4.3161865785447766</v>
      </c>
      <c r="F26" s="27">
        <v>2.4701057961728972</v>
      </c>
      <c r="G26" s="27">
        <v>2.9111939778183293</v>
      </c>
      <c r="H26" s="27">
        <v>2.7699322683925236</v>
      </c>
      <c r="I26" s="27">
        <v>4.9255634915711521</v>
      </c>
      <c r="J26" s="36">
        <v>2.7823797087399718</v>
      </c>
      <c r="K26" s="45">
        <v>13</v>
      </c>
      <c r="L26" s="18"/>
    </row>
    <row r="27" spans="1:15">
      <c r="A27" s="16"/>
      <c r="B27" s="11" t="s">
        <v>24</v>
      </c>
      <c r="C27" s="27">
        <v>6.3246211400672117</v>
      </c>
      <c r="D27" s="27">
        <v>4.5462948009697843</v>
      </c>
      <c r="E27" s="27">
        <v>2.683390118116153</v>
      </c>
      <c r="F27" s="27">
        <v>1.3577891239945472</v>
      </c>
      <c r="G27" s="27">
        <v>1.4189502812373977</v>
      </c>
      <c r="H27" s="27">
        <v>1.4998784830828271</v>
      </c>
      <c r="I27" s="27">
        <v>2.1326020927225464</v>
      </c>
      <c r="J27" s="36">
        <v>2.2256177457668667</v>
      </c>
      <c r="K27" s="45">
        <v>14</v>
      </c>
      <c r="L27" s="18"/>
    </row>
    <row r="28" spans="1:15">
      <c r="A28" s="16"/>
      <c r="B28" s="11" t="s">
        <v>15</v>
      </c>
      <c r="C28" s="27">
        <v>0</v>
      </c>
      <c r="D28" s="27">
        <v>0</v>
      </c>
      <c r="E28" s="27">
        <v>0</v>
      </c>
      <c r="F28" s="27">
        <v>3.1935132304066354</v>
      </c>
      <c r="G28" s="27">
        <v>2.3164112331204816</v>
      </c>
      <c r="H28" s="27">
        <v>2.4557631883578632</v>
      </c>
      <c r="I28" s="27">
        <v>1.9734801013119727</v>
      </c>
      <c r="J28" s="36">
        <v>2.1282170376457419</v>
      </c>
      <c r="K28" s="45">
        <v>15</v>
      </c>
      <c r="L28" s="18"/>
    </row>
    <row r="29" spans="1:15">
      <c r="A29" s="16"/>
      <c r="B29" s="11" t="s">
        <v>16</v>
      </c>
      <c r="C29" s="27">
        <v>0</v>
      </c>
      <c r="D29" s="27">
        <v>0</v>
      </c>
      <c r="E29" s="27">
        <v>0</v>
      </c>
      <c r="F29" s="27">
        <v>4.0256396632258253</v>
      </c>
      <c r="G29" s="27">
        <v>2.2618420148039506</v>
      </c>
      <c r="H29" s="27">
        <v>0.85666275923854185</v>
      </c>
      <c r="I29" s="27">
        <v>3.9825691067938944</v>
      </c>
      <c r="J29" s="36">
        <v>2.045381250465141</v>
      </c>
      <c r="K29" s="45">
        <v>16</v>
      </c>
      <c r="L29" s="18"/>
    </row>
    <row r="30" spans="1:15">
      <c r="A30" s="16"/>
      <c r="B30" s="11" t="s">
        <v>12</v>
      </c>
      <c r="C30" s="27">
        <v>0</v>
      </c>
      <c r="D30" s="27">
        <v>0</v>
      </c>
      <c r="E30" s="27">
        <v>0</v>
      </c>
      <c r="F30" s="27">
        <v>1.0420598811912662</v>
      </c>
      <c r="G30" s="27">
        <v>1.0059776845621839</v>
      </c>
      <c r="H30" s="27">
        <v>0.8689577618374198</v>
      </c>
      <c r="I30" s="27">
        <v>0.88530241303666557</v>
      </c>
      <c r="J30" s="36">
        <v>2.0021315468940317</v>
      </c>
      <c r="K30" s="45">
        <v>17</v>
      </c>
      <c r="L30" s="18"/>
    </row>
    <row r="31" spans="1:15">
      <c r="A31" s="16"/>
      <c r="B31" s="11" t="s">
        <v>14</v>
      </c>
      <c r="C31" s="27">
        <v>0</v>
      </c>
      <c r="D31" s="27">
        <v>0</v>
      </c>
      <c r="E31" s="27">
        <v>0</v>
      </c>
      <c r="F31" s="27">
        <v>4.0410798084314603</v>
      </c>
      <c r="G31" s="27">
        <v>2.1627150618312339</v>
      </c>
      <c r="H31" s="27">
        <v>1.8828062886307098</v>
      </c>
      <c r="I31" s="27">
        <v>2.7525102632552154</v>
      </c>
      <c r="J31" s="36">
        <v>1.875916937761309</v>
      </c>
      <c r="K31" s="45">
        <v>18</v>
      </c>
      <c r="L31" s="18"/>
    </row>
    <row r="32" spans="1:15">
      <c r="A32" s="16"/>
      <c r="B32" s="11" t="s">
        <v>8</v>
      </c>
      <c r="C32" s="27">
        <v>7.2696268179939141</v>
      </c>
      <c r="D32" s="27">
        <v>6.2620167488814964</v>
      </c>
      <c r="E32" s="27">
        <v>5.0137724425838828</v>
      </c>
      <c r="F32" s="27">
        <v>4.9668157885047304</v>
      </c>
      <c r="G32" s="27">
        <v>3.4529624666878269</v>
      </c>
      <c r="H32" s="27">
        <v>1.9381685776963611</v>
      </c>
      <c r="I32" s="27">
        <v>3.7458498132170961</v>
      </c>
      <c r="J32" s="36">
        <v>1.6936729961844976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4.5276733763601102</v>
      </c>
      <c r="G33" s="27">
        <v>4.7446183849325374</v>
      </c>
      <c r="H33" s="27">
        <v>4.82252369448058</v>
      </c>
      <c r="I33" s="27">
        <v>4.3311620018373871</v>
      </c>
      <c r="J33" s="36">
        <v>1.6575712543343699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4.2814222792637757</v>
      </c>
      <c r="G34" s="27">
        <v>1.2757373652934012</v>
      </c>
      <c r="H34" s="27">
        <v>1.3535498932522085</v>
      </c>
      <c r="I34" s="27">
        <v>0.77486520397436331</v>
      </c>
      <c r="J34" s="36">
        <v>1.5725865165267194</v>
      </c>
      <c r="K34" s="45">
        <v>21</v>
      </c>
      <c r="L34" s="18"/>
    </row>
    <row r="35" spans="1:14">
      <c r="A35" s="16"/>
      <c r="B35" s="11" t="s">
        <v>17</v>
      </c>
      <c r="C35" s="27">
        <v>0</v>
      </c>
      <c r="D35" s="27">
        <v>0</v>
      </c>
      <c r="E35" s="27">
        <v>0</v>
      </c>
      <c r="F35" s="27">
        <v>2.6224481160488047</v>
      </c>
      <c r="G35" s="27">
        <v>1.0893181418417577</v>
      </c>
      <c r="H35" s="27">
        <v>1.1147507465038911</v>
      </c>
      <c r="I35" s="27">
        <v>2.5334528261071112</v>
      </c>
      <c r="J35" s="36">
        <v>1.1289906461152701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2.1716341212744092</v>
      </c>
      <c r="D36" s="27">
        <v>0.54247113945479908</v>
      </c>
      <c r="E36" s="27">
        <v>1.796903812641687</v>
      </c>
      <c r="F36" s="27">
        <v>2.8523753556033249</v>
      </c>
      <c r="G36" s="27">
        <v>1.569973392052574</v>
      </c>
      <c r="H36" s="27">
        <v>1.6991396478518688</v>
      </c>
      <c r="I36" s="27">
        <v>1.6069766464049544</v>
      </c>
      <c r="J36" s="36">
        <v>0.79982743673842305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2.1558100038349859</v>
      </c>
      <c r="G37" s="27">
        <v>0.79903014272331518</v>
      </c>
      <c r="H37" s="27">
        <v>1.2454438906276162</v>
      </c>
      <c r="I37" s="27">
        <v>0.86973378133884738</v>
      </c>
      <c r="J37" s="36">
        <v>0.2750765177637442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2.4697057907634812</v>
      </c>
      <c r="D13" s="27">
        <v>2.1550151812632095</v>
      </c>
      <c r="E13" s="27">
        <v>5.493845773169113</v>
      </c>
      <c r="F13" s="27">
        <v>11.453129833290552</v>
      </c>
      <c r="G13" s="27">
        <v>9.2008495252136981</v>
      </c>
      <c r="H13" s="27">
        <v>10.076024782280351</v>
      </c>
      <c r="I13" s="27">
        <v>7.9625109387292241</v>
      </c>
      <c r="J13" s="36">
        <v>12.240965680652657</v>
      </c>
      <c r="K13" s="45">
        <v>1</v>
      </c>
      <c r="L13" s="18"/>
    </row>
    <row r="14" spans="1:15">
      <c r="A14" s="16"/>
      <c r="B14" s="11" t="s">
        <v>3</v>
      </c>
      <c r="C14" s="27">
        <v>0</v>
      </c>
      <c r="D14" s="27">
        <v>0</v>
      </c>
      <c r="E14" s="27">
        <v>0</v>
      </c>
      <c r="F14" s="27">
        <v>6.6635821818988177</v>
      </c>
      <c r="G14" s="27">
        <v>5.4261396582411878</v>
      </c>
      <c r="H14" s="27">
        <v>5.5760021341566066</v>
      </c>
      <c r="I14" s="27">
        <v>8.2596931508469638</v>
      </c>
      <c r="J14" s="36">
        <v>10.70687890706879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9.003336474186165</v>
      </c>
      <c r="G15" s="27">
        <v>10.124219437757258</v>
      </c>
      <c r="H15" s="27">
        <v>11.048890708542174</v>
      </c>
      <c r="I15" s="27">
        <v>10.575941346657979</v>
      </c>
      <c r="J15" s="36">
        <v>10.27076411960133</v>
      </c>
      <c r="K15" s="45">
        <v>3</v>
      </c>
      <c r="L15" s="18"/>
    </row>
    <row r="16" spans="1:15">
      <c r="A16" s="16"/>
      <c r="B16" s="11" t="s">
        <v>21</v>
      </c>
      <c r="C16" s="27">
        <v>1.4544648710538222</v>
      </c>
      <c r="D16" s="27">
        <v>2.569603150647521</v>
      </c>
      <c r="E16" s="27">
        <v>5.8891635518889709</v>
      </c>
      <c r="F16" s="27">
        <v>6.78226938715971</v>
      </c>
      <c r="G16" s="27">
        <v>6.299097340814833</v>
      </c>
      <c r="H16" s="27">
        <v>8.1704280476816109</v>
      </c>
      <c r="I16" s="27">
        <v>8.9025604370357119</v>
      </c>
      <c r="J16" s="36">
        <v>9.4291021828322066</v>
      </c>
      <c r="K16" s="45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8.6318926440639494</v>
      </c>
      <c r="G17" s="27">
        <v>6.7205372385036792</v>
      </c>
      <c r="H17" s="27">
        <v>8.5671127742489066</v>
      </c>
      <c r="I17" s="27">
        <v>10.651333718959272</v>
      </c>
      <c r="J17" s="36">
        <v>8.827824412708841</v>
      </c>
      <c r="K17" s="45">
        <v>5</v>
      </c>
      <c r="L17" s="18"/>
    </row>
    <row r="18" spans="1:15">
      <c r="A18" s="16"/>
      <c r="B18" s="11" t="s">
        <v>14</v>
      </c>
      <c r="C18" s="27">
        <v>0</v>
      </c>
      <c r="D18" s="27">
        <v>0</v>
      </c>
      <c r="E18" s="27">
        <v>0</v>
      </c>
      <c r="F18" s="27">
        <v>8.3719568874293611</v>
      </c>
      <c r="G18" s="27">
        <v>5.7372279762597467</v>
      </c>
      <c r="H18" s="27">
        <v>4.4539124413326157</v>
      </c>
      <c r="I18" s="27">
        <v>8.5564937425997361</v>
      </c>
      <c r="J18" s="36">
        <v>8.3476060031611627</v>
      </c>
      <c r="K18" s="45">
        <v>6</v>
      </c>
      <c r="L18" s="18"/>
    </row>
    <row r="19" spans="1:15">
      <c r="A19" s="16"/>
      <c r="B19" s="12" t="s">
        <v>4</v>
      </c>
      <c r="C19" s="50">
        <v>1.8005581970522573</v>
      </c>
      <c r="D19" s="50">
        <v>1.2944237909111624</v>
      </c>
      <c r="E19" s="50">
        <v>3.8396535416124666</v>
      </c>
      <c r="F19" s="50">
        <v>7.8215534703637832</v>
      </c>
      <c r="G19" s="50">
        <v>8.5887394185256447</v>
      </c>
      <c r="H19" s="50">
        <v>7.4648798342273963</v>
      </c>
      <c r="I19" s="50">
        <v>8.9662513041946053</v>
      </c>
      <c r="J19" s="50">
        <v>8.2709749067928833</v>
      </c>
      <c r="K19" s="106">
        <v>7</v>
      </c>
      <c r="L19" s="18"/>
    </row>
    <row r="20" spans="1:15">
      <c r="A20" s="16"/>
      <c r="B20" s="11" t="s">
        <v>19</v>
      </c>
      <c r="C20" s="27">
        <v>2.4140032248577437</v>
      </c>
      <c r="D20" s="27">
        <v>2.2671698586028919</v>
      </c>
      <c r="E20" s="27">
        <v>2.3969584451727646</v>
      </c>
      <c r="F20" s="27">
        <v>3.2759841262075851</v>
      </c>
      <c r="G20" s="27">
        <v>6.5763098622025948</v>
      </c>
      <c r="H20" s="27">
        <v>6.143213300219923</v>
      </c>
      <c r="I20" s="27">
        <v>8.6445021740836587</v>
      </c>
      <c r="J20" s="36">
        <v>8.065619151750429</v>
      </c>
      <c r="K20" s="45">
        <v>8</v>
      </c>
      <c r="L20" s="18"/>
    </row>
    <row r="21" spans="1:15">
      <c r="A21" s="16"/>
      <c r="B21" s="11" t="s">
        <v>10</v>
      </c>
      <c r="C21" s="27">
        <v>1.3448677886178158</v>
      </c>
      <c r="D21" s="27">
        <v>2.8399304157061693</v>
      </c>
      <c r="E21" s="27">
        <v>6.194090169527108</v>
      </c>
      <c r="F21" s="27">
        <v>5.4634741369338675</v>
      </c>
      <c r="G21" s="27">
        <v>6.2318029454729871</v>
      </c>
      <c r="H21" s="27">
        <v>6.1434859557847519</v>
      </c>
      <c r="I21" s="27">
        <v>7.3237106416109032</v>
      </c>
      <c r="J21" s="36">
        <v>8.0214789232152146</v>
      </c>
      <c r="K21" s="45">
        <v>9</v>
      </c>
      <c r="L21" s="18"/>
    </row>
    <row r="22" spans="1:15">
      <c r="A22" s="16"/>
      <c r="B22" s="11" t="s">
        <v>17</v>
      </c>
      <c r="C22" s="27">
        <v>0</v>
      </c>
      <c r="D22" s="27">
        <v>0</v>
      </c>
      <c r="E22" s="27">
        <v>0</v>
      </c>
      <c r="F22" s="27">
        <v>8.1540812719968532</v>
      </c>
      <c r="G22" s="27">
        <v>9.3368710779468191</v>
      </c>
      <c r="H22" s="27">
        <v>8.1972729712345735</v>
      </c>
      <c r="I22" s="27">
        <v>11.597391761179271</v>
      </c>
      <c r="J22" s="36">
        <v>7.9131082465064715</v>
      </c>
      <c r="K22" s="45">
        <v>10</v>
      </c>
      <c r="L22" s="18"/>
    </row>
    <row r="23" spans="1:15">
      <c r="A23" s="16"/>
      <c r="B23" s="11" t="s">
        <v>18</v>
      </c>
      <c r="C23" s="27">
        <v>2.1664274618896586</v>
      </c>
      <c r="D23" s="27">
        <v>2.0914847727936468</v>
      </c>
      <c r="E23" s="27">
        <v>5.3663728142478115</v>
      </c>
      <c r="F23" s="27">
        <v>6.2675238252314402</v>
      </c>
      <c r="G23" s="27">
        <v>7.9351385063146411</v>
      </c>
      <c r="H23" s="27">
        <v>9.71763795139303</v>
      </c>
      <c r="I23" s="27">
        <v>7.6931448992852491</v>
      </c>
      <c r="J23" s="36">
        <v>7.8739483815770717</v>
      </c>
      <c r="K23" s="45">
        <v>11</v>
      </c>
      <c r="L23" s="18"/>
      <c r="N23" s="23"/>
      <c r="O23" s="34"/>
    </row>
    <row r="24" spans="1:15">
      <c r="A24" s="16"/>
      <c r="B24" s="11" t="s">
        <v>24</v>
      </c>
      <c r="C24" s="27">
        <v>3.6078878955044065</v>
      </c>
      <c r="D24" s="27">
        <v>5.6896101666854566</v>
      </c>
      <c r="E24" s="27">
        <v>5.7629420795215252</v>
      </c>
      <c r="F24" s="27">
        <v>3.3228435422116691</v>
      </c>
      <c r="G24" s="27">
        <v>3.5018728082850394</v>
      </c>
      <c r="H24" s="27">
        <v>5.2675170803652351</v>
      </c>
      <c r="I24" s="27">
        <v>3.687514277527832</v>
      </c>
      <c r="J24" s="36">
        <v>7.5116599561003135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1.110023386734132</v>
      </c>
      <c r="D25" s="27">
        <v>1.2852179803996782</v>
      </c>
      <c r="E25" s="27">
        <v>5.8244114736029031</v>
      </c>
      <c r="F25" s="27">
        <v>6.6532906915665571</v>
      </c>
      <c r="G25" s="27">
        <v>5.1456857337297182</v>
      </c>
      <c r="H25" s="27">
        <v>10.27963826380128</v>
      </c>
      <c r="I25" s="27">
        <v>9.2287803977739653</v>
      </c>
      <c r="J25" s="36">
        <v>7.3650927915185225</v>
      </c>
      <c r="K25" s="45">
        <v>13</v>
      </c>
      <c r="L25" s="18"/>
    </row>
    <row r="26" spans="1:15">
      <c r="A26" s="16"/>
      <c r="B26" s="11" t="s">
        <v>196</v>
      </c>
      <c r="C26" s="27">
        <v>1.9882120517268742</v>
      </c>
      <c r="D26" s="27">
        <v>1.864975484633695</v>
      </c>
      <c r="E26" s="27">
        <v>3.4065520426206231</v>
      </c>
      <c r="F26" s="27">
        <v>5.1066451121138234</v>
      </c>
      <c r="G26" s="27">
        <v>4.3870818358491341</v>
      </c>
      <c r="H26" s="27">
        <v>6.6796145175154624</v>
      </c>
      <c r="I26" s="27">
        <v>7.6246780912023482</v>
      </c>
      <c r="J26" s="36">
        <v>7.2458231176806294</v>
      </c>
      <c r="K26" s="45">
        <v>14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6.9610622974258893</v>
      </c>
      <c r="G27" s="27">
        <v>7.1627288768705455</v>
      </c>
      <c r="H27" s="27">
        <v>3.7555881422184982</v>
      </c>
      <c r="I27" s="27">
        <v>8.5543634459926334</v>
      </c>
      <c r="J27" s="36">
        <v>7.2052489902986254</v>
      </c>
      <c r="K27" s="45">
        <v>15</v>
      </c>
      <c r="L27" s="18"/>
    </row>
    <row r="28" spans="1:15">
      <c r="A28" s="16"/>
      <c r="B28" s="12" t="s">
        <v>197</v>
      </c>
      <c r="C28" s="28">
        <v>1.6356795376740687</v>
      </c>
      <c r="D28" s="28">
        <v>1.7750320330764573</v>
      </c>
      <c r="E28" s="28">
        <v>4.1963193217749168</v>
      </c>
      <c r="F28" s="28">
        <v>5.4699682480820089</v>
      </c>
      <c r="G28" s="28">
        <v>5.5008302247569381</v>
      </c>
      <c r="H28" s="28">
        <v>5.9968254539826829</v>
      </c>
      <c r="I28" s="28">
        <v>6.767349762622481</v>
      </c>
      <c r="J28" s="50">
        <v>6.9236621861526766</v>
      </c>
      <c r="K28" s="45" t="s">
        <v>198</v>
      </c>
      <c r="L28" s="18"/>
    </row>
    <row r="29" spans="1:15">
      <c r="A29" s="16"/>
      <c r="B29" s="11" t="s">
        <v>20</v>
      </c>
      <c r="C29" s="27">
        <v>1.0409430249109608</v>
      </c>
      <c r="D29" s="27">
        <v>0.76393795404474885</v>
      </c>
      <c r="E29" s="27">
        <v>3.7472679342234234</v>
      </c>
      <c r="F29" s="27">
        <v>6.2415391338980211</v>
      </c>
      <c r="G29" s="27">
        <v>6.1190518956228415</v>
      </c>
      <c r="H29" s="27">
        <v>5.5534106301281412</v>
      </c>
      <c r="I29" s="27">
        <v>7.9131417679918741</v>
      </c>
      <c r="J29" s="36">
        <v>6.6384617628334075</v>
      </c>
      <c r="K29" s="45">
        <v>16</v>
      </c>
      <c r="L29" s="18"/>
    </row>
    <row r="30" spans="1:15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11.320827078379594</v>
      </c>
      <c r="G30" s="27">
        <v>12.16388091023752</v>
      </c>
      <c r="H30" s="27">
        <v>10.809196378793107</v>
      </c>
      <c r="I30" s="27">
        <v>11.256282242609922</v>
      </c>
      <c r="J30" s="36">
        <v>6.5398431887045891</v>
      </c>
      <c r="K30" s="45">
        <v>17</v>
      </c>
      <c r="L30" s="18"/>
    </row>
    <row r="31" spans="1:15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7.9368961015454387</v>
      </c>
      <c r="G31" s="27">
        <v>7.0664389264287069</v>
      </c>
      <c r="H31" s="27">
        <v>8.240266063980302</v>
      </c>
      <c r="I31" s="27">
        <v>2.9152607731610911</v>
      </c>
      <c r="J31" s="36">
        <v>4.3226885120090799</v>
      </c>
      <c r="K31" s="45">
        <v>18</v>
      </c>
      <c r="L31" s="18"/>
    </row>
    <row r="32" spans="1:15">
      <c r="A32" s="16"/>
      <c r="B32" s="11" t="s">
        <v>12</v>
      </c>
      <c r="C32" s="27">
        <v>0</v>
      </c>
      <c r="D32" s="27">
        <v>0</v>
      </c>
      <c r="E32" s="27">
        <v>0</v>
      </c>
      <c r="F32" s="27">
        <v>3.5851230802853005</v>
      </c>
      <c r="G32" s="27">
        <v>3.9816821973855845</v>
      </c>
      <c r="H32" s="27">
        <v>4.9743572268320531</v>
      </c>
      <c r="I32" s="27">
        <v>3.6062362895643996</v>
      </c>
      <c r="J32" s="36">
        <v>4.2330729271210528</v>
      </c>
      <c r="K32" s="45">
        <v>19</v>
      </c>
      <c r="L32" s="18"/>
    </row>
    <row r="33" spans="1:14">
      <c r="A33" s="16"/>
      <c r="B33" s="11" t="s">
        <v>22</v>
      </c>
      <c r="C33" s="27">
        <v>1.5903719062277772</v>
      </c>
      <c r="D33" s="27">
        <v>1.5364460945577594</v>
      </c>
      <c r="E33" s="27">
        <v>2.5589210079062408</v>
      </c>
      <c r="F33" s="27">
        <v>3.7731944198312362</v>
      </c>
      <c r="G33" s="27">
        <v>3.3488888728605124</v>
      </c>
      <c r="H33" s="27">
        <v>2.4462268488992409</v>
      </c>
      <c r="I33" s="27">
        <v>3.5070693391400716</v>
      </c>
      <c r="J33" s="36">
        <v>3.9636799012426471</v>
      </c>
      <c r="K33" s="45">
        <v>20</v>
      </c>
      <c r="L33" s="18"/>
    </row>
    <row r="34" spans="1:14">
      <c r="A34" s="16"/>
      <c r="B34" s="11" t="s">
        <v>8</v>
      </c>
      <c r="C34" s="27">
        <v>1.2610864745011088</v>
      </c>
      <c r="D34" s="27">
        <v>1.5399793506940462</v>
      </c>
      <c r="E34" s="27">
        <v>5.4426094079590106</v>
      </c>
      <c r="F34" s="27">
        <v>5.4038256194999805</v>
      </c>
      <c r="G34" s="27">
        <v>6.719738913517233</v>
      </c>
      <c r="H34" s="27">
        <v>2.6010152409501077</v>
      </c>
      <c r="I34" s="27">
        <v>4.9367133264604544</v>
      </c>
      <c r="J34" s="36">
        <v>3.6533132297385627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5.8530466995303794</v>
      </c>
      <c r="G35" s="27">
        <v>2.8440583713449756</v>
      </c>
      <c r="H35" s="27">
        <v>2.214185057728479</v>
      </c>
      <c r="I35" s="27">
        <v>0.93424666824917768</v>
      </c>
      <c r="J35" s="36">
        <v>2.753817636155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1.8469681397738951</v>
      </c>
      <c r="D36" s="27">
        <v>1.5361326727248774</v>
      </c>
      <c r="E36" s="27">
        <v>6.4338437713568579</v>
      </c>
      <c r="F36" s="27">
        <v>7.2731358310343293</v>
      </c>
      <c r="G36" s="27">
        <v>3.3799977771297036</v>
      </c>
      <c r="H36" s="27">
        <v>3.6594606947768877</v>
      </c>
      <c r="I36" s="27">
        <v>4.3762330363465924</v>
      </c>
      <c r="J36" s="36">
        <v>2.2174743452785601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3.2638470388429299</v>
      </c>
      <c r="G37" s="27">
        <v>1.7730203339394943</v>
      </c>
      <c r="H37" s="27">
        <v>3.2456242030833429</v>
      </c>
      <c r="I37" s="27">
        <v>2.4489532178857587</v>
      </c>
      <c r="J37" s="36">
        <v>0.57274074469647396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20.201735739720274</v>
      </c>
      <c r="D13" s="27">
        <v>19.267195596897228</v>
      </c>
      <c r="E13" s="27">
        <v>20.086320079288996</v>
      </c>
      <c r="F13" s="27">
        <v>16.649620576407948</v>
      </c>
      <c r="G13" s="27">
        <v>14.645283104026715</v>
      </c>
      <c r="H13" s="27">
        <v>13.201405922565845</v>
      </c>
      <c r="I13" s="27">
        <v>13.70431778318523</v>
      </c>
      <c r="J13" s="36">
        <v>15.45560096435508</v>
      </c>
      <c r="K13" s="45">
        <v>1</v>
      </c>
      <c r="L13" s="18"/>
    </row>
    <row r="14" spans="1:15">
      <c r="A14" s="16"/>
      <c r="B14" s="11" t="s">
        <v>8</v>
      </c>
      <c r="C14" s="27">
        <v>15.144546957796237</v>
      </c>
      <c r="D14" s="27">
        <v>15.072157852472182</v>
      </c>
      <c r="E14" s="27">
        <v>13.440140346643215</v>
      </c>
      <c r="F14" s="27">
        <v>13.745213373099155</v>
      </c>
      <c r="G14" s="27">
        <v>11.945516091030903</v>
      </c>
      <c r="H14" s="27">
        <v>10.640703801705225</v>
      </c>
      <c r="I14" s="27">
        <v>16.577423767879615</v>
      </c>
      <c r="J14" s="36">
        <v>14.598115261815389</v>
      </c>
      <c r="K14" s="45">
        <v>2</v>
      </c>
      <c r="L14" s="18"/>
    </row>
    <row r="15" spans="1:15">
      <c r="A15" s="16"/>
      <c r="B15" s="11" t="s">
        <v>10</v>
      </c>
      <c r="C15" s="27">
        <v>11.438527449952108</v>
      </c>
      <c r="D15" s="27">
        <v>15.410093150403197</v>
      </c>
      <c r="E15" s="27">
        <v>9.370072954390384</v>
      </c>
      <c r="F15" s="27">
        <v>10.419256127953561</v>
      </c>
      <c r="G15" s="27">
        <v>12.404405480382035</v>
      </c>
      <c r="H15" s="27">
        <v>14.482095723418215</v>
      </c>
      <c r="I15" s="27">
        <v>15.265765432922004</v>
      </c>
      <c r="J15" s="36">
        <v>14.385086860334386</v>
      </c>
      <c r="K15" s="45">
        <v>3</v>
      </c>
      <c r="L15" s="18"/>
    </row>
    <row r="16" spans="1:15">
      <c r="A16" s="16"/>
      <c r="B16" s="11" t="s">
        <v>11</v>
      </c>
      <c r="C16" s="27">
        <v>0</v>
      </c>
      <c r="D16" s="27">
        <v>0</v>
      </c>
      <c r="E16" s="27">
        <v>0</v>
      </c>
      <c r="F16" s="27">
        <v>14.696643036734889</v>
      </c>
      <c r="G16" s="27">
        <v>17.079271230497444</v>
      </c>
      <c r="H16" s="27">
        <v>14.813016171896413</v>
      </c>
      <c r="I16" s="27">
        <v>16.306221527711831</v>
      </c>
      <c r="J16" s="36">
        <v>13.34210714541163</v>
      </c>
      <c r="K16" s="45">
        <v>4</v>
      </c>
      <c r="L16" s="18"/>
    </row>
    <row r="17" spans="1:15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8.6744289824759289</v>
      </c>
      <c r="G17" s="27">
        <v>7.5511654994025026</v>
      </c>
      <c r="H17" s="27">
        <v>7.9274593953395618</v>
      </c>
      <c r="I17" s="27">
        <v>9.3030591273576757</v>
      </c>
      <c r="J17" s="36">
        <v>12.893789113931803</v>
      </c>
      <c r="K17" s="45">
        <v>5</v>
      </c>
      <c r="L17" s="18"/>
    </row>
    <row r="18" spans="1:15">
      <c r="A18" s="16"/>
      <c r="B18" s="11" t="s">
        <v>9</v>
      </c>
      <c r="C18" s="27">
        <v>0</v>
      </c>
      <c r="D18" s="27">
        <v>0</v>
      </c>
      <c r="E18" s="27">
        <v>0</v>
      </c>
      <c r="F18" s="27">
        <v>11.628559470840338</v>
      </c>
      <c r="G18" s="27">
        <v>11.780190211689993</v>
      </c>
      <c r="H18" s="27">
        <v>13.431682658337351</v>
      </c>
      <c r="I18" s="27">
        <v>12.448339761455468</v>
      </c>
      <c r="J18" s="36">
        <v>12.369346399700328</v>
      </c>
      <c r="K18" s="45">
        <v>6</v>
      </c>
      <c r="L18" s="18"/>
    </row>
    <row r="19" spans="1:15">
      <c r="A19" s="16"/>
      <c r="B19" s="11" t="s">
        <v>21</v>
      </c>
      <c r="C19" s="27">
        <v>10.33970138779882</v>
      </c>
      <c r="D19" s="27">
        <v>13.876791283975104</v>
      </c>
      <c r="E19" s="27">
        <v>12.098305362381428</v>
      </c>
      <c r="F19" s="27">
        <v>9.2376419962438234</v>
      </c>
      <c r="G19" s="27">
        <v>8.325788584388242</v>
      </c>
      <c r="H19" s="27">
        <v>9.328763731161569</v>
      </c>
      <c r="I19" s="27">
        <v>10.78872352555757</v>
      </c>
      <c r="J19" s="36">
        <v>12.01458059025928</v>
      </c>
      <c r="K19" s="45">
        <v>7</v>
      </c>
      <c r="L19" s="18"/>
    </row>
    <row r="20" spans="1:15">
      <c r="A20" s="16"/>
      <c r="B20" s="11" t="s">
        <v>14</v>
      </c>
      <c r="C20" s="27">
        <v>0</v>
      </c>
      <c r="D20" s="27">
        <v>0</v>
      </c>
      <c r="E20" s="27">
        <v>0</v>
      </c>
      <c r="F20" s="27">
        <v>10.566503809820945</v>
      </c>
      <c r="G20" s="27">
        <v>8.2282396320138194</v>
      </c>
      <c r="H20" s="27">
        <v>8.6244261496242736</v>
      </c>
      <c r="I20" s="27">
        <v>11.822710618157183</v>
      </c>
      <c r="J20" s="36">
        <v>11.978903907822023</v>
      </c>
      <c r="K20" s="45">
        <v>8</v>
      </c>
      <c r="L20" s="18"/>
    </row>
    <row r="21" spans="1:15">
      <c r="A21" s="16"/>
      <c r="B21" s="11" t="s">
        <v>15</v>
      </c>
      <c r="C21" s="27">
        <v>0</v>
      </c>
      <c r="D21" s="27">
        <v>0</v>
      </c>
      <c r="E21" s="27">
        <v>0</v>
      </c>
      <c r="F21" s="27">
        <v>10.922258122903564</v>
      </c>
      <c r="G21" s="27">
        <v>13.688176922719592</v>
      </c>
      <c r="H21" s="27">
        <v>14.270437131359904</v>
      </c>
      <c r="I21" s="27">
        <v>9.0337677361681994</v>
      </c>
      <c r="J21" s="36">
        <v>11.721441586745813</v>
      </c>
      <c r="K21" s="45">
        <v>9</v>
      </c>
      <c r="L21" s="18"/>
    </row>
    <row r="22" spans="1:15">
      <c r="A22" s="16"/>
      <c r="B22" s="11" t="s">
        <v>18</v>
      </c>
      <c r="C22" s="27">
        <v>13.674047561390971</v>
      </c>
      <c r="D22" s="27">
        <v>9.8229040257000495</v>
      </c>
      <c r="E22" s="27">
        <v>9.9352879666876301</v>
      </c>
      <c r="F22" s="27">
        <v>8.9433357475278417</v>
      </c>
      <c r="G22" s="27">
        <v>11.71214247353741</v>
      </c>
      <c r="H22" s="27">
        <v>11.81677579091261</v>
      </c>
      <c r="I22" s="27">
        <v>10.988953866146849</v>
      </c>
      <c r="J22" s="36">
        <v>10.975170254014021</v>
      </c>
      <c r="K22" s="45">
        <v>10</v>
      </c>
      <c r="L22" s="18"/>
    </row>
    <row r="23" spans="1:15">
      <c r="A23" s="16"/>
      <c r="B23" s="12" t="s">
        <v>4</v>
      </c>
      <c r="C23" s="50">
        <v>7.420773018926492</v>
      </c>
      <c r="D23" s="50">
        <v>8.7135513855397342</v>
      </c>
      <c r="E23" s="50">
        <v>7.6745449969623234</v>
      </c>
      <c r="F23" s="50">
        <v>8.7130439886732667</v>
      </c>
      <c r="G23" s="50">
        <v>9.9471587143811213</v>
      </c>
      <c r="H23" s="50">
        <v>9.3546875302593104</v>
      </c>
      <c r="I23" s="50">
        <v>11.823006685791555</v>
      </c>
      <c r="J23" s="50">
        <v>10.889910249437113</v>
      </c>
      <c r="K23" s="106">
        <v>11</v>
      </c>
      <c r="L23" s="18"/>
      <c r="N23" s="23"/>
      <c r="O23" s="34"/>
    </row>
    <row r="24" spans="1:15">
      <c r="A24" s="16"/>
      <c r="B24" s="11" t="s">
        <v>22</v>
      </c>
      <c r="C24" s="27">
        <v>12.40638786990657</v>
      </c>
      <c r="D24" s="27">
        <v>12.160564902716423</v>
      </c>
      <c r="E24" s="27">
        <v>9.238494007889269</v>
      </c>
      <c r="F24" s="27">
        <v>7.0998811543518681</v>
      </c>
      <c r="G24" s="27">
        <v>8.9064479754958175</v>
      </c>
      <c r="H24" s="27">
        <v>8.1650940514305734</v>
      </c>
      <c r="I24" s="27">
        <v>10.656948581558419</v>
      </c>
      <c r="J24" s="36">
        <v>10.879412643178046</v>
      </c>
      <c r="K24" s="45">
        <v>12</v>
      </c>
      <c r="L24" s="18"/>
      <c r="N24" s="23"/>
      <c r="O24" s="34"/>
    </row>
    <row r="25" spans="1:15">
      <c r="A25" s="16"/>
      <c r="B25" s="11" t="s">
        <v>19</v>
      </c>
      <c r="C25" s="27">
        <v>11.007300624841774</v>
      </c>
      <c r="D25" s="27">
        <v>13.322600370280698</v>
      </c>
      <c r="E25" s="27">
        <v>8.2213267106238028</v>
      </c>
      <c r="F25" s="27">
        <v>5.4461122734113978</v>
      </c>
      <c r="G25" s="27">
        <v>7.0900584565248046</v>
      </c>
      <c r="H25" s="27">
        <v>9.3920418663536847</v>
      </c>
      <c r="I25" s="27">
        <v>11.663827550363024</v>
      </c>
      <c r="J25" s="36">
        <v>10.83410205509759</v>
      </c>
      <c r="K25" s="45">
        <v>13</v>
      </c>
      <c r="L25" s="18"/>
    </row>
    <row r="26" spans="1:15">
      <c r="A26" s="16"/>
      <c r="B26" s="11" t="s">
        <v>196</v>
      </c>
      <c r="C26" s="27">
        <v>8.7800184973375863</v>
      </c>
      <c r="D26" s="27">
        <v>9.4214391144560636</v>
      </c>
      <c r="E26" s="27">
        <v>9.1552437566550591</v>
      </c>
      <c r="F26" s="27">
        <v>8.2416293503992808</v>
      </c>
      <c r="G26" s="27">
        <v>8.3659863778767427</v>
      </c>
      <c r="H26" s="27">
        <v>10.601970143764257</v>
      </c>
      <c r="I26" s="27">
        <v>10.503181292455274</v>
      </c>
      <c r="J26" s="36">
        <v>10.325813774780809</v>
      </c>
      <c r="K26" s="45">
        <v>14</v>
      </c>
      <c r="L26" s="18"/>
    </row>
    <row r="27" spans="1:15">
      <c r="A27" s="16"/>
      <c r="B27" s="11" t="s">
        <v>23</v>
      </c>
      <c r="C27" s="27">
        <v>13.454203404590501</v>
      </c>
      <c r="D27" s="27">
        <v>10.593271756201949</v>
      </c>
      <c r="E27" s="27">
        <v>12.285203865385778</v>
      </c>
      <c r="F27" s="27">
        <v>10.757253821112117</v>
      </c>
      <c r="G27" s="27">
        <v>7.7750635767756719</v>
      </c>
      <c r="H27" s="27">
        <v>14.302371736269503</v>
      </c>
      <c r="I27" s="27">
        <v>13.316300669161906</v>
      </c>
      <c r="J27" s="36">
        <v>10.153155775903086</v>
      </c>
      <c r="K27" s="45">
        <v>15</v>
      </c>
      <c r="L27" s="18"/>
    </row>
    <row r="28" spans="1:15">
      <c r="A28" s="16"/>
      <c r="B28" s="12" t="s">
        <v>197</v>
      </c>
      <c r="C28" s="28">
        <v>10.540531965356321</v>
      </c>
      <c r="D28" s="28">
        <v>11.240371809384609</v>
      </c>
      <c r="E28" s="28">
        <v>9.872020072442556</v>
      </c>
      <c r="F28" s="28">
        <v>8.0053867890156525</v>
      </c>
      <c r="G28" s="28">
        <v>8.118513340075264</v>
      </c>
      <c r="H28" s="28">
        <v>9.6288848316945366</v>
      </c>
      <c r="I28" s="28">
        <v>10.62406620069912</v>
      </c>
      <c r="J28" s="50">
        <v>9.915995743850381</v>
      </c>
      <c r="K28" s="45" t="s">
        <v>198</v>
      </c>
      <c r="L28" s="18"/>
    </row>
    <row r="29" spans="1:15">
      <c r="A29" s="16"/>
      <c r="B29" s="11" t="s">
        <v>16</v>
      </c>
      <c r="C29" s="27">
        <v>0</v>
      </c>
      <c r="D29" s="27">
        <v>0</v>
      </c>
      <c r="E29" s="27">
        <v>0</v>
      </c>
      <c r="F29" s="27">
        <v>9.3569313554532609</v>
      </c>
      <c r="G29" s="27">
        <v>7.7635951142379174</v>
      </c>
      <c r="H29" s="27">
        <v>4.1897138068898503</v>
      </c>
      <c r="I29" s="27">
        <v>13.07486551675901</v>
      </c>
      <c r="J29" s="36">
        <v>9.126692080607949</v>
      </c>
      <c r="K29" s="45">
        <v>16</v>
      </c>
      <c r="L29" s="18"/>
    </row>
    <row r="30" spans="1:15">
      <c r="A30" s="16"/>
      <c r="B30" s="11" t="s">
        <v>24</v>
      </c>
      <c r="C30" s="27">
        <v>14.865867731913006</v>
      </c>
      <c r="D30" s="27">
        <v>19.117077971741374</v>
      </c>
      <c r="E30" s="27">
        <v>11.055007999330378</v>
      </c>
      <c r="F30" s="27">
        <v>6.9309466846314258</v>
      </c>
      <c r="G30" s="27">
        <v>5.5211428041492647</v>
      </c>
      <c r="H30" s="27">
        <v>7.3497993874143575</v>
      </c>
      <c r="I30" s="27">
        <v>6.935399902988669</v>
      </c>
      <c r="J30" s="36">
        <v>8.6702932548840597</v>
      </c>
      <c r="K30" s="45">
        <v>17</v>
      </c>
      <c r="L30" s="18"/>
    </row>
    <row r="31" spans="1:15">
      <c r="A31" s="16"/>
      <c r="B31" s="11" t="s">
        <v>20</v>
      </c>
      <c r="C31" s="27">
        <v>16.144476765719254</v>
      </c>
      <c r="D31" s="27">
        <v>11.62406738517188</v>
      </c>
      <c r="E31" s="27">
        <v>9.3995239051950339</v>
      </c>
      <c r="F31" s="27">
        <v>9.6614490720059081</v>
      </c>
      <c r="G31" s="27">
        <v>8.7005299156956681</v>
      </c>
      <c r="H31" s="27">
        <v>8.7142766745932096</v>
      </c>
      <c r="I31" s="27">
        <v>9.2904552882346358</v>
      </c>
      <c r="J31" s="36">
        <v>8.5544833738163977</v>
      </c>
      <c r="K31" s="45">
        <v>18</v>
      </c>
      <c r="L31" s="18"/>
    </row>
    <row r="32" spans="1:15">
      <c r="A32" s="16"/>
      <c r="B32" s="11" t="s">
        <v>17</v>
      </c>
      <c r="C32" s="27">
        <v>0</v>
      </c>
      <c r="D32" s="27">
        <v>0</v>
      </c>
      <c r="E32" s="27">
        <v>0</v>
      </c>
      <c r="F32" s="27">
        <v>9.8194951239788733</v>
      </c>
      <c r="G32" s="27">
        <v>10.5158715412229</v>
      </c>
      <c r="H32" s="27">
        <v>9.0875400939679061</v>
      </c>
      <c r="I32" s="27">
        <v>12.027771768802086</v>
      </c>
      <c r="J32" s="36">
        <v>8.1165792116468349</v>
      </c>
      <c r="K32" s="45">
        <v>19</v>
      </c>
      <c r="L32" s="18"/>
    </row>
    <row r="33" spans="1:14">
      <c r="A33" s="16"/>
      <c r="B33" s="11" t="s">
        <v>5</v>
      </c>
      <c r="C33" s="27">
        <v>7.8626927029804738</v>
      </c>
      <c r="D33" s="27">
        <v>5.8992196112369175</v>
      </c>
      <c r="E33" s="27">
        <v>11.065103133417114</v>
      </c>
      <c r="F33" s="27">
        <v>9.0183899914067105</v>
      </c>
      <c r="G33" s="27">
        <v>7.6440139717847462</v>
      </c>
      <c r="H33" s="27">
        <v>18.285619042873268</v>
      </c>
      <c r="I33" s="27">
        <v>12.638163964051605</v>
      </c>
      <c r="J33" s="36">
        <v>6.7340680394631844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8.6935215704576621</v>
      </c>
      <c r="G34" s="27">
        <v>4.728587784178675</v>
      </c>
      <c r="H34" s="27">
        <v>4.6194879734854197</v>
      </c>
      <c r="I34" s="27">
        <v>6.2695694439734595</v>
      </c>
      <c r="J34" s="36">
        <v>6.66677452582418</v>
      </c>
      <c r="K34" s="45">
        <v>21</v>
      </c>
      <c r="L34" s="18"/>
    </row>
    <row r="35" spans="1:14">
      <c r="A35" s="16"/>
      <c r="B35" s="11" t="s">
        <v>186</v>
      </c>
      <c r="C35" s="27">
        <v>0</v>
      </c>
      <c r="D35" s="27">
        <v>0</v>
      </c>
      <c r="E35" s="27">
        <v>0</v>
      </c>
      <c r="F35" s="27">
        <v>12.144837334677465</v>
      </c>
      <c r="G35" s="27">
        <v>13.446883379792048</v>
      </c>
      <c r="H35" s="27">
        <v>15.188361164945444</v>
      </c>
      <c r="I35" s="27">
        <v>17.621456690458473</v>
      </c>
      <c r="J35" s="36">
        <v>6.4966636279247885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4.4294995331094915</v>
      </c>
      <c r="G36" s="27">
        <v>4.1684261892026315</v>
      </c>
      <c r="H36" s="27">
        <v>6.0281814929035118</v>
      </c>
      <c r="I36" s="27">
        <v>3.9133500470072082</v>
      </c>
      <c r="J36" s="36">
        <v>5.9728989037758833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5.6867364268887295</v>
      </c>
      <c r="G37" s="27">
        <v>3.3710806193861251</v>
      </c>
      <c r="H37" s="27">
        <v>5.7262084154398973</v>
      </c>
      <c r="I37" s="27">
        <v>2.8379426208322558</v>
      </c>
      <c r="J37" s="36">
        <v>0.56823318223496444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Normal="100" zoomScaleSheetLayoutView="100" workbookViewId="0">
      <selection activeCell="I42" sqref="I4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163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190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103</v>
      </c>
      <c r="H11" s="86" t="s">
        <v>104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27</v>
      </c>
      <c r="C13" s="25">
        <v>7143.59</v>
      </c>
      <c r="D13" s="25">
        <v>7248.0403333333334</v>
      </c>
      <c r="E13" s="25">
        <v>7352.1440000000002</v>
      </c>
      <c r="F13" s="29">
        <v>7455.8266666666668</v>
      </c>
      <c r="G13" s="28">
        <v>1.4102371589384877</v>
      </c>
      <c r="H13" s="26">
        <v>103.68266666666659</v>
      </c>
      <c r="I13" s="28">
        <v>100</v>
      </c>
      <c r="J13" s="18"/>
    </row>
    <row r="14" spans="1:13">
      <c r="A14" s="16"/>
      <c r="B14" s="11" t="s">
        <v>28</v>
      </c>
      <c r="C14" s="25">
        <v>5698.2376666666669</v>
      </c>
      <c r="D14" s="25">
        <v>5808.121666666666</v>
      </c>
      <c r="E14" s="25">
        <v>5915.9193333333324</v>
      </c>
      <c r="F14" s="29">
        <v>6022.2866666666669</v>
      </c>
      <c r="G14" s="28">
        <v>1.7979848496920248</v>
      </c>
      <c r="H14" s="26">
        <v>106.3673333333345</v>
      </c>
      <c r="I14" s="28">
        <v>80.772889927698614</v>
      </c>
      <c r="J14" s="18"/>
      <c r="L14" s="23"/>
      <c r="M14" s="34"/>
    </row>
    <row r="15" spans="1:13">
      <c r="A15" s="16"/>
      <c r="B15" s="11" t="s">
        <v>29</v>
      </c>
      <c r="C15" s="25">
        <v>3738.8063333333334</v>
      </c>
      <c r="D15" s="25">
        <v>3872.7749999999996</v>
      </c>
      <c r="E15" s="25">
        <v>4040.8080000000004</v>
      </c>
      <c r="F15" s="29">
        <v>4285.061333333334</v>
      </c>
      <c r="G15" s="28">
        <v>6.0446656543278854</v>
      </c>
      <c r="H15" s="26">
        <v>244.25333333333356</v>
      </c>
      <c r="I15" s="28">
        <v>57.47265226122925</v>
      </c>
      <c r="J15" s="18"/>
      <c r="L15" s="23"/>
      <c r="M15" s="34"/>
    </row>
    <row r="16" spans="1:13">
      <c r="A16" s="16"/>
      <c r="B16" s="11" t="s">
        <v>30</v>
      </c>
      <c r="C16" s="25">
        <v>3362.4809999999998</v>
      </c>
      <c r="D16" s="25">
        <v>3431.6756666666665</v>
      </c>
      <c r="E16" s="25">
        <v>3600.8436666666662</v>
      </c>
      <c r="F16" s="29">
        <v>3890.5736666666667</v>
      </c>
      <c r="G16" s="28">
        <v>8.0461699207343251</v>
      </c>
      <c r="H16" s="26">
        <v>289.73000000000047</v>
      </c>
      <c r="I16" s="28">
        <v>52.181653901110003</v>
      </c>
      <c r="J16" s="18"/>
    </row>
    <row r="17" spans="1:10">
      <c r="A17" s="16"/>
      <c r="B17" s="11" t="s">
        <v>31</v>
      </c>
      <c r="C17" s="25">
        <v>376.32533333333339</v>
      </c>
      <c r="D17" s="25">
        <v>441.09933333333333</v>
      </c>
      <c r="E17" s="25">
        <v>439.96466666666669</v>
      </c>
      <c r="F17" s="29">
        <v>394.488</v>
      </c>
      <c r="G17" s="28">
        <v>-10.336436107748048</v>
      </c>
      <c r="H17" s="26">
        <v>-45.476666666666688</v>
      </c>
      <c r="I17" s="28">
        <v>5.2910028308955681</v>
      </c>
      <c r="J17" s="18"/>
    </row>
    <row r="18" spans="1:10">
      <c r="A18" s="16"/>
      <c r="B18" s="11" t="s">
        <v>57</v>
      </c>
      <c r="C18" s="25">
        <v>354.7953333333333</v>
      </c>
      <c r="D18" s="25">
        <v>420.60866666666669</v>
      </c>
      <c r="E18" s="25">
        <v>413.69466666666659</v>
      </c>
      <c r="F18" s="29">
        <v>367.94100000000003</v>
      </c>
      <c r="G18" s="28">
        <v>-11.059767106819496</v>
      </c>
      <c r="H18" s="26">
        <v>-45.753666666666561</v>
      </c>
      <c r="I18" s="28">
        <v>4.9349457337169857</v>
      </c>
      <c r="J18" s="18"/>
    </row>
    <row r="19" spans="1:10">
      <c r="A19" s="16"/>
      <c r="B19" s="11" t="s">
        <v>58</v>
      </c>
      <c r="C19" s="25">
        <v>21.53</v>
      </c>
      <c r="D19" s="25">
        <v>20.491</v>
      </c>
      <c r="E19" s="25">
        <v>26.269666666666666</v>
      </c>
      <c r="F19" s="29">
        <v>26.546666666666667</v>
      </c>
      <c r="G19" s="28">
        <v>1.0544480960296365</v>
      </c>
      <c r="H19" s="26">
        <v>0.27700000000000102</v>
      </c>
      <c r="I19" s="28">
        <v>0.35605262640225899</v>
      </c>
      <c r="J19" s="18"/>
    </row>
    <row r="20" spans="1:10">
      <c r="A20" s="16"/>
      <c r="B20" s="11" t="s">
        <v>32</v>
      </c>
      <c r="C20" s="25">
        <v>1959.4313333333332</v>
      </c>
      <c r="D20" s="25">
        <v>1935.3466666666666</v>
      </c>
      <c r="E20" s="25">
        <v>1875.1113333333333</v>
      </c>
      <c r="F20" s="29">
        <v>1737.2253333333331</v>
      </c>
      <c r="G20" s="28">
        <v>-7.3534833664987804</v>
      </c>
      <c r="H20" s="26">
        <v>-137.88600000000019</v>
      </c>
      <c r="I20" s="28">
        <v>23.300237666469354</v>
      </c>
      <c r="J20" s="18"/>
    </row>
    <row r="21" spans="1:10">
      <c r="A21" s="16"/>
      <c r="B21" s="11" t="s">
        <v>114</v>
      </c>
      <c r="C21" s="25">
        <v>847.70833333333337</v>
      </c>
      <c r="D21" s="25">
        <v>834.67866666666669</v>
      </c>
      <c r="E21" s="25">
        <v>862.25666666666666</v>
      </c>
      <c r="F21" s="29">
        <v>777.55366666666669</v>
      </c>
      <c r="G21" s="28">
        <v>-9.8234091163883939</v>
      </c>
      <c r="H21" s="26">
        <v>-84.702999999999975</v>
      </c>
      <c r="I21" s="28">
        <v>10.428805569514314</v>
      </c>
      <c r="J21" s="18"/>
    </row>
    <row r="22" spans="1:10">
      <c r="A22" s="16"/>
      <c r="B22" s="11" t="s">
        <v>115</v>
      </c>
      <c r="C22" s="25">
        <v>880.47500000000002</v>
      </c>
      <c r="D22" s="25">
        <v>820.80533333333335</v>
      </c>
      <c r="E22" s="25">
        <v>663.98599999999999</v>
      </c>
      <c r="F22" s="29">
        <v>591.59133333333341</v>
      </c>
      <c r="G22" s="28">
        <v>-10.90304112837719</v>
      </c>
      <c r="H22" s="26">
        <v>-72.394666666666581</v>
      </c>
      <c r="I22" s="28">
        <v>7.9346175787348425</v>
      </c>
      <c r="J22" s="18"/>
    </row>
    <row r="23" spans="1:10">
      <c r="A23" s="16"/>
      <c r="B23" s="11" t="s">
        <v>116</v>
      </c>
      <c r="C23" s="25">
        <v>231.24699999999999</v>
      </c>
      <c r="D23" s="25">
        <v>279.86233333333331</v>
      </c>
      <c r="E23" s="25">
        <v>348.86866666666668</v>
      </c>
      <c r="F23" s="29">
        <v>368.08033333333333</v>
      </c>
      <c r="G23" s="28">
        <v>5.5068478491428374</v>
      </c>
      <c r="H23" s="26">
        <v>19.211666666666645</v>
      </c>
      <c r="I23" s="28">
        <v>4.9368145182202019</v>
      </c>
      <c r="J23" s="18"/>
    </row>
    <row r="24" spans="1:10">
      <c r="A24" s="16"/>
      <c r="B24" s="11" t="s">
        <v>55</v>
      </c>
      <c r="C24" s="25">
        <v>1067.1813333333332</v>
      </c>
      <c r="D24" s="25">
        <v>903.53433333333339</v>
      </c>
      <c r="E24" s="25">
        <v>1349.4596666666666</v>
      </c>
      <c r="F24" s="29">
        <v>1466.3333333333333</v>
      </c>
      <c r="G24" s="28">
        <v>8.6607750904744698</v>
      </c>
      <c r="H24" s="26">
        <v>116.87366666666662</v>
      </c>
      <c r="I24" s="28">
        <v>19.66694504700574</v>
      </c>
      <c r="J24" s="18"/>
    </row>
    <row r="25" spans="1:10">
      <c r="A25" s="16"/>
      <c r="B25" s="11" t="s">
        <v>33</v>
      </c>
      <c r="C25" s="25">
        <v>285.28833333333336</v>
      </c>
      <c r="D25" s="25">
        <v>238.57833333333335</v>
      </c>
      <c r="E25" s="25">
        <v>510.85166666666663</v>
      </c>
      <c r="F25" s="29">
        <v>502.36566666666664</v>
      </c>
      <c r="G25" s="28">
        <v>-1.6611475607726911</v>
      </c>
      <c r="H25" s="26">
        <v>-8.48599999999999</v>
      </c>
      <c r="I25" s="28">
        <v>6.7378935847936372</v>
      </c>
      <c r="J25" s="18"/>
    </row>
    <row r="26" spans="1:10">
      <c r="A26" s="16"/>
      <c r="B26" s="11" t="s">
        <v>42</v>
      </c>
      <c r="C26" s="25">
        <v>765.54866666666658</v>
      </c>
      <c r="D26" s="25">
        <v>597.29633333333334</v>
      </c>
      <c r="E26" s="25">
        <v>804.12800000000004</v>
      </c>
      <c r="F26" s="29">
        <v>904.55933333333326</v>
      </c>
      <c r="G26" s="28">
        <v>12.489470996325602</v>
      </c>
      <c r="H26" s="26">
        <v>100.43133333333321</v>
      </c>
      <c r="I26" s="28">
        <v>12.132247351959183</v>
      </c>
      <c r="J26" s="18"/>
    </row>
    <row r="27" spans="1:10">
      <c r="A27" s="16"/>
      <c r="B27" s="11" t="s">
        <v>34</v>
      </c>
      <c r="C27" s="25">
        <v>937.72699999999998</v>
      </c>
      <c r="D27" s="25">
        <v>780.7886666666667</v>
      </c>
      <c r="E27" s="25">
        <v>1102.0083333333332</v>
      </c>
      <c r="F27" s="29">
        <v>1233.9833333333333</v>
      </c>
      <c r="G27" s="28">
        <v>11.975862251495384</v>
      </c>
      <c r="H27" s="26">
        <v>131.97500000000014</v>
      </c>
      <c r="I27" s="28">
        <v>16.550590410721281</v>
      </c>
      <c r="J27" s="18"/>
    </row>
    <row r="28" spans="1:10">
      <c r="A28" s="16"/>
      <c r="B28" s="11" t="s">
        <v>56</v>
      </c>
      <c r="C28" s="25">
        <v>437.65733333333333</v>
      </c>
      <c r="D28" s="25">
        <v>436.08766666666662</v>
      </c>
      <c r="E28" s="25">
        <v>598.0390000000001</v>
      </c>
      <c r="F28" s="29">
        <v>580.92866666666669</v>
      </c>
      <c r="G28" s="28">
        <v>-2.8610731630100084</v>
      </c>
      <c r="H28" s="26">
        <v>-17.110333333333415</v>
      </c>
      <c r="I28" s="28">
        <v>7.7916063856992386</v>
      </c>
      <c r="J28" s="18"/>
    </row>
    <row r="29" spans="1:10">
      <c r="A29" s="16"/>
      <c r="B29" s="11" t="s">
        <v>33</v>
      </c>
      <c r="C29" s="25">
        <v>122.09466666666667</v>
      </c>
      <c r="D29" s="25">
        <v>128.75466666666668</v>
      </c>
      <c r="E29" s="25">
        <v>259.94233333333335</v>
      </c>
      <c r="F29" s="29">
        <v>229.78466666666665</v>
      </c>
      <c r="G29" s="28">
        <v>-11.601675756289541</v>
      </c>
      <c r="H29" s="26">
        <v>-30.157666666666699</v>
      </c>
      <c r="I29" s="28">
        <v>3.0819475416989306</v>
      </c>
      <c r="J29" s="18"/>
    </row>
    <row r="30" spans="1:10">
      <c r="A30" s="16"/>
      <c r="B30" s="11" t="s">
        <v>42</v>
      </c>
      <c r="C30" s="25">
        <v>321.11633333333333</v>
      </c>
      <c r="D30" s="25">
        <v>289.09800000000001</v>
      </c>
      <c r="E30" s="25">
        <v>362.30900000000003</v>
      </c>
      <c r="F30" s="29">
        <v>358.52099999999996</v>
      </c>
      <c r="G30" s="28">
        <v>-1.0455163962253433</v>
      </c>
      <c r="H30" s="26">
        <v>-3.7880000000000678</v>
      </c>
      <c r="I30" s="28">
        <v>4.8086015948153298</v>
      </c>
      <c r="J30" s="18"/>
    </row>
    <row r="31" spans="1:10">
      <c r="A31" s="16"/>
      <c r="B31" s="11" t="s">
        <v>34</v>
      </c>
      <c r="C31" s="25">
        <v>371.90499999999997</v>
      </c>
      <c r="D31" s="25">
        <v>362.286</v>
      </c>
      <c r="E31" s="25">
        <v>477.745</v>
      </c>
      <c r="F31" s="29">
        <v>466.63933333333335</v>
      </c>
      <c r="G31" s="28">
        <v>-2.3246013389290665</v>
      </c>
      <c r="H31" s="26">
        <v>-11.10566666666665</v>
      </c>
      <c r="I31" s="28">
        <v>6.258720249218956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191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109</v>
      </c>
      <c r="F49" s="34">
        <f>F15</f>
        <v>4285.061333333334</v>
      </c>
    </row>
    <row r="50" spans="5:6">
      <c r="E50" s="23" t="s">
        <v>49</v>
      </c>
      <c r="F50" s="34">
        <f>F14-F15</f>
        <v>1737.2253333333329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">
        <v>197</v>
      </c>
      <c r="C13" s="26">
        <v>42709.799333333336</v>
      </c>
      <c r="D13" s="26">
        <v>43216.253666666664</v>
      </c>
      <c r="E13" s="26">
        <v>43725.82433333333</v>
      </c>
      <c r="F13" s="26">
        <v>44238.28633333333</v>
      </c>
      <c r="G13" s="26">
        <v>44756.240333333328</v>
      </c>
      <c r="H13" s="28">
        <v>1.1708274504514948</v>
      </c>
      <c r="I13" s="27">
        <v>1.1719893399684489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21192.450000000008</v>
      </c>
      <c r="D14" s="25">
        <v>21388.424333333332</v>
      </c>
      <c r="E14" s="25">
        <v>21588.283333333329</v>
      </c>
      <c r="F14" s="25">
        <v>21794.075666666664</v>
      </c>
      <c r="G14" s="26">
        <v>22006.393333333326</v>
      </c>
      <c r="H14" s="28">
        <v>0.97419899753488082</v>
      </c>
      <c r="I14" s="27">
        <v>0.95325936831476277</v>
      </c>
      <c r="J14" s="28">
        <v>49.169441332505123</v>
      </c>
      <c r="K14" s="27">
        <v>49.265189665009551</v>
      </c>
      <c r="L14" s="18"/>
    </row>
    <row r="15" spans="1:15">
      <c r="A15" s="16"/>
      <c r="B15" s="12" t="s">
        <v>4</v>
      </c>
      <c r="C15" s="107">
        <v>7038.8546666666662</v>
      </c>
      <c r="D15" s="107">
        <v>7143.59</v>
      </c>
      <c r="E15" s="107">
        <v>7248.0403333333334</v>
      </c>
      <c r="F15" s="107">
        <v>7352.1440000000002</v>
      </c>
      <c r="G15" s="107">
        <v>7455.8266666666668</v>
      </c>
      <c r="H15" s="50">
        <v>1.4102371589384877</v>
      </c>
      <c r="I15" s="36">
        <v>1.4363008741535177</v>
      </c>
      <c r="J15" s="50">
        <v>16.658742135482175</v>
      </c>
      <c r="K15" s="36">
        <v>16.619414107956068</v>
      </c>
      <c r="L15" s="18"/>
      <c r="N15" s="23" t="s">
        <v>4</v>
      </c>
      <c r="O15" s="34">
        <f>J15</f>
        <v>16.658742135482175</v>
      </c>
    </row>
    <row r="16" spans="1:15">
      <c r="A16" s="16"/>
      <c r="B16" s="11" t="s">
        <v>196</v>
      </c>
      <c r="C16" s="55">
        <v>3222.77</v>
      </c>
      <c r="D16" s="55">
        <v>3270.5003333333334</v>
      </c>
      <c r="E16" s="55">
        <v>3318.1786666666667</v>
      </c>
      <c r="F16" s="55">
        <v>3366.23</v>
      </c>
      <c r="G16" s="56">
        <v>3414.6146666666668</v>
      </c>
      <c r="H16" s="28">
        <v>1.4373547460116098</v>
      </c>
      <c r="I16" s="27">
        <v>1.4481237498161548</v>
      </c>
      <c r="J16" s="28">
        <v>7.6293599311190299</v>
      </c>
      <c r="K16" s="27">
        <v>7.609313739315354</v>
      </c>
      <c r="L16" s="18"/>
      <c r="N16" s="23" t="s">
        <v>35</v>
      </c>
      <c r="O16" s="34">
        <f>100-O15</f>
        <v>83.341257864517829</v>
      </c>
    </row>
    <row r="17" spans="1:12">
      <c r="A17" s="16"/>
      <c r="B17" s="11" t="s">
        <v>23</v>
      </c>
      <c r="C17" s="55">
        <v>2219.2930000000001</v>
      </c>
      <c r="D17" s="55">
        <v>2246.2860000000001</v>
      </c>
      <c r="E17" s="55">
        <v>2273.3273333333332</v>
      </c>
      <c r="F17" s="55">
        <v>2300.4609999999998</v>
      </c>
      <c r="G17" s="56">
        <v>2327.6106666666669</v>
      </c>
      <c r="H17" s="28">
        <v>1.1801837399837423</v>
      </c>
      <c r="I17" s="27">
        <v>1.1935662000280844</v>
      </c>
      <c r="J17" s="28">
        <v>5.2006393953808505</v>
      </c>
      <c r="K17" s="27">
        <v>5.2001584841377859</v>
      </c>
      <c r="L17" s="18"/>
    </row>
    <row r="18" spans="1:12">
      <c r="A18" s="16"/>
      <c r="B18" s="11" t="s">
        <v>24</v>
      </c>
      <c r="C18" s="55">
        <v>1649.9413333333332</v>
      </c>
      <c r="D18" s="55">
        <v>1672.7683333333334</v>
      </c>
      <c r="E18" s="55">
        <v>1695.5443333333333</v>
      </c>
      <c r="F18" s="55">
        <v>1718.2629999999999</v>
      </c>
      <c r="G18" s="56">
        <v>1740.9353333333336</v>
      </c>
      <c r="H18" s="28">
        <v>1.3194914476615915</v>
      </c>
      <c r="I18" s="27">
        <v>1.3399040190239742</v>
      </c>
      <c r="J18" s="28">
        <v>3.889815856665531</v>
      </c>
      <c r="K18" s="27">
        <v>3.8841084101969319</v>
      </c>
      <c r="L18" s="18"/>
    </row>
    <row r="19" spans="1:12">
      <c r="A19" s="16"/>
      <c r="B19" s="11" t="s">
        <v>19</v>
      </c>
      <c r="C19" s="55">
        <v>984.91600000000005</v>
      </c>
      <c r="D19" s="55">
        <v>994.97233333333327</v>
      </c>
      <c r="E19" s="55">
        <v>1004.7739999999999</v>
      </c>
      <c r="F19" s="55">
        <v>1014.4753333333333</v>
      </c>
      <c r="G19" s="56">
        <v>1024.4253333333334</v>
      </c>
      <c r="H19" s="28">
        <v>0.98080255606676214</v>
      </c>
      <c r="I19" s="27">
        <v>0.96552392212909677</v>
      </c>
      <c r="J19" s="28">
        <v>2.2888994377178884</v>
      </c>
      <c r="K19" s="27">
        <v>2.2932066710028303</v>
      </c>
      <c r="L19" s="18"/>
    </row>
    <row r="20" spans="1:12">
      <c r="A20" s="16"/>
      <c r="B20" s="11" t="s">
        <v>5</v>
      </c>
      <c r="C20" s="55">
        <v>865.22866666666653</v>
      </c>
      <c r="D20" s="55">
        <v>876.81966666666676</v>
      </c>
      <c r="E20" s="55">
        <v>888.5003333333334</v>
      </c>
      <c r="F20" s="55">
        <v>900.14433333333329</v>
      </c>
      <c r="G20" s="56">
        <v>911.87199999999996</v>
      </c>
      <c r="H20" s="28">
        <v>1.3028651331101315</v>
      </c>
      <c r="I20" s="27">
        <v>1.3105228623061738</v>
      </c>
      <c r="J20" s="28">
        <v>2.0374186777276297</v>
      </c>
      <c r="K20" s="27">
        <v>2.034763115711105</v>
      </c>
      <c r="L20" s="18"/>
    </row>
    <row r="21" spans="1:12">
      <c r="A21" s="16"/>
      <c r="B21" s="11" t="s">
        <v>20</v>
      </c>
      <c r="C21" s="55">
        <v>737.01966666666669</v>
      </c>
      <c r="D21" s="55">
        <v>745.92099999999994</v>
      </c>
      <c r="E21" s="55">
        <v>754.86299999999994</v>
      </c>
      <c r="F21" s="55">
        <v>763.93066666666664</v>
      </c>
      <c r="G21" s="56">
        <v>773.29700000000003</v>
      </c>
      <c r="H21" s="28">
        <v>1.2260711268736513</v>
      </c>
      <c r="I21" s="27">
        <v>1.2012334246964906</v>
      </c>
      <c r="J21" s="28">
        <v>1.7277970496196209</v>
      </c>
      <c r="K21" s="27">
        <v>1.7268541120930552</v>
      </c>
      <c r="L21" s="18"/>
    </row>
    <row r="22" spans="1:12">
      <c r="A22" s="16"/>
      <c r="B22" s="11" t="s">
        <v>22</v>
      </c>
      <c r="C22" s="55">
        <v>581.37600000000009</v>
      </c>
      <c r="D22" s="55">
        <v>586.0003333333334</v>
      </c>
      <c r="E22" s="55">
        <v>590.55066666666664</v>
      </c>
      <c r="F22" s="55">
        <v>595.15533333333326</v>
      </c>
      <c r="G22" s="56">
        <v>600.00033333333329</v>
      </c>
      <c r="H22" s="28">
        <v>0.81407318873616408</v>
      </c>
      <c r="I22" s="27">
        <v>0.7797242347819866</v>
      </c>
      <c r="J22" s="28">
        <v>1.3405959233051756</v>
      </c>
      <c r="K22" s="27">
        <v>1.3453399366532122</v>
      </c>
      <c r="L22" s="18"/>
    </row>
    <row r="23" spans="1:12">
      <c r="A23" s="16"/>
      <c r="B23" s="11" t="s">
        <v>7</v>
      </c>
      <c r="C23" s="55">
        <v>480.22533333333331</v>
      </c>
      <c r="D23" s="55">
        <v>485.8</v>
      </c>
      <c r="E23" s="55">
        <v>491.29766666666666</v>
      </c>
      <c r="F23" s="55">
        <v>496.76233333333334</v>
      </c>
      <c r="G23" s="56">
        <v>502.22700000000003</v>
      </c>
      <c r="H23" s="28">
        <v>1.1000565662855566</v>
      </c>
      <c r="I23" s="27">
        <v>1.1122924120000599</v>
      </c>
      <c r="J23" s="28">
        <v>1.1221384912127079</v>
      </c>
      <c r="K23" s="27">
        <v>1.1229239975306762</v>
      </c>
      <c r="L23" s="18"/>
    </row>
    <row r="24" spans="1:12">
      <c r="A24" s="16"/>
      <c r="B24" s="11" t="s">
        <v>15</v>
      </c>
      <c r="C24" s="55">
        <v>401.71866666666665</v>
      </c>
      <c r="D24" s="55">
        <v>409.8153333333334</v>
      </c>
      <c r="E24" s="55">
        <v>417.85</v>
      </c>
      <c r="F24" s="55">
        <v>425.9373333333333</v>
      </c>
      <c r="G24" s="56">
        <v>434.00333333333333</v>
      </c>
      <c r="H24" s="28">
        <v>1.8937058033576148</v>
      </c>
      <c r="I24" s="27">
        <v>1.9354632842726538</v>
      </c>
      <c r="J24" s="28">
        <v>0.96970462688774717</v>
      </c>
      <c r="K24" s="27">
        <v>0.96282511968008044</v>
      </c>
      <c r="L24" s="18"/>
    </row>
    <row r="25" spans="1:12">
      <c r="A25" s="16"/>
      <c r="B25" s="11" t="s">
        <v>18</v>
      </c>
      <c r="C25" s="55">
        <v>377.28</v>
      </c>
      <c r="D25" s="55">
        <v>387.57533333333339</v>
      </c>
      <c r="E25" s="55">
        <v>397.99466666666666</v>
      </c>
      <c r="F25" s="55">
        <v>408.44</v>
      </c>
      <c r="G25" s="56">
        <v>418.89033333333333</v>
      </c>
      <c r="H25" s="28">
        <v>2.5585969379427365</v>
      </c>
      <c r="I25" s="27">
        <v>2.6244907804459761</v>
      </c>
      <c r="J25" s="28">
        <v>0.93593726866587201</v>
      </c>
      <c r="K25" s="27">
        <v>0.92327265329046548</v>
      </c>
      <c r="L25" s="18"/>
    </row>
    <row r="26" spans="1:12">
      <c r="A26" s="16"/>
      <c r="B26" s="11" t="s">
        <v>21</v>
      </c>
      <c r="C26" s="55">
        <v>395.36866666666668</v>
      </c>
      <c r="D26" s="55">
        <v>398.00100000000003</v>
      </c>
      <c r="E26" s="55">
        <v>400.55933333333331</v>
      </c>
      <c r="F26" s="55">
        <v>402.99733333333342</v>
      </c>
      <c r="G26" s="56">
        <v>405.36833333333334</v>
      </c>
      <c r="H26" s="28">
        <v>0.58834136206027399</v>
      </c>
      <c r="I26" s="27">
        <v>0.60864890594654053</v>
      </c>
      <c r="J26" s="28">
        <v>0.90572472199239928</v>
      </c>
      <c r="K26" s="27">
        <v>0.91096958479984558</v>
      </c>
      <c r="L26" s="18"/>
    </row>
    <row r="27" spans="1:12">
      <c r="A27" s="16"/>
      <c r="B27" s="11" t="s">
        <v>17</v>
      </c>
      <c r="C27" s="55">
        <v>319.44866666666667</v>
      </c>
      <c r="D27" s="55">
        <v>329.30199999999996</v>
      </c>
      <c r="E27" s="55">
        <v>339.09566666666666</v>
      </c>
      <c r="F27" s="55">
        <v>346.03433333333334</v>
      </c>
      <c r="G27" s="56">
        <v>350.93599999999998</v>
      </c>
      <c r="H27" s="28">
        <v>1.4165261057910383</v>
      </c>
      <c r="I27" s="27">
        <v>2.0462268759946722</v>
      </c>
      <c r="J27" s="28">
        <v>0.78410518262105144</v>
      </c>
      <c r="K27" s="27">
        <v>0.78220555544575476</v>
      </c>
      <c r="L27" s="18"/>
    </row>
    <row r="28" spans="1:12">
      <c r="A28" s="16"/>
      <c r="B28" s="11" t="s">
        <v>10</v>
      </c>
      <c r="C28" s="55">
        <v>323.005</v>
      </c>
      <c r="D28" s="55">
        <v>328.15033333333332</v>
      </c>
      <c r="E28" s="55">
        <v>333.34399999999999</v>
      </c>
      <c r="F28" s="55">
        <v>338.69366666666662</v>
      </c>
      <c r="G28" s="56">
        <v>344.23333333333335</v>
      </c>
      <c r="H28" s="28">
        <v>1.6355979493761108</v>
      </c>
      <c r="I28" s="27">
        <v>1.6048486448433597</v>
      </c>
      <c r="J28" s="28">
        <v>0.76912924492667223</v>
      </c>
      <c r="K28" s="27">
        <v>0.76561208568213146</v>
      </c>
      <c r="L28" s="18"/>
    </row>
    <row r="29" spans="1:12">
      <c r="A29" s="16"/>
      <c r="B29" s="11" t="s">
        <v>8</v>
      </c>
      <c r="C29" s="55">
        <v>297.50033333333334</v>
      </c>
      <c r="D29" s="55">
        <v>302.91800000000001</v>
      </c>
      <c r="E29" s="55">
        <v>308.36500000000001</v>
      </c>
      <c r="F29" s="55">
        <v>313.85266666666666</v>
      </c>
      <c r="G29" s="56">
        <v>319.36233333333337</v>
      </c>
      <c r="H29" s="28">
        <v>1.7554946163699015</v>
      </c>
      <c r="I29" s="27">
        <v>1.7796010139499163</v>
      </c>
      <c r="J29" s="28">
        <v>0.71355934045130309</v>
      </c>
      <c r="K29" s="27">
        <v>0.70945936807271903</v>
      </c>
      <c r="L29" s="18"/>
    </row>
    <row r="30" spans="1:12">
      <c r="A30" s="16"/>
      <c r="B30" s="11" t="s">
        <v>9</v>
      </c>
      <c r="C30" s="55">
        <v>302.125</v>
      </c>
      <c r="D30" s="55">
        <v>304.92200000000003</v>
      </c>
      <c r="E30" s="55">
        <v>307.625</v>
      </c>
      <c r="F30" s="55">
        <v>310.54300000000006</v>
      </c>
      <c r="G30" s="56">
        <v>313.60966666666667</v>
      </c>
      <c r="H30" s="28">
        <v>0.98751756332187135</v>
      </c>
      <c r="I30" s="27">
        <v>0.94855749695248459</v>
      </c>
      <c r="J30" s="28">
        <v>0.70070601178959624</v>
      </c>
      <c r="K30" s="27">
        <v>0.70197791492209649</v>
      </c>
      <c r="L30" s="18"/>
    </row>
    <row r="31" spans="1:12">
      <c r="A31" s="16"/>
      <c r="B31" s="11" t="s">
        <v>3</v>
      </c>
      <c r="C31" s="55">
        <v>276.37966666666665</v>
      </c>
      <c r="D31" s="55">
        <v>277.9736666666667</v>
      </c>
      <c r="E31" s="55">
        <v>279.56566666666669</v>
      </c>
      <c r="F31" s="55">
        <v>281.1106666666667</v>
      </c>
      <c r="G31" s="56">
        <v>282.7936666666667</v>
      </c>
      <c r="H31" s="28">
        <v>0.59869659872979764</v>
      </c>
      <c r="I31" s="27">
        <v>0.55264296879564689</v>
      </c>
      <c r="J31" s="28">
        <v>0.63185304342029158</v>
      </c>
      <c r="K31" s="27">
        <v>0.6354465553853319</v>
      </c>
      <c r="L31" s="18"/>
    </row>
    <row r="32" spans="1:12">
      <c r="A32" s="16"/>
      <c r="B32" s="11" t="s">
        <v>14</v>
      </c>
      <c r="C32" s="55">
        <v>227.51533333333336</v>
      </c>
      <c r="D32" s="55">
        <v>231.26233333333334</v>
      </c>
      <c r="E32" s="55">
        <v>235.04166666666666</v>
      </c>
      <c r="F32" s="55">
        <v>238.75666666666666</v>
      </c>
      <c r="G32" s="56">
        <v>242.45533333333333</v>
      </c>
      <c r="H32" s="28">
        <v>1.549136498806325</v>
      </c>
      <c r="I32" s="27">
        <v>1.5805708207764502</v>
      </c>
      <c r="J32" s="28">
        <v>0.54172408479261536</v>
      </c>
      <c r="K32" s="27">
        <v>0.53970595711517133</v>
      </c>
      <c r="L32" s="18"/>
    </row>
    <row r="33" spans="1:14">
      <c r="A33" s="16"/>
      <c r="B33" s="11" t="s">
        <v>11</v>
      </c>
      <c r="C33" s="55">
        <v>231.49933333333334</v>
      </c>
      <c r="D33" s="55">
        <v>233.68333333333331</v>
      </c>
      <c r="E33" s="55">
        <v>235.85400000000001</v>
      </c>
      <c r="F33" s="55">
        <v>237.13366666666664</v>
      </c>
      <c r="G33" s="56">
        <v>237.76133333333334</v>
      </c>
      <c r="H33" s="28">
        <v>0.26468897288591808</v>
      </c>
      <c r="I33" s="27">
        <v>0.54256729445616436</v>
      </c>
      <c r="J33" s="28">
        <v>0.53123616184591504</v>
      </c>
      <c r="K33" s="27">
        <v>0.53603718932482158</v>
      </c>
      <c r="L33" s="18"/>
    </row>
    <row r="34" spans="1:14">
      <c r="A34" s="16"/>
      <c r="B34" s="11" t="s">
        <v>186</v>
      </c>
      <c r="C34" s="55">
        <v>152.13433333333333</v>
      </c>
      <c r="D34" s="55">
        <v>160.18433333333334</v>
      </c>
      <c r="E34" s="55">
        <v>168.36566666666667</v>
      </c>
      <c r="F34" s="55">
        <v>177.45500000000001</v>
      </c>
      <c r="G34" s="56">
        <v>187.19433333333336</v>
      </c>
      <c r="H34" s="28">
        <v>5.4883397668892719</v>
      </c>
      <c r="I34" s="27">
        <v>5.3985670079212511</v>
      </c>
      <c r="J34" s="28">
        <v>0.41825303452469781</v>
      </c>
      <c r="K34" s="27">
        <v>0.40113443514263925</v>
      </c>
      <c r="L34" s="18"/>
    </row>
    <row r="35" spans="1:14">
      <c r="A35" s="16"/>
      <c r="B35" s="11" t="s">
        <v>16</v>
      </c>
      <c r="C35" s="55">
        <v>153.94766666666666</v>
      </c>
      <c r="D35" s="55">
        <v>157.44066666666666</v>
      </c>
      <c r="E35" s="55">
        <v>160.86100000000002</v>
      </c>
      <c r="F35" s="55">
        <v>164.00666666666666</v>
      </c>
      <c r="G35" s="56">
        <v>166.94499999999999</v>
      </c>
      <c r="H35" s="28">
        <v>1.791593837648886</v>
      </c>
      <c r="I35" s="27">
        <v>1.9555185325633051</v>
      </c>
      <c r="J35" s="28">
        <v>0.37300943679950599</v>
      </c>
      <c r="K35" s="27">
        <v>0.37073467410307087</v>
      </c>
      <c r="L35" s="18"/>
    </row>
    <row r="36" spans="1:14">
      <c r="A36" s="16"/>
      <c r="B36" s="11" t="s">
        <v>6</v>
      </c>
      <c r="C36" s="55">
        <v>127.20766666666667</v>
      </c>
      <c r="D36" s="55">
        <v>129.941</v>
      </c>
      <c r="E36" s="55">
        <v>132.73400000000001</v>
      </c>
      <c r="F36" s="55">
        <v>135.76900000000001</v>
      </c>
      <c r="G36" s="56">
        <v>139.04400000000001</v>
      </c>
      <c r="H36" s="28">
        <v>2.4121854031480039</v>
      </c>
      <c r="I36" s="27">
        <v>2.286527943104244</v>
      </c>
      <c r="J36" s="28">
        <v>0.31066952667255998</v>
      </c>
      <c r="K36" s="27">
        <v>0.30690384111397806</v>
      </c>
      <c r="L36" s="18"/>
    </row>
    <row r="37" spans="1:14">
      <c r="A37" s="16"/>
      <c r="B37" s="11" t="s">
        <v>12</v>
      </c>
      <c r="C37" s="55">
        <v>103.35466666666667</v>
      </c>
      <c r="D37" s="55">
        <v>104.34533333333333</v>
      </c>
      <c r="E37" s="55">
        <v>105.14266666666667</v>
      </c>
      <c r="F37" s="55">
        <v>105.42900000000002</v>
      </c>
      <c r="G37" s="56">
        <v>105.39933333333333</v>
      </c>
      <c r="H37" s="28">
        <v>-2.8139000338323061E-2</v>
      </c>
      <c r="I37" s="27">
        <v>0.27232839189927915</v>
      </c>
      <c r="J37" s="28">
        <v>0.23549639681158505</v>
      </c>
      <c r="K37" s="27">
        <v>0.23832071433689278</v>
      </c>
      <c r="L37" s="18"/>
    </row>
    <row r="38" spans="1:14">
      <c r="A38" s="16"/>
      <c r="B38" s="11" t="s">
        <v>13</v>
      </c>
      <c r="C38" s="55">
        <v>49.239666666666665</v>
      </c>
      <c r="D38" s="55">
        <v>49.656666666666666</v>
      </c>
      <c r="E38" s="55">
        <v>50.06633333333334</v>
      </c>
      <c r="F38" s="55">
        <v>50.485666666666667</v>
      </c>
      <c r="G38" s="56">
        <v>51.041666666666664</v>
      </c>
      <c r="H38" s="28">
        <v>1.1013026799685743</v>
      </c>
      <c r="I38" s="27">
        <v>0.83755550969046855</v>
      </c>
      <c r="J38" s="28">
        <v>0.11404368706245441</v>
      </c>
      <c r="K38" s="27">
        <v>0.11412211197843342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33071.086666666662</v>
      </c>
      <c r="D13" s="26">
        <v>33633.255666666671</v>
      </c>
      <c r="E13" s="26">
        <v>34194.689666666665</v>
      </c>
      <c r="F13" s="26">
        <v>34738.301333333329</v>
      </c>
      <c r="G13" s="26">
        <v>35270.386666666665</v>
      </c>
      <c r="H13" s="28">
        <v>1.5316964644519704</v>
      </c>
      <c r="I13" s="27">
        <v>1.5897546430917897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16076.776666666658</v>
      </c>
      <c r="D14" s="25">
        <v>16311.083333333339</v>
      </c>
      <c r="E14" s="25">
        <v>16545.828666666668</v>
      </c>
      <c r="F14" s="25">
        <v>16771.999333333322</v>
      </c>
      <c r="G14" s="26">
        <v>16991.897999999997</v>
      </c>
      <c r="H14" s="28">
        <v>1.3111058633876738</v>
      </c>
      <c r="I14" s="27">
        <v>1.3669346590195142</v>
      </c>
      <c r="J14" s="28">
        <v>48.176103541441179</v>
      </c>
      <c r="K14" s="27">
        <v>48.28100019168081</v>
      </c>
      <c r="L14" s="18"/>
    </row>
    <row r="15" spans="1:15">
      <c r="A15" s="16"/>
      <c r="B15" s="12" t="s">
        <v>4</v>
      </c>
      <c r="C15" s="107">
        <v>5586.815333333333</v>
      </c>
      <c r="D15" s="107">
        <v>5698.2376666666669</v>
      </c>
      <c r="E15" s="107">
        <v>5808.121666666666</v>
      </c>
      <c r="F15" s="107">
        <v>5915.9193333333324</v>
      </c>
      <c r="G15" s="107">
        <v>6022.2866666666669</v>
      </c>
      <c r="H15" s="50">
        <v>1.7979848496920248</v>
      </c>
      <c r="I15" s="36">
        <v>1.8559815522688927</v>
      </c>
      <c r="J15" s="50">
        <v>17.074626154745872</v>
      </c>
      <c r="K15" s="36">
        <v>17.029961472689166</v>
      </c>
      <c r="L15" s="18"/>
      <c r="N15" s="23" t="s">
        <v>4</v>
      </c>
      <c r="O15" s="34">
        <f>J15</f>
        <v>17.074626154745872</v>
      </c>
    </row>
    <row r="16" spans="1:15">
      <c r="A16" s="16"/>
      <c r="B16" s="11" t="s">
        <v>196</v>
      </c>
      <c r="C16" s="55">
        <v>2649.2423333333336</v>
      </c>
      <c r="D16" s="55">
        <v>2700.9249999999997</v>
      </c>
      <c r="E16" s="55">
        <v>2751.7</v>
      </c>
      <c r="F16" s="55">
        <v>2801.5986666666668</v>
      </c>
      <c r="G16" s="56">
        <v>2851.0983333333334</v>
      </c>
      <c r="H16" s="28">
        <v>1.7668364586124419</v>
      </c>
      <c r="I16" s="27">
        <v>1.8133759736405519</v>
      </c>
      <c r="J16" s="28">
        <v>8.0835471419082836</v>
      </c>
      <c r="K16" s="27">
        <v>8.0648694931389091</v>
      </c>
      <c r="L16" s="18"/>
      <c r="N16" s="23" t="s">
        <v>35</v>
      </c>
      <c r="O16" s="34">
        <f>100-O15</f>
        <v>82.925373845254128</v>
      </c>
    </row>
    <row r="17" spans="1:12">
      <c r="A17" s="16"/>
      <c r="B17" s="11" t="s">
        <v>23</v>
      </c>
      <c r="C17" s="55">
        <v>1767.8056666666669</v>
      </c>
      <c r="D17" s="55">
        <v>1797.921</v>
      </c>
      <c r="E17" s="55">
        <v>1828.1843333333334</v>
      </c>
      <c r="F17" s="55">
        <v>1857.3323333333331</v>
      </c>
      <c r="G17" s="56">
        <v>1885.6276666666665</v>
      </c>
      <c r="H17" s="28">
        <v>1.5234394419092467</v>
      </c>
      <c r="I17" s="27">
        <v>1.5943687662421935</v>
      </c>
      <c r="J17" s="28">
        <v>5.3462063925960175</v>
      </c>
      <c r="K17" s="27">
        <v>5.3466412059449766</v>
      </c>
      <c r="L17" s="18"/>
    </row>
    <row r="18" spans="1:12">
      <c r="A18" s="16"/>
      <c r="B18" s="11" t="s">
        <v>24</v>
      </c>
      <c r="C18" s="55">
        <v>1271.5840000000001</v>
      </c>
      <c r="D18" s="55">
        <v>1294.7789999999998</v>
      </c>
      <c r="E18" s="55">
        <v>1318.1146666666666</v>
      </c>
      <c r="F18" s="55">
        <v>1341.0250000000001</v>
      </c>
      <c r="G18" s="56">
        <v>1363.6486666666667</v>
      </c>
      <c r="H18" s="28">
        <v>1.6870428714353958</v>
      </c>
      <c r="I18" s="27">
        <v>1.7381138312701383</v>
      </c>
      <c r="J18" s="28">
        <v>3.8662708168023112</v>
      </c>
      <c r="K18" s="27">
        <v>3.8603643486540093</v>
      </c>
      <c r="L18" s="18"/>
    </row>
    <row r="19" spans="1:12">
      <c r="A19" s="16"/>
      <c r="B19" s="11" t="s">
        <v>19</v>
      </c>
      <c r="C19" s="55">
        <v>787.91</v>
      </c>
      <c r="D19" s="55">
        <v>800.24233333333325</v>
      </c>
      <c r="E19" s="55">
        <v>812.31100000000004</v>
      </c>
      <c r="F19" s="55">
        <v>823.80033333333324</v>
      </c>
      <c r="G19" s="56">
        <v>835.1776666666666</v>
      </c>
      <c r="H19" s="28">
        <v>1.3810789912280574</v>
      </c>
      <c r="I19" s="27">
        <v>1.4144008062593194</v>
      </c>
      <c r="J19" s="28">
        <v>2.3679288649703869</v>
      </c>
      <c r="K19" s="27">
        <v>2.3714467942128508</v>
      </c>
      <c r="L19" s="18"/>
    </row>
    <row r="20" spans="1:12">
      <c r="A20" s="16"/>
      <c r="B20" s="11" t="s">
        <v>5</v>
      </c>
      <c r="C20" s="55">
        <v>664.86333333333334</v>
      </c>
      <c r="D20" s="55">
        <v>676.73799999999994</v>
      </c>
      <c r="E20" s="55">
        <v>689.14933333333329</v>
      </c>
      <c r="F20" s="55">
        <v>701.48066666666671</v>
      </c>
      <c r="G20" s="56">
        <v>713.83166666666659</v>
      </c>
      <c r="H20" s="28">
        <v>1.7607042626976543</v>
      </c>
      <c r="I20" s="27">
        <v>1.7893557661426085</v>
      </c>
      <c r="J20" s="28">
        <v>2.0238838700946098</v>
      </c>
      <c r="K20" s="27">
        <v>2.0193292122593141</v>
      </c>
      <c r="L20" s="18"/>
    </row>
    <row r="21" spans="1:12">
      <c r="A21" s="16"/>
      <c r="B21" s="11" t="s">
        <v>20</v>
      </c>
      <c r="C21" s="55">
        <v>557.21766666666679</v>
      </c>
      <c r="D21" s="55">
        <v>567.58933333333334</v>
      </c>
      <c r="E21" s="55">
        <v>578.37933333333331</v>
      </c>
      <c r="F21" s="55">
        <v>589.06200000000001</v>
      </c>
      <c r="G21" s="56">
        <v>599.82400000000007</v>
      </c>
      <c r="H21" s="28">
        <v>1.8269723730269583</v>
      </c>
      <c r="I21" s="27">
        <v>1.8470000657008434</v>
      </c>
      <c r="J21" s="28">
        <v>1.7006448091108728</v>
      </c>
      <c r="K21" s="27">
        <v>1.6957133117927168</v>
      </c>
      <c r="L21" s="18"/>
    </row>
    <row r="22" spans="1:12">
      <c r="A22" s="16"/>
      <c r="B22" s="11" t="s">
        <v>22</v>
      </c>
      <c r="C22" s="55">
        <v>466.51166666666671</v>
      </c>
      <c r="D22" s="55">
        <v>472.74866666666668</v>
      </c>
      <c r="E22" s="55">
        <v>478.74266666666671</v>
      </c>
      <c r="F22" s="55">
        <v>484.42133333333328</v>
      </c>
      <c r="G22" s="56">
        <v>490.06133333333332</v>
      </c>
      <c r="H22" s="28">
        <v>1.1642757269154203</v>
      </c>
      <c r="I22" s="27">
        <v>1.1861626427001726</v>
      </c>
      <c r="J22" s="28">
        <v>1.3894413405920509</v>
      </c>
      <c r="K22" s="27">
        <v>1.3944876828749946</v>
      </c>
      <c r="L22" s="18"/>
    </row>
    <row r="23" spans="1:12">
      <c r="A23" s="16"/>
      <c r="B23" s="11" t="s">
        <v>7</v>
      </c>
      <c r="C23" s="55">
        <v>374.53366666666665</v>
      </c>
      <c r="D23" s="55">
        <v>380.74933333333337</v>
      </c>
      <c r="E23" s="55">
        <v>386.94766666666663</v>
      </c>
      <c r="F23" s="55">
        <v>392.93333333333334</v>
      </c>
      <c r="G23" s="56">
        <v>398.77433333333335</v>
      </c>
      <c r="H23" s="28">
        <v>1.4865117068205036</v>
      </c>
      <c r="I23" s="27">
        <v>1.5468930768415712</v>
      </c>
      <c r="J23" s="28">
        <v>1.1306208154224944</v>
      </c>
      <c r="K23" s="27">
        <v>1.1311242008148856</v>
      </c>
      <c r="L23" s="18"/>
    </row>
    <row r="24" spans="1:12">
      <c r="A24" s="16"/>
      <c r="B24" s="11" t="s">
        <v>21</v>
      </c>
      <c r="C24" s="55">
        <v>325.46066666666667</v>
      </c>
      <c r="D24" s="55">
        <v>328.57499999999999</v>
      </c>
      <c r="E24" s="55">
        <v>331.58200000000005</v>
      </c>
      <c r="F24" s="55">
        <v>334.33866666666671</v>
      </c>
      <c r="G24" s="56">
        <v>336.96366666666671</v>
      </c>
      <c r="H24" s="28">
        <v>0.78513204176204887</v>
      </c>
      <c r="I24" s="27">
        <v>0.83136800751146822</v>
      </c>
      <c r="J24" s="28">
        <v>0.95537276030241058</v>
      </c>
      <c r="K24" s="27">
        <v>0.96244967034657558</v>
      </c>
      <c r="L24" s="18"/>
    </row>
    <row r="25" spans="1:12">
      <c r="A25" s="16"/>
      <c r="B25" s="11" t="s">
        <v>18</v>
      </c>
      <c r="C25" s="55">
        <v>289.62299999999999</v>
      </c>
      <c r="D25" s="55">
        <v>298.73700000000002</v>
      </c>
      <c r="E25" s="55">
        <v>307.92599999999999</v>
      </c>
      <c r="F25" s="55">
        <v>316.99900000000002</v>
      </c>
      <c r="G25" s="56">
        <v>325.97033333333337</v>
      </c>
      <c r="H25" s="28">
        <v>2.8300825344349079</v>
      </c>
      <c r="I25" s="27">
        <v>2.9464871430148865</v>
      </c>
      <c r="J25" s="28">
        <v>0.92420402535989599</v>
      </c>
      <c r="K25" s="27">
        <v>0.91253454496297393</v>
      </c>
      <c r="L25" s="18"/>
    </row>
    <row r="26" spans="1:12">
      <c r="A26" s="16"/>
      <c r="B26" s="11" t="s">
        <v>15</v>
      </c>
      <c r="C26" s="55">
        <v>295.36066666666665</v>
      </c>
      <c r="D26" s="55">
        <v>302.19233333333335</v>
      </c>
      <c r="E26" s="55">
        <v>309.32533333333333</v>
      </c>
      <c r="F26" s="55">
        <v>316.60633333333334</v>
      </c>
      <c r="G26" s="56">
        <v>323.92866666666669</v>
      </c>
      <c r="H26" s="28">
        <v>2.3127564304356918</v>
      </c>
      <c r="I26" s="27">
        <v>2.353832426700686</v>
      </c>
      <c r="J26" s="28">
        <v>0.9184154110020154</v>
      </c>
      <c r="K26" s="27">
        <v>0.91140418840667947</v>
      </c>
      <c r="L26" s="18"/>
    </row>
    <row r="27" spans="1:12">
      <c r="A27" s="16"/>
      <c r="B27" s="11" t="s">
        <v>10</v>
      </c>
      <c r="C27" s="55">
        <v>255.065</v>
      </c>
      <c r="D27" s="55">
        <v>260.75566666666668</v>
      </c>
      <c r="E27" s="55">
        <v>266.67</v>
      </c>
      <c r="F27" s="55">
        <v>272.721</v>
      </c>
      <c r="G27" s="56">
        <v>278.87799999999999</v>
      </c>
      <c r="H27" s="28">
        <v>2.2576185918942837</v>
      </c>
      <c r="I27" s="27">
        <v>2.2690966362920451</v>
      </c>
      <c r="J27" s="28">
        <v>0.79068597301078636</v>
      </c>
      <c r="K27" s="27">
        <v>0.78507292968383879</v>
      </c>
      <c r="L27" s="18"/>
    </row>
    <row r="28" spans="1:12">
      <c r="A28" s="16"/>
      <c r="B28" s="11" t="s">
        <v>17</v>
      </c>
      <c r="C28" s="55">
        <v>234.24600000000001</v>
      </c>
      <c r="D28" s="55">
        <v>242.92966666666666</v>
      </c>
      <c r="E28" s="55">
        <v>251.75900000000001</v>
      </c>
      <c r="F28" s="55">
        <v>258.48966666666666</v>
      </c>
      <c r="G28" s="56">
        <v>263.69566666666668</v>
      </c>
      <c r="H28" s="28">
        <v>2.0140070073723093</v>
      </c>
      <c r="I28" s="27">
        <v>2.6734562286419461</v>
      </c>
      <c r="J28" s="28">
        <v>0.74764041902574363</v>
      </c>
      <c r="K28" s="27">
        <v>0.74410566074119311</v>
      </c>
      <c r="L28" s="18"/>
    </row>
    <row r="29" spans="1:12">
      <c r="A29" s="16"/>
      <c r="B29" s="11" t="s">
        <v>9</v>
      </c>
      <c r="C29" s="55">
        <v>234.99466666666663</v>
      </c>
      <c r="D29" s="55">
        <v>238.91499999999999</v>
      </c>
      <c r="E29" s="55">
        <v>242.84299999999999</v>
      </c>
      <c r="F29" s="55">
        <v>246.77200000000002</v>
      </c>
      <c r="G29" s="56">
        <v>250.74066666666667</v>
      </c>
      <c r="H29" s="28">
        <v>1.6082321603207106</v>
      </c>
      <c r="I29" s="27">
        <v>1.6179177493277574</v>
      </c>
      <c r="J29" s="28">
        <v>0.7109098889001878</v>
      </c>
      <c r="K29" s="27">
        <v>0.71037440095900306</v>
      </c>
      <c r="L29" s="18"/>
    </row>
    <row r="30" spans="1:12">
      <c r="A30" s="16"/>
      <c r="B30" s="11" t="s">
        <v>8</v>
      </c>
      <c r="C30" s="55">
        <v>227.51233333333334</v>
      </c>
      <c r="D30" s="55">
        <v>232.70333333333335</v>
      </c>
      <c r="E30" s="55">
        <v>237.90566666666666</v>
      </c>
      <c r="F30" s="55">
        <v>243.03633333333335</v>
      </c>
      <c r="G30" s="56">
        <v>248.11599999999999</v>
      </c>
      <c r="H30" s="28">
        <v>2.0900852958885219</v>
      </c>
      <c r="I30" s="27">
        <v>2.156597082597167</v>
      </c>
      <c r="J30" s="28">
        <v>0.70346832980566509</v>
      </c>
      <c r="K30" s="27">
        <v>0.69962066078379737</v>
      </c>
      <c r="L30" s="18"/>
    </row>
    <row r="31" spans="1:12">
      <c r="A31" s="16"/>
      <c r="B31" s="11" t="s">
        <v>3</v>
      </c>
      <c r="C31" s="55">
        <v>220.67066666666665</v>
      </c>
      <c r="D31" s="55">
        <v>222.965</v>
      </c>
      <c r="E31" s="55">
        <v>225.13833333333332</v>
      </c>
      <c r="F31" s="55">
        <v>227.09766666666667</v>
      </c>
      <c r="G31" s="56">
        <v>229.08966666666666</v>
      </c>
      <c r="H31" s="28">
        <v>0.87715564375385746</v>
      </c>
      <c r="I31" s="27">
        <v>0.87027975392908186</v>
      </c>
      <c r="J31" s="28">
        <v>0.64952411446958902</v>
      </c>
      <c r="K31" s="27">
        <v>0.65373854779926688</v>
      </c>
      <c r="L31" s="18"/>
    </row>
    <row r="32" spans="1:12">
      <c r="A32" s="16"/>
      <c r="B32" s="11" t="s">
        <v>11</v>
      </c>
      <c r="C32" s="55">
        <v>186.74633333333335</v>
      </c>
      <c r="D32" s="55">
        <v>189.66066666666666</v>
      </c>
      <c r="E32" s="55">
        <v>192.62899999999999</v>
      </c>
      <c r="F32" s="55">
        <v>194.75866666666664</v>
      </c>
      <c r="G32" s="56">
        <v>196.279</v>
      </c>
      <c r="H32" s="28">
        <v>0.78062422553726307</v>
      </c>
      <c r="I32" s="27">
        <v>1.105579464497386</v>
      </c>
      <c r="J32" s="28">
        <v>0.55649801022878875</v>
      </c>
      <c r="K32" s="27">
        <v>0.5606453372542568</v>
      </c>
      <c r="L32" s="18"/>
    </row>
    <row r="33" spans="1:14">
      <c r="A33" s="16"/>
      <c r="B33" s="11" t="s">
        <v>14</v>
      </c>
      <c r="C33" s="55">
        <v>172.73533333333333</v>
      </c>
      <c r="D33" s="55">
        <v>176.69966666666667</v>
      </c>
      <c r="E33" s="55">
        <v>180.73233333333334</v>
      </c>
      <c r="F33" s="55">
        <v>184.57733333333331</v>
      </c>
      <c r="G33" s="56">
        <v>188.35366666666667</v>
      </c>
      <c r="H33" s="28">
        <v>2.0459355789443467</v>
      </c>
      <c r="I33" s="27">
        <v>2.1274555189349842</v>
      </c>
      <c r="J33" s="28">
        <v>0.5340277906413653</v>
      </c>
      <c r="K33" s="27">
        <v>0.53133666946524272</v>
      </c>
      <c r="L33" s="18"/>
    </row>
    <row r="34" spans="1:14">
      <c r="A34" s="16"/>
      <c r="B34" s="11" t="s">
        <v>16</v>
      </c>
      <c r="C34" s="55">
        <v>118.95933333333335</v>
      </c>
      <c r="D34" s="55">
        <v>122.08933333333333</v>
      </c>
      <c r="E34" s="55">
        <v>125.30233333333335</v>
      </c>
      <c r="F34" s="55">
        <v>128.35833333333332</v>
      </c>
      <c r="G34" s="56">
        <v>131.22033333333331</v>
      </c>
      <c r="H34" s="28">
        <v>2.2296955138609409</v>
      </c>
      <c r="I34" s="27">
        <v>2.4389011111790593</v>
      </c>
      <c r="J34" s="28">
        <v>0.37204109661022522</v>
      </c>
      <c r="K34" s="27">
        <v>0.3695008921180794</v>
      </c>
      <c r="L34" s="18"/>
    </row>
    <row r="35" spans="1:14">
      <c r="A35" s="16"/>
      <c r="B35" s="11" t="s">
        <v>186</v>
      </c>
      <c r="C35" s="55">
        <v>104.42933333333333</v>
      </c>
      <c r="D35" s="55">
        <v>109.78699999999999</v>
      </c>
      <c r="E35" s="55">
        <v>115.10266666666666</v>
      </c>
      <c r="F35" s="55">
        <v>120.95366666666666</v>
      </c>
      <c r="G35" s="56">
        <v>127.24299999999999</v>
      </c>
      <c r="H35" s="28">
        <v>5.1997872463560357</v>
      </c>
      <c r="I35" s="27">
        <v>5.0832879632096484</v>
      </c>
      <c r="J35" s="28">
        <v>0.36076440330112625</v>
      </c>
      <c r="K35" s="27">
        <v>0.34818532289776905</v>
      </c>
      <c r="L35" s="18"/>
    </row>
    <row r="36" spans="1:14">
      <c r="A36" s="16"/>
      <c r="B36" s="11" t="s">
        <v>6</v>
      </c>
      <c r="C36" s="55">
        <v>93.735333333333344</v>
      </c>
      <c r="D36" s="55">
        <v>96.298333333333332</v>
      </c>
      <c r="E36" s="55">
        <v>98.92</v>
      </c>
      <c r="F36" s="55">
        <v>101.715</v>
      </c>
      <c r="G36" s="56">
        <v>104.67466666666667</v>
      </c>
      <c r="H36" s="28">
        <v>2.9097642104573218</v>
      </c>
      <c r="I36" s="27">
        <v>2.8255155681358612</v>
      </c>
      <c r="J36" s="28">
        <v>0.29677776899903563</v>
      </c>
      <c r="K36" s="27">
        <v>0.29280360897324248</v>
      </c>
      <c r="L36" s="18"/>
    </row>
    <row r="37" spans="1:14">
      <c r="A37" s="16"/>
      <c r="B37" s="11" t="s">
        <v>12</v>
      </c>
      <c r="C37" s="55">
        <v>69.525000000000006</v>
      </c>
      <c r="D37" s="55">
        <v>70.625</v>
      </c>
      <c r="E37" s="55">
        <v>71.566666666666663</v>
      </c>
      <c r="F37" s="55">
        <v>72.022000000000006</v>
      </c>
      <c r="G37" s="56">
        <v>72.149666666666675</v>
      </c>
      <c r="H37" s="28">
        <v>0.17726065183787387</v>
      </c>
      <c r="I37" s="27">
        <v>0.63623660922218495</v>
      </c>
      <c r="J37" s="28">
        <v>0.20456159822839107</v>
      </c>
      <c r="K37" s="27">
        <v>0.20732735118193846</v>
      </c>
      <c r="L37" s="18"/>
    </row>
    <row r="38" spans="1:14">
      <c r="A38" s="16"/>
      <c r="B38" s="11" t="s">
        <v>13</v>
      </c>
      <c r="C38" s="55">
        <v>38.762666666666668</v>
      </c>
      <c r="D38" s="55">
        <v>39.308999999999997</v>
      </c>
      <c r="E38" s="55">
        <v>39.808</v>
      </c>
      <c r="F38" s="55">
        <v>40.283333333333331</v>
      </c>
      <c r="G38" s="56">
        <v>40.855333333333327</v>
      </c>
      <c r="H38" s="28">
        <v>1.4199420769548832</v>
      </c>
      <c r="I38" s="27">
        <v>1.1940648445873503</v>
      </c>
      <c r="J38" s="28">
        <v>0.11583466243069256</v>
      </c>
      <c r="K38" s="27">
        <v>0.11596230036348737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197</v>
      </c>
      <c r="C13" s="26">
        <v>19099.318666666666</v>
      </c>
      <c r="D13" s="26">
        <v>19493.918000000001</v>
      </c>
      <c r="E13" s="26">
        <v>20883.615999999998</v>
      </c>
      <c r="F13" s="26">
        <v>21710.14333333333</v>
      </c>
      <c r="G13" s="26">
        <v>22212.565000000002</v>
      </c>
      <c r="H13" s="28">
        <v>2.3142254703370169</v>
      </c>
      <c r="I13" s="27">
        <v>3.9577788316608187</v>
      </c>
      <c r="J13" s="28">
        <v>100</v>
      </c>
      <c r="K13" s="27">
        <v>100</v>
      </c>
      <c r="L13" s="18"/>
      <c r="M13" s="16"/>
    </row>
    <row r="14" spans="1:15">
      <c r="A14" s="16"/>
      <c r="B14" s="11" t="s">
        <v>26</v>
      </c>
      <c r="C14" s="25">
        <v>8668.3269999999957</v>
      </c>
      <c r="D14" s="25">
        <v>8695.2103333333362</v>
      </c>
      <c r="E14" s="25">
        <v>9551.4473333333299</v>
      </c>
      <c r="F14" s="25">
        <v>9991.5489999999972</v>
      </c>
      <c r="G14" s="26">
        <v>10162.319333333337</v>
      </c>
      <c r="H14" s="28">
        <v>1.7091477340834604</v>
      </c>
      <c r="I14" s="27">
        <v>4.6076961041366937</v>
      </c>
      <c r="J14" s="28">
        <v>45.750318944855472</v>
      </c>
      <c r="K14" s="27">
        <v>46.022492097779789</v>
      </c>
      <c r="L14" s="18"/>
      <c r="M14" s="16"/>
    </row>
    <row r="15" spans="1:15">
      <c r="A15" s="16"/>
      <c r="B15" s="12" t="s">
        <v>4</v>
      </c>
      <c r="C15" s="107">
        <v>3566.3119999999999</v>
      </c>
      <c r="D15" s="107">
        <v>3738.8063333333334</v>
      </c>
      <c r="E15" s="107">
        <v>3872.7749999999996</v>
      </c>
      <c r="F15" s="107">
        <v>4040.8080000000004</v>
      </c>
      <c r="G15" s="107">
        <v>4285.061333333334</v>
      </c>
      <c r="H15" s="50">
        <v>6.0446656543278854</v>
      </c>
      <c r="I15" s="36">
        <v>4.3388268102329874</v>
      </c>
      <c r="J15" s="50">
        <v>19.291159455620427</v>
      </c>
      <c r="K15" s="36">
        <v>18.612534878090017</v>
      </c>
      <c r="L15" s="18"/>
      <c r="M15" s="16"/>
      <c r="N15" s="23" t="s">
        <v>4</v>
      </c>
      <c r="O15" s="34">
        <f>J15</f>
        <v>19.291159455620427</v>
      </c>
    </row>
    <row r="16" spans="1:15">
      <c r="A16" s="16"/>
      <c r="B16" s="11" t="s">
        <v>196</v>
      </c>
      <c r="C16" s="55">
        <v>1595.7443333333333</v>
      </c>
      <c r="D16" s="55">
        <v>1658.4296666666667</v>
      </c>
      <c r="E16" s="55">
        <v>1747.3513333333333</v>
      </c>
      <c r="F16" s="55">
        <v>1803.5646666666664</v>
      </c>
      <c r="G16" s="56">
        <v>1820.9993333333332</v>
      </c>
      <c r="H16" s="28">
        <v>0.96667821170446366</v>
      </c>
      <c r="I16" s="27">
        <v>3.2170595724500206</v>
      </c>
      <c r="J16" s="28">
        <v>8.1980596717818628</v>
      </c>
      <c r="K16" s="27">
        <v>8.3074747088265823</v>
      </c>
      <c r="L16" s="18"/>
      <c r="M16" s="16"/>
      <c r="N16" s="23" t="s">
        <v>35</v>
      </c>
      <c r="O16" s="34">
        <f>100-O15</f>
        <v>80.708840544379569</v>
      </c>
    </row>
    <row r="17" spans="1:13">
      <c r="A17" s="16"/>
      <c r="B17" s="11" t="s">
        <v>23</v>
      </c>
      <c r="C17" s="55">
        <v>1140.3530000000001</v>
      </c>
      <c r="D17" s="55">
        <v>1163.2916666666667</v>
      </c>
      <c r="E17" s="55">
        <v>1224.3913333333333</v>
      </c>
      <c r="F17" s="55">
        <v>1253.4086666666665</v>
      </c>
      <c r="G17" s="56">
        <v>1227.4213333333332</v>
      </c>
      <c r="H17" s="28">
        <v>-2.0733328262716011</v>
      </c>
      <c r="I17" s="27">
        <v>2.3699394583539979</v>
      </c>
      <c r="J17" s="28">
        <v>5.5257973733935417</v>
      </c>
      <c r="K17" s="27">
        <v>5.7733781275511307</v>
      </c>
      <c r="L17" s="18"/>
      <c r="M17" s="16"/>
    </row>
    <row r="18" spans="1:13">
      <c r="A18" s="16"/>
      <c r="B18" s="11" t="s">
        <v>24</v>
      </c>
      <c r="C18" s="55">
        <v>715.72233333333327</v>
      </c>
      <c r="D18" s="55">
        <v>711.67633333333333</v>
      </c>
      <c r="E18" s="55">
        <v>759.83933333333334</v>
      </c>
      <c r="F18" s="55">
        <v>768.98233333333337</v>
      </c>
      <c r="G18" s="56">
        <v>788.62</v>
      </c>
      <c r="H18" s="28">
        <v>2.5537214335656477</v>
      </c>
      <c r="I18" s="27">
        <v>1.203280693550135</v>
      </c>
      <c r="J18" s="28">
        <v>3.5503328859138956</v>
      </c>
      <c r="K18" s="27">
        <v>3.5420417153702202</v>
      </c>
      <c r="L18" s="18"/>
      <c r="M18" s="16"/>
    </row>
    <row r="19" spans="1:13">
      <c r="A19" s="16"/>
      <c r="B19" s="11" t="s">
        <v>19</v>
      </c>
      <c r="C19" s="55">
        <v>463.32133333333331</v>
      </c>
      <c r="D19" s="55">
        <v>508.35500000000002</v>
      </c>
      <c r="E19" s="55">
        <v>555.80033333333336</v>
      </c>
      <c r="F19" s="55">
        <v>590.36366666666663</v>
      </c>
      <c r="G19" s="56">
        <v>577.79900000000009</v>
      </c>
      <c r="H19" s="28">
        <v>-2.1282926738377395</v>
      </c>
      <c r="I19" s="27">
        <v>6.2186600583782781</v>
      </c>
      <c r="J19" s="28">
        <v>2.6012259277575551</v>
      </c>
      <c r="K19" s="27">
        <v>2.7192987978123284</v>
      </c>
      <c r="L19" s="18"/>
      <c r="M19" s="16"/>
    </row>
    <row r="20" spans="1:13">
      <c r="A20" s="16"/>
      <c r="B20" s="11" t="s">
        <v>5</v>
      </c>
      <c r="C20" s="55">
        <v>379.75366666666667</v>
      </c>
      <c r="D20" s="55">
        <v>350.89766666666668</v>
      </c>
      <c r="E20" s="55">
        <v>387.98066666666665</v>
      </c>
      <c r="F20" s="55">
        <v>404.32033333333334</v>
      </c>
      <c r="G20" s="56">
        <v>406.42099999999999</v>
      </c>
      <c r="H20" s="28">
        <v>0.51955503927991753</v>
      </c>
      <c r="I20" s="27">
        <v>4.2114641451206358</v>
      </c>
      <c r="J20" s="28">
        <v>1.8296896373741618</v>
      </c>
      <c r="K20" s="27">
        <v>1.8623568123225969</v>
      </c>
      <c r="L20" s="18"/>
      <c r="M20" s="16"/>
    </row>
    <row r="21" spans="1:13">
      <c r="A21" s="16"/>
      <c r="B21" s="11" t="s">
        <v>20</v>
      </c>
      <c r="C21" s="55">
        <v>343.98566666666665</v>
      </c>
      <c r="D21" s="55">
        <v>347.03633333333329</v>
      </c>
      <c r="E21" s="55">
        <v>363.47633333333334</v>
      </c>
      <c r="F21" s="55">
        <v>366.55900000000003</v>
      </c>
      <c r="G21" s="56">
        <v>387.13033333333334</v>
      </c>
      <c r="H21" s="28">
        <v>5.6120115270211102</v>
      </c>
      <c r="I21" s="27">
        <v>0.84810657090008679</v>
      </c>
      <c r="J21" s="28">
        <v>1.742843896386272</v>
      </c>
      <c r="K21" s="27">
        <v>1.6884227541565444</v>
      </c>
      <c r="L21" s="18"/>
      <c r="M21" s="16"/>
    </row>
    <row r="22" spans="1:13">
      <c r="A22" s="16"/>
      <c r="B22" s="11" t="s">
        <v>22</v>
      </c>
      <c r="C22" s="55">
        <v>268.97633333333334</v>
      </c>
      <c r="D22" s="55">
        <v>277.286</v>
      </c>
      <c r="E22" s="55">
        <v>310.98233333333332</v>
      </c>
      <c r="F22" s="55">
        <v>317.02633333333335</v>
      </c>
      <c r="G22" s="56">
        <v>322.52966666666663</v>
      </c>
      <c r="H22" s="28">
        <v>1.7359230936651704</v>
      </c>
      <c r="I22" s="27">
        <v>1.9435187636596796</v>
      </c>
      <c r="J22" s="28">
        <v>1.4520145092053376</v>
      </c>
      <c r="K22" s="27">
        <v>1.4602682647727034</v>
      </c>
      <c r="L22" s="18"/>
      <c r="M22" s="16"/>
    </row>
    <row r="23" spans="1:13">
      <c r="A23" s="16"/>
      <c r="B23" s="11" t="s">
        <v>7</v>
      </c>
      <c r="C23" s="55">
        <v>253.23500000000001</v>
      </c>
      <c r="D23" s="55">
        <v>265.87400000000002</v>
      </c>
      <c r="E23" s="55">
        <v>270.56966666666665</v>
      </c>
      <c r="F23" s="55">
        <v>263.97033333333337</v>
      </c>
      <c r="G23" s="56">
        <v>281.63899999999995</v>
      </c>
      <c r="H23" s="28">
        <v>6.693428933301826</v>
      </c>
      <c r="I23" s="27">
        <v>-2.4390514334570401</v>
      </c>
      <c r="J23" s="28">
        <v>1.267926509162719</v>
      </c>
      <c r="K23" s="27">
        <v>1.2158848022345321</v>
      </c>
      <c r="L23" s="18"/>
      <c r="M23" s="16"/>
    </row>
    <row r="24" spans="1:13">
      <c r="A24" s="16"/>
      <c r="B24" s="11" t="s">
        <v>18</v>
      </c>
      <c r="C24" s="55">
        <v>185.93733333333333</v>
      </c>
      <c r="D24" s="55">
        <v>192.41</v>
      </c>
      <c r="E24" s="55">
        <v>204.09966666666665</v>
      </c>
      <c r="F24" s="55">
        <v>205.2</v>
      </c>
      <c r="G24" s="56">
        <v>214.5813333333333</v>
      </c>
      <c r="H24" s="28">
        <v>4.5717998700454787</v>
      </c>
      <c r="I24" s="27">
        <v>0.53911569347655508</v>
      </c>
      <c r="J24" s="28">
        <v>0.96603581501430968</v>
      </c>
      <c r="K24" s="27">
        <v>0.94518030972619105</v>
      </c>
      <c r="L24" s="18"/>
      <c r="M24" s="16"/>
    </row>
    <row r="25" spans="1:13">
      <c r="A25" s="16"/>
      <c r="B25" s="11" t="s">
        <v>21</v>
      </c>
      <c r="C25" s="55">
        <v>182.81</v>
      </c>
      <c r="D25" s="55">
        <v>184.45500000000001</v>
      </c>
      <c r="E25" s="55">
        <v>193.84133333333332</v>
      </c>
      <c r="F25" s="55">
        <v>195.86500000000001</v>
      </c>
      <c r="G25" s="56">
        <v>198.98599999999999</v>
      </c>
      <c r="H25" s="28">
        <v>1.5934444642993872</v>
      </c>
      <c r="I25" s="27">
        <v>1.0439809878870054</v>
      </c>
      <c r="J25" s="28">
        <v>0.89582630371593719</v>
      </c>
      <c r="K25" s="27">
        <v>0.90218197546062584</v>
      </c>
      <c r="L25" s="18"/>
      <c r="M25" s="16"/>
    </row>
    <row r="26" spans="1:13">
      <c r="A26" s="16"/>
      <c r="B26" s="11" t="s">
        <v>15</v>
      </c>
      <c r="C26" s="55">
        <v>173.11133333333336</v>
      </c>
      <c r="D26" s="55">
        <v>186.56733333333332</v>
      </c>
      <c r="E26" s="55">
        <v>181.41</v>
      </c>
      <c r="F26" s="55">
        <v>190.17166666666665</v>
      </c>
      <c r="G26" s="56">
        <v>195.923</v>
      </c>
      <c r="H26" s="28">
        <v>3.0242850757648876</v>
      </c>
      <c r="I26" s="27">
        <v>4.8297594766918417</v>
      </c>
      <c r="J26" s="28">
        <v>0.88203681114720422</v>
      </c>
      <c r="K26" s="27">
        <v>0.87595767446952222</v>
      </c>
      <c r="L26" s="18"/>
      <c r="M26" s="16"/>
    </row>
    <row r="27" spans="1:13">
      <c r="A27" s="16"/>
      <c r="B27" s="11" t="s">
        <v>10</v>
      </c>
      <c r="C27" s="55">
        <v>158.495</v>
      </c>
      <c r="D27" s="55">
        <v>164.97633333333332</v>
      </c>
      <c r="E27" s="55">
        <v>174.78133333333335</v>
      </c>
      <c r="F27" s="55">
        <v>184.95633333333333</v>
      </c>
      <c r="G27" s="56">
        <v>183.82</v>
      </c>
      <c r="H27" s="28">
        <v>-0.61437924987700621</v>
      </c>
      <c r="I27" s="27">
        <v>5.8215598919792999</v>
      </c>
      <c r="J27" s="28">
        <v>0.82754963238149215</v>
      </c>
      <c r="K27" s="27">
        <v>0.85193510928762495</v>
      </c>
      <c r="L27" s="18"/>
      <c r="M27" s="16"/>
    </row>
    <row r="28" spans="1:13">
      <c r="A28" s="16"/>
      <c r="B28" s="11" t="s">
        <v>8</v>
      </c>
      <c r="C28" s="55">
        <v>144.84800000000001</v>
      </c>
      <c r="D28" s="55">
        <v>156.47433333333333</v>
      </c>
      <c r="E28" s="55">
        <v>162.12899999999999</v>
      </c>
      <c r="F28" s="55">
        <v>170.07266666666666</v>
      </c>
      <c r="G28" s="56">
        <v>172.36699999999999</v>
      </c>
      <c r="H28" s="28">
        <v>1.3490311984289072</v>
      </c>
      <c r="I28" s="27">
        <v>4.8995964119106894</v>
      </c>
      <c r="J28" s="28">
        <v>0.77598872530029728</v>
      </c>
      <c r="K28" s="27">
        <v>0.7833788292200744</v>
      </c>
      <c r="L28" s="18"/>
      <c r="M28" s="16"/>
    </row>
    <row r="29" spans="1:13">
      <c r="A29" s="16"/>
      <c r="B29" s="11" t="s">
        <v>9</v>
      </c>
      <c r="C29" s="55">
        <v>142.56566666666666</v>
      </c>
      <c r="D29" s="55">
        <v>154.10900000000001</v>
      </c>
      <c r="E29" s="55">
        <v>151.43299999999999</v>
      </c>
      <c r="F29" s="55">
        <v>157.03566666666666</v>
      </c>
      <c r="G29" s="56">
        <v>165.51400000000001</v>
      </c>
      <c r="H29" s="28">
        <v>5.3989857930364149</v>
      </c>
      <c r="I29" s="27">
        <v>3.6997660131323107</v>
      </c>
      <c r="J29" s="28">
        <v>0.74513681783260954</v>
      </c>
      <c r="K29" s="27">
        <v>0.72332855778781147</v>
      </c>
      <c r="L29" s="18"/>
      <c r="M29" s="16"/>
    </row>
    <row r="30" spans="1:13">
      <c r="A30" s="16"/>
      <c r="B30" s="11" t="s">
        <v>17</v>
      </c>
      <c r="C30" s="55">
        <v>133.92066666666668</v>
      </c>
      <c r="D30" s="55">
        <v>134.54900000000001</v>
      </c>
      <c r="E30" s="55">
        <v>156.50733333333335</v>
      </c>
      <c r="F30" s="55">
        <v>161.79499999999999</v>
      </c>
      <c r="G30" s="56">
        <v>156.33433333333332</v>
      </c>
      <c r="H30" s="28">
        <v>-3.3750527931435848</v>
      </c>
      <c r="I30" s="27">
        <v>3.3785424325164515</v>
      </c>
      <c r="J30" s="28">
        <v>0.70381035838649564</v>
      </c>
      <c r="K30" s="27">
        <v>0.74525072228142819</v>
      </c>
      <c r="L30" s="18"/>
      <c r="M30" s="16"/>
    </row>
    <row r="31" spans="1:13">
      <c r="A31" s="16"/>
      <c r="B31" s="11" t="s">
        <v>3</v>
      </c>
      <c r="C31" s="55">
        <v>121.75633333333333</v>
      </c>
      <c r="D31" s="55">
        <v>132.21799999999999</v>
      </c>
      <c r="E31" s="55">
        <v>128.70033333333333</v>
      </c>
      <c r="F31" s="55">
        <v>135.26733333333334</v>
      </c>
      <c r="G31" s="56">
        <v>141.52033333333333</v>
      </c>
      <c r="H31" s="28">
        <v>4.6226977688626381</v>
      </c>
      <c r="I31" s="27">
        <v>5.1025508869440905</v>
      </c>
      <c r="J31" s="28">
        <v>0.63711837571812757</v>
      </c>
      <c r="K31" s="27">
        <v>0.62306052639296261</v>
      </c>
      <c r="L31" s="18"/>
      <c r="M31" s="16"/>
    </row>
    <row r="32" spans="1:13">
      <c r="A32" s="16"/>
      <c r="B32" s="11" t="s">
        <v>11</v>
      </c>
      <c r="C32" s="55">
        <v>111.62866666666666</v>
      </c>
      <c r="D32" s="55">
        <v>112.07933333333334</v>
      </c>
      <c r="E32" s="55">
        <v>111.88133333333333</v>
      </c>
      <c r="F32" s="55">
        <v>115.82899999999999</v>
      </c>
      <c r="G32" s="56">
        <v>116.50833333333333</v>
      </c>
      <c r="H32" s="28">
        <v>0.58649676102990878</v>
      </c>
      <c r="I32" s="27">
        <v>3.5284408480413809</v>
      </c>
      <c r="J32" s="28">
        <v>0.52451544129790195</v>
      </c>
      <c r="K32" s="27">
        <v>0.53352480553252923</v>
      </c>
      <c r="L32" s="18"/>
      <c r="M32" s="16"/>
    </row>
    <row r="33" spans="1:14">
      <c r="A33" s="16"/>
      <c r="B33" s="11" t="s">
        <v>14</v>
      </c>
      <c r="C33" s="55">
        <v>103.63566666666667</v>
      </c>
      <c r="D33" s="55">
        <v>108.84466666666667</v>
      </c>
      <c r="E33" s="55">
        <v>103.976</v>
      </c>
      <c r="F33" s="55">
        <v>107.25966666666666</v>
      </c>
      <c r="G33" s="56">
        <v>114.96600000000001</v>
      </c>
      <c r="H33" s="28">
        <v>7.1847448093256716</v>
      </c>
      <c r="I33" s="27">
        <v>3.158100587315027</v>
      </c>
      <c r="J33" s="28">
        <v>0.51757192381879347</v>
      </c>
      <c r="K33" s="27">
        <v>0.49405324055130606</v>
      </c>
      <c r="L33" s="18"/>
      <c r="M33" s="16"/>
    </row>
    <row r="34" spans="1:14">
      <c r="A34" s="16"/>
      <c r="B34" s="11" t="s">
        <v>16</v>
      </c>
      <c r="C34" s="55">
        <v>69.007666666666665</v>
      </c>
      <c r="D34" s="55">
        <v>72.728333333333339</v>
      </c>
      <c r="E34" s="55">
        <v>74.786333333333332</v>
      </c>
      <c r="F34" s="55">
        <v>78.634333333333316</v>
      </c>
      <c r="G34" s="56">
        <v>80.620666666666679</v>
      </c>
      <c r="H34" s="28">
        <v>2.5260382445327467</v>
      </c>
      <c r="I34" s="27">
        <v>5.1453251262485455</v>
      </c>
      <c r="J34" s="28">
        <v>0.36295072931319128</v>
      </c>
      <c r="K34" s="27">
        <v>0.36220089442062636</v>
      </c>
      <c r="L34" s="18"/>
      <c r="M34" s="16"/>
    </row>
    <row r="35" spans="1:14">
      <c r="A35" s="16"/>
      <c r="B35" s="11" t="s">
        <v>186</v>
      </c>
      <c r="C35" s="55">
        <v>60.840666666666664</v>
      </c>
      <c r="D35" s="55">
        <v>62.899333333333338</v>
      </c>
      <c r="E35" s="55">
        <v>75.334000000000003</v>
      </c>
      <c r="F35" s="55">
        <v>80.186333333333337</v>
      </c>
      <c r="G35" s="56">
        <v>80.076999999999998</v>
      </c>
      <c r="H35" s="28">
        <v>-0.13634908691839698</v>
      </c>
      <c r="I35" s="27">
        <v>6.441093441650958</v>
      </c>
      <c r="J35" s="28">
        <v>0.36050316566321805</v>
      </c>
      <c r="K35" s="27">
        <v>0.36934962658775633</v>
      </c>
      <c r="L35" s="18"/>
      <c r="M35" s="16"/>
    </row>
    <row r="36" spans="1:14">
      <c r="A36" s="16"/>
      <c r="B36" s="11" t="s">
        <v>6</v>
      </c>
      <c r="C36" s="55">
        <v>57.138333333333328</v>
      </c>
      <c r="D36" s="55">
        <v>55.027000000000008</v>
      </c>
      <c r="E36" s="55">
        <v>55.114333333333342</v>
      </c>
      <c r="F36" s="55">
        <v>58.978000000000002</v>
      </c>
      <c r="G36" s="56">
        <v>61.808999999999997</v>
      </c>
      <c r="H36" s="28">
        <v>4.8000949506595614</v>
      </c>
      <c r="I36" s="27">
        <v>7.0102756088857632</v>
      </c>
      <c r="J36" s="28">
        <v>0.27826142545896881</v>
      </c>
      <c r="K36" s="27">
        <v>0.27166103463465546</v>
      </c>
      <c r="L36" s="18"/>
      <c r="M36" s="16"/>
    </row>
    <row r="37" spans="1:14">
      <c r="A37" s="16"/>
      <c r="B37" s="11" t="s">
        <v>12</v>
      </c>
      <c r="C37" s="55">
        <v>33.55533333333333</v>
      </c>
      <c r="D37" s="55">
        <v>35.521000000000001</v>
      </c>
      <c r="E37" s="55">
        <v>39.127333333333333</v>
      </c>
      <c r="F37" s="55">
        <v>42.546666666666667</v>
      </c>
      <c r="G37" s="56">
        <v>43.786666666666669</v>
      </c>
      <c r="H37" s="28">
        <v>2.914446881855226</v>
      </c>
      <c r="I37" s="27">
        <v>8.7389889420865341</v>
      </c>
      <c r="J37" s="28">
        <v>0.19712566588625252</v>
      </c>
      <c r="K37" s="27">
        <v>0.19597598234803612</v>
      </c>
      <c r="L37" s="18"/>
      <c r="M37" s="16"/>
    </row>
    <row r="38" spans="1:14">
      <c r="A38" s="16"/>
      <c r="B38" s="11" t="s">
        <v>13</v>
      </c>
      <c r="C38" s="55">
        <v>24.337333333333333</v>
      </c>
      <c r="D38" s="55">
        <v>24.195999999999998</v>
      </c>
      <c r="E38" s="55">
        <v>25.881</v>
      </c>
      <c r="F38" s="55">
        <v>25.793333333333333</v>
      </c>
      <c r="G38" s="56">
        <v>25.810999999999996</v>
      </c>
      <c r="H38" s="28">
        <v>6.8493150684911797E-2</v>
      </c>
      <c r="I38" s="27">
        <v>-0.33872982754401537</v>
      </c>
      <c r="J38" s="28">
        <v>0.11619999761396306</v>
      </c>
      <c r="K38" s="27">
        <v>0.11880775238241174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16995.631000000001</v>
      </c>
      <c r="D13" s="26">
        <v>17252.341333333334</v>
      </c>
      <c r="E13" s="26">
        <v>18395.956666666665</v>
      </c>
      <c r="F13" s="26">
        <v>19146.403333333332</v>
      </c>
      <c r="G13" s="26">
        <v>19801.777000000002</v>
      </c>
      <c r="H13" s="28">
        <v>3.4229596820708474</v>
      </c>
      <c r="I13" s="27">
        <v>4.0794109285246849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7781.7873333333355</v>
      </c>
      <c r="D14" s="25">
        <v>7746.4176666666681</v>
      </c>
      <c r="E14" s="25">
        <v>8542.8239999999969</v>
      </c>
      <c r="F14" s="25">
        <v>8927.8109999999997</v>
      </c>
      <c r="G14" s="26">
        <v>9112.4573333333374</v>
      </c>
      <c r="H14" s="28">
        <v>2.0682150790752418</v>
      </c>
      <c r="I14" s="27">
        <v>4.5065542729196162</v>
      </c>
      <c r="J14" s="28">
        <v>46.018381750957687</v>
      </c>
      <c r="K14" s="27">
        <v>46.629180658995836</v>
      </c>
      <c r="L14" s="18"/>
    </row>
    <row r="15" spans="1:15">
      <c r="A15" s="16"/>
      <c r="B15" s="12" t="s">
        <v>4</v>
      </c>
      <c r="C15" s="107">
        <v>3176.3466666666668</v>
      </c>
      <c r="D15" s="107">
        <v>3362.4809999999998</v>
      </c>
      <c r="E15" s="107">
        <v>3431.6756666666665</v>
      </c>
      <c r="F15" s="107">
        <v>3600.8436666666662</v>
      </c>
      <c r="G15" s="107">
        <v>3890.5736666666667</v>
      </c>
      <c r="H15" s="50">
        <v>8.0461699207343251</v>
      </c>
      <c r="I15" s="36">
        <v>4.9296033900639413</v>
      </c>
      <c r="J15" s="50">
        <v>19.647598630500013</v>
      </c>
      <c r="K15" s="36">
        <v>18.806893409571614</v>
      </c>
      <c r="L15" s="18"/>
      <c r="N15" s="34">
        <f>G15-F15</f>
        <v>289.73000000000047</v>
      </c>
      <c r="O15" s="34">
        <f>J15</f>
        <v>19.647598630500013</v>
      </c>
    </row>
    <row r="16" spans="1:15">
      <c r="A16" s="16"/>
      <c r="B16" s="11" t="s">
        <v>196</v>
      </c>
      <c r="C16" s="55">
        <v>1414.7070000000001</v>
      </c>
      <c r="D16" s="55">
        <v>1436.675</v>
      </c>
      <c r="E16" s="55">
        <v>1467.7546666666667</v>
      </c>
      <c r="F16" s="55">
        <v>1545.7803333333334</v>
      </c>
      <c r="G16" s="56">
        <v>1593.4303333333335</v>
      </c>
      <c r="H16" s="28">
        <v>3.0825854730113678</v>
      </c>
      <c r="I16" s="27">
        <v>5.3159883213906856</v>
      </c>
      <c r="J16" s="28">
        <v>8.0469057566567557</v>
      </c>
      <c r="K16" s="27">
        <v>8.0734762891063454</v>
      </c>
      <c r="L16" s="18"/>
      <c r="N16" s="23" t="s">
        <v>35</v>
      </c>
      <c r="O16" s="34">
        <f>100-O15</f>
        <v>80.352401369499987</v>
      </c>
    </row>
    <row r="17" spans="1:12">
      <c r="A17" s="16"/>
      <c r="B17" s="11" t="s">
        <v>23</v>
      </c>
      <c r="C17" s="55">
        <v>1006.0856666666667</v>
      </c>
      <c r="D17" s="55">
        <v>1020.6013333333334</v>
      </c>
      <c r="E17" s="55">
        <v>1056.6806666666669</v>
      </c>
      <c r="F17" s="55">
        <v>1080.0926666666667</v>
      </c>
      <c r="G17" s="56">
        <v>1040.9383333333333</v>
      </c>
      <c r="H17" s="28">
        <v>-3.6250901928785217</v>
      </c>
      <c r="I17" s="27">
        <v>2.2156173325148076</v>
      </c>
      <c r="J17" s="28">
        <v>5.2567925259098374</v>
      </c>
      <c r="K17" s="27">
        <v>5.6412300935197406</v>
      </c>
      <c r="L17" s="18"/>
    </row>
    <row r="18" spans="1:12">
      <c r="A18" s="16"/>
      <c r="B18" s="11" t="s">
        <v>24</v>
      </c>
      <c r="C18" s="55">
        <v>641.27666666666664</v>
      </c>
      <c r="D18" s="55">
        <v>635.49199999999996</v>
      </c>
      <c r="E18" s="55">
        <v>679.97466666666662</v>
      </c>
      <c r="F18" s="55">
        <v>687.54666666666662</v>
      </c>
      <c r="G18" s="56">
        <v>733.56799999999987</v>
      </c>
      <c r="H18" s="28">
        <v>6.6935577706240368</v>
      </c>
      <c r="I18" s="27">
        <v>1.1135708977393355</v>
      </c>
      <c r="J18" s="28">
        <v>3.7045564143056446</v>
      </c>
      <c r="K18" s="27">
        <v>3.5909964639137621</v>
      </c>
      <c r="L18" s="18"/>
    </row>
    <row r="19" spans="1:12">
      <c r="A19" s="16"/>
      <c r="B19" s="11" t="s">
        <v>19</v>
      </c>
      <c r="C19" s="55">
        <v>416.69633333333331</v>
      </c>
      <c r="D19" s="55">
        <v>456.35</v>
      </c>
      <c r="E19" s="55">
        <v>503.26366666666667</v>
      </c>
      <c r="F19" s="55">
        <v>521.69833333333338</v>
      </c>
      <c r="G19" s="56">
        <v>524.41100000000006</v>
      </c>
      <c r="H19" s="28">
        <v>0.51996843642079238</v>
      </c>
      <c r="I19" s="27">
        <v>3.6630235575652703</v>
      </c>
      <c r="J19" s="28">
        <v>2.6483027255584184</v>
      </c>
      <c r="K19" s="27">
        <v>2.7247850379557801</v>
      </c>
      <c r="L19" s="18"/>
    </row>
    <row r="20" spans="1:12">
      <c r="A20" s="16"/>
      <c r="B20" s="11" t="s">
        <v>5</v>
      </c>
      <c r="C20" s="55">
        <v>330.17799999999994</v>
      </c>
      <c r="D20" s="55">
        <v>307.75766666666669</v>
      </c>
      <c r="E20" s="55">
        <v>336.05</v>
      </c>
      <c r="F20" s="55">
        <v>353.33933333333334</v>
      </c>
      <c r="G20" s="56">
        <v>366.84066666666666</v>
      </c>
      <c r="H20" s="28">
        <v>3.8210671894250758</v>
      </c>
      <c r="I20" s="27">
        <v>5.1448693150820901</v>
      </c>
      <c r="J20" s="28">
        <v>1.8525643767560187</v>
      </c>
      <c r="K20" s="27">
        <v>1.8454606182780022</v>
      </c>
      <c r="L20" s="18"/>
    </row>
    <row r="21" spans="1:12">
      <c r="A21" s="16"/>
      <c r="B21" s="11" t="s">
        <v>20</v>
      </c>
      <c r="C21" s="55">
        <v>312.18166666666667</v>
      </c>
      <c r="D21" s="55">
        <v>314.51600000000002</v>
      </c>
      <c r="E21" s="55">
        <v>320.18533333333335</v>
      </c>
      <c r="F21" s="55">
        <v>315.93866666666668</v>
      </c>
      <c r="G21" s="56">
        <v>333.13733333333334</v>
      </c>
      <c r="H21" s="28">
        <v>5.443672611561734</v>
      </c>
      <c r="I21" s="27">
        <v>-1.3263151757940239</v>
      </c>
      <c r="J21" s="28">
        <v>1.6823607968786503</v>
      </c>
      <c r="K21" s="27">
        <v>1.6501201879343397</v>
      </c>
      <c r="L21" s="18"/>
    </row>
    <row r="22" spans="1:12">
      <c r="A22" s="16"/>
      <c r="B22" s="11" t="s">
        <v>22</v>
      </c>
      <c r="C22" s="55">
        <v>231.36333333333334</v>
      </c>
      <c r="D22" s="55">
        <v>238.61566666666667</v>
      </c>
      <c r="E22" s="55">
        <v>244.87100000000001</v>
      </c>
      <c r="F22" s="55">
        <v>249.51733333333334</v>
      </c>
      <c r="G22" s="56">
        <v>266.22266666666673</v>
      </c>
      <c r="H22" s="28">
        <v>6.6950592610800719</v>
      </c>
      <c r="I22" s="27">
        <v>1.8974616566818092</v>
      </c>
      <c r="J22" s="28">
        <v>1.3444382626198985</v>
      </c>
      <c r="K22" s="27">
        <v>1.3032073386803198</v>
      </c>
      <c r="L22" s="18"/>
    </row>
    <row r="23" spans="1:12">
      <c r="A23" s="16"/>
      <c r="B23" s="11" t="s">
        <v>7</v>
      </c>
      <c r="C23" s="55">
        <v>216.06399999999999</v>
      </c>
      <c r="D23" s="55">
        <v>211.07499999999999</v>
      </c>
      <c r="E23" s="55">
        <v>229.64400000000001</v>
      </c>
      <c r="F23" s="55">
        <v>215.89466666666667</v>
      </c>
      <c r="G23" s="56">
        <v>233.565</v>
      </c>
      <c r="H23" s="28">
        <v>8.1847011814403245</v>
      </c>
      <c r="I23" s="27">
        <v>-5.9872382179953938</v>
      </c>
      <c r="J23" s="28">
        <v>1.1795153535968008</v>
      </c>
      <c r="K23" s="27">
        <v>1.1275990738730564</v>
      </c>
      <c r="L23" s="18"/>
    </row>
    <row r="24" spans="1:12">
      <c r="A24" s="16"/>
      <c r="B24" s="11" t="s">
        <v>18</v>
      </c>
      <c r="C24" s="55">
        <v>167.03266666666667</v>
      </c>
      <c r="D24" s="55">
        <v>170.92833333333331</v>
      </c>
      <c r="E24" s="55">
        <v>181.50933333333333</v>
      </c>
      <c r="F24" s="55">
        <v>181.05199999999999</v>
      </c>
      <c r="G24" s="56">
        <v>191.18299999999999</v>
      </c>
      <c r="H24" s="28">
        <v>5.5956299847557567</v>
      </c>
      <c r="I24" s="27">
        <v>-0.25196133164869794</v>
      </c>
      <c r="J24" s="28">
        <v>0.96548405731465403</v>
      </c>
      <c r="K24" s="27">
        <v>0.94561885513397559</v>
      </c>
      <c r="L24" s="18"/>
    </row>
    <row r="25" spans="1:12">
      <c r="A25" s="16"/>
      <c r="B25" s="11" t="s">
        <v>15</v>
      </c>
      <c r="C25" s="55">
        <v>154.12</v>
      </c>
      <c r="D25" s="55">
        <v>160.30433333333335</v>
      </c>
      <c r="E25" s="55">
        <v>162.71</v>
      </c>
      <c r="F25" s="55">
        <v>170.24300000000002</v>
      </c>
      <c r="G25" s="56">
        <v>175.524</v>
      </c>
      <c r="H25" s="28">
        <v>3.1020365007665474</v>
      </c>
      <c r="I25" s="27">
        <v>4.6297092987523936</v>
      </c>
      <c r="J25" s="28">
        <v>0.88640529584794314</v>
      </c>
      <c r="K25" s="27">
        <v>0.88916438788068308</v>
      </c>
      <c r="L25" s="18"/>
    </row>
    <row r="26" spans="1:12">
      <c r="A26" s="16"/>
      <c r="B26" s="11" t="s">
        <v>21</v>
      </c>
      <c r="C26" s="55">
        <v>159.03533333333334</v>
      </c>
      <c r="D26" s="55">
        <v>155.33699999999999</v>
      </c>
      <c r="E26" s="55">
        <v>165.75699999999998</v>
      </c>
      <c r="F26" s="55">
        <v>162.49666666666664</v>
      </c>
      <c r="G26" s="56">
        <v>173.59366666666665</v>
      </c>
      <c r="H26" s="28">
        <v>6.8290631602699658</v>
      </c>
      <c r="I26" s="27">
        <v>-1.9669355341453643</v>
      </c>
      <c r="J26" s="28">
        <v>0.8766570124826002</v>
      </c>
      <c r="K26" s="27">
        <v>0.84870596235567997</v>
      </c>
      <c r="L26" s="18"/>
    </row>
    <row r="27" spans="1:12">
      <c r="A27" s="16"/>
      <c r="B27" s="11" t="s">
        <v>10</v>
      </c>
      <c r="C27" s="55">
        <v>133.69566666666665</v>
      </c>
      <c r="D27" s="55">
        <v>140.56466666666668</v>
      </c>
      <c r="E27" s="55">
        <v>145.833</v>
      </c>
      <c r="F27" s="55">
        <v>156.55066666666667</v>
      </c>
      <c r="G27" s="56">
        <v>158.79533333333333</v>
      </c>
      <c r="H27" s="28">
        <v>1.4338276000102068</v>
      </c>
      <c r="I27" s="27">
        <v>7.349273941197576</v>
      </c>
      <c r="J27" s="28">
        <v>0.80192466228325521</v>
      </c>
      <c r="K27" s="27">
        <v>0.81765052130765747</v>
      </c>
      <c r="L27" s="18"/>
    </row>
    <row r="28" spans="1:12">
      <c r="A28" s="16"/>
      <c r="B28" s="11" t="s">
        <v>8</v>
      </c>
      <c r="C28" s="55">
        <v>126.20433333333334</v>
      </c>
      <c r="D28" s="55">
        <v>137.31466666666665</v>
      </c>
      <c r="E28" s="55">
        <v>136.351</v>
      </c>
      <c r="F28" s="55">
        <v>145.55799999999999</v>
      </c>
      <c r="G28" s="56">
        <v>148.97133333333332</v>
      </c>
      <c r="H28" s="28">
        <v>2.3449987862799171</v>
      </c>
      <c r="I28" s="27">
        <v>6.7524257247838282</v>
      </c>
      <c r="J28" s="28">
        <v>0.75231295319270242</v>
      </c>
      <c r="K28" s="27">
        <v>0.76023677902255271</v>
      </c>
      <c r="L28" s="18"/>
    </row>
    <row r="29" spans="1:12">
      <c r="A29" s="16"/>
      <c r="B29" s="11" t="s">
        <v>9</v>
      </c>
      <c r="C29" s="55">
        <v>122.07733333333333</v>
      </c>
      <c r="D29" s="55">
        <v>132.178</v>
      </c>
      <c r="E29" s="55">
        <v>129.90299999999999</v>
      </c>
      <c r="F29" s="55">
        <v>137.184</v>
      </c>
      <c r="G29" s="56">
        <v>147.506</v>
      </c>
      <c r="H29" s="28">
        <v>7.5242010730114384</v>
      </c>
      <c r="I29" s="27">
        <v>5.6049513868040135</v>
      </c>
      <c r="J29" s="28">
        <v>0.74491294392417395</v>
      </c>
      <c r="K29" s="27">
        <v>0.71650010506760109</v>
      </c>
      <c r="L29" s="18"/>
    </row>
    <row r="30" spans="1:12">
      <c r="A30" s="16"/>
      <c r="B30" s="11" t="s">
        <v>17</v>
      </c>
      <c r="C30" s="55">
        <v>114.67100000000001</v>
      </c>
      <c r="D30" s="55">
        <v>118.07099999999998</v>
      </c>
      <c r="E30" s="55">
        <v>138.9383333333333</v>
      </c>
      <c r="F30" s="55">
        <v>142.94499999999999</v>
      </c>
      <c r="G30" s="56">
        <v>140.87733333333333</v>
      </c>
      <c r="H30" s="28">
        <v>-1.4464770832604668</v>
      </c>
      <c r="I30" s="27">
        <v>2.8837733766779117</v>
      </c>
      <c r="J30" s="28">
        <v>0.71143783375266434</v>
      </c>
      <c r="K30" s="27">
        <v>0.74658930719973349</v>
      </c>
      <c r="L30" s="18"/>
    </row>
    <row r="31" spans="1:12">
      <c r="A31" s="16"/>
      <c r="B31" s="11" t="s">
        <v>3</v>
      </c>
      <c r="C31" s="55">
        <v>104.94633333333333</v>
      </c>
      <c r="D31" s="55">
        <v>111.31066666666668</v>
      </c>
      <c r="E31" s="55">
        <v>106.57066666666667</v>
      </c>
      <c r="F31" s="55">
        <v>112.166</v>
      </c>
      <c r="G31" s="56">
        <v>118.081</v>
      </c>
      <c r="H31" s="28">
        <v>5.2734340174384498</v>
      </c>
      <c r="I31" s="27">
        <v>5.2503503152837583</v>
      </c>
      <c r="J31" s="28">
        <v>0.59631516908810756</v>
      </c>
      <c r="K31" s="27">
        <v>0.58583326616086817</v>
      </c>
      <c r="L31" s="18"/>
    </row>
    <row r="32" spans="1:12">
      <c r="A32" s="16"/>
      <c r="B32" s="11" t="s">
        <v>14</v>
      </c>
      <c r="C32" s="55">
        <v>90.362333333333325</v>
      </c>
      <c r="D32" s="55">
        <v>95.811333333333323</v>
      </c>
      <c r="E32" s="55">
        <v>92.250666666666646</v>
      </c>
      <c r="F32" s="55">
        <v>94.84333333333332</v>
      </c>
      <c r="G32" s="56">
        <v>100.56466666666665</v>
      </c>
      <c r="H32" s="28">
        <v>6.0324043158893614</v>
      </c>
      <c r="I32" s="27">
        <v>2.8104584610048056</v>
      </c>
      <c r="J32" s="28">
        <v>0.50785677803899432</v>
      </c>
      <c r="K32" s="27">
        <v>0.49535848421313589</v>
      </c>
      <c r="L32" s="18"/>
    </row>
    <row r="33" spans="1:14">
      <c r="A33" s="16"/>
      <c r="B33" s="11" t="s">
        <v>11</v>
      </c>
      <c r="C33" s="55">
        <v>90.13566666666668</v>
      </c>
      <c r="D33" s="55">
        <v>86.242666666666665</v>
      </c>
      <c r="E33" s="55">
        <v>90.149000000000001</v>
      </c>
      <c r="F33" s="55">
        <v>94.071000000000012</v>
      </c>
      <c r="G33" s="56">
        <v>95.399000000000001</v>
      </c>
      <c r="H33" s="28">
        <v>1.4116996736507348</v>
      </c>
      <c r="I33" s="27">
        <v>4.3505751589036024</v>
      </c>
      <c r="J33" s="28">
        <v>0.48176989368176393</v>
      </c>
      <c r="K33" s="27">
        <v>0.49132465436067113</v>
      </c>
      <c r="L33" s="18"/>
    </row>
    <row r="34" spans="1:14">
      <c r="A34" s="16"/>
      <c r="B34" s="11" t="s">
        <v>186</v>
      </c>
      <c r="C34" s="55">
        <v>50.701000000000001</v>
      </c>
      <c r="D34" s="55">
        <v>52.315333333333335</v>
      </c>
      <c r="E34" s="55">
        <v>66.162999999999997</v>
      </c>
      <c r="F34" s="55">
        <v>71.623999999999995</v>
      </c>
      <c r="G34" s="56">
        <v>71.692000000000007</v>
      </c>
      <c r="H34" s="28">
        <v>9.4940243493812915E-2</v>
      </c>
      <c r="I34" s="27">
        <v>8.2538578964073572</v>
      </c>
      <c r="J34" s="28">
        <v>0.36204831515878599</v>
      </c>
      <c r="K34" s="27">
        <v>0.37408592492828507</v>
      </c>
      <c r="L34" s="18"/>
    </row>
    <row r="35" spans="1:14">
      <c r="A35" s="16"/>
      <c r="B35" s="11" t="s">
        <v>16</v>
      </c>
      <c r="C35" s="55">
        <v>59.012999999999998</v>
      </c>
      <c r="D35" s="55">
        <v>64.793333333333337</v>
      </c>
      <c r="E35" s="55">
        <v>64.01100000000001</v>
      </c>
      <c r="F35" s="55">
        <v>68.355000000000004</v>
      </c>
      <c r="G35" s="56">
        <v>71.193666666666672</v>
      </c>
      <c r="H35" s="28">
        <v>4.1528295906176016</v>
      </c>
      <c r="I35" s="27">
        <v>6.786333598912675</v>
      </c>
      <c r="J35" s="28">
        <v>0.35953170600126777</v>
      </c>
      <c r="K35" s="27">
        <v>0.35701222213884909</v>
      </c>
      <c r="L35" s="18"/>
    </row>
    <row r="36" spans="1:14">
      <c r="A36" s="16"/>
      <c r="B36" s="11" t="s">
        <v>6</v>
      </c>
      <c r="C36" s="55">
        <v>49.685000000000002</v>
      </c>
      <c r="D36" s="55">
        <v>48.554000000000002</v>
      </c>
      <c r="E36" s="55">
        <v>47.717666666666666</v>
      </c>
      <c r="F36" s="55">
        <v>50.940666666666665</v>
      </c>
      <c r="G36" s="56">
        <v>53.114000000000004</v>
      </c>
      <c r="H36" s="28">
        <v>4.2664014343484657</v>
      </c>
      <c r="I36" s="27">
        <v>6.7543118202203267</v>
      </c>
      <c r="J36" s="28">
        <v>0.26822845242626453</v>
      </c>
      <c r="K36" s="27">
        <v>0.26605867316072068</v>
      </c>
      <c r="L36" s="18"/>
    </row>
    <row r="37" spans="1:14">
      <c r="A37" s="16"/>
      <c r="B37" s="11" t="s">
        <v>12</v>
      </c>
      <c r="C37" s="55">
        <v>25.361666666666668</v>
      </c>
      <c r="D37" s="55">
        <v>26.900333333333332</v>
      </c>
      <c r="E37" s="55">
        <v>31.878</v>
      </c>
      <c r="F37" s="55">
        <v>36.195666666666675</v>
      </c>
      <c r="G37" s="56">
        <v>35.924666666666667</v>
      </c>
      <c r="H37" s="28">
        <v>-0.74870840892558022</v>
      </c>
      <c r="I37" s="27">
        <v>13.544346153041831</v>
      </c>
      <c r="J37" s="28">
        <v>0.18142142832265337</v>
      </c>
      <c r="K37" s="27">
        <v>0.18904682010772786</v>
      </c>
      <c r="L37" s="18"/>
    </row>
    <row r="38" spans="1:14">
      <c r="A38" s="16"/>
      <c r="B38" s="11" t="s">
        <v>13</v>
      </c>
      <c r="C38" s="55">
        <v>21.903000000000002</v>
      </c>
      <c r="D38" s="55">
        <v>21.734333333333336</v>
      </c>
      <c r="E38" s="55">
        <v>23.291333333333331</v>
      </c>
      <c r="F38" s="55">
        <v>23.715666666666664</v>
      </c>
      <c r="G38" s="56">
        <v>24.212999999999997</v>
      </c>
      <c r="H38" s="28">
        <v>2.0970666366818103</v>
      </c>
      <c r="I38" s="27">
        <v>1.8218507599393252</v>
      </c>
      <c r="J38" s="28">
        <v>0.122276904744458</v>
      </c>
      <c r="K38" s="27">
        <v>0.12386486513306851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2103.6880000000001</v>
      </c>
      <c r="D13" s="26">
        <v>2241.5763333333334</v>
      </c>
      <c r="E13" s="26">
        <v>2487.6586666666667</v>
      </c>
      <c r="F13" s="26">
        <v>2563.7399999999998</v>
      </c>
      <c r="G13" s="26">
        <v>2410.7873333333332</v>
      </c>
      <c r="H13" s="28">
        <v>-5.9659975920595132</v>
      </c>
      <c r="I13" s="27">
        <v>3.0583509849153812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886.53900000000021</v>
      </c>
      <c r="D14" s="25">
        <v>948.79166666666652</v>
      </c>
      <c r="E14" s="25">
        <v>1008.6216666666667</v>
      </c>
      <c r="F14" s="25">
        <v>1063.7373333333333</v>
      </c>
      <c r="G14" s="26">
        <v>1049.8596666666672</v>
      </c>
      <c r="H14" s="28">
        <v>-1.3046140463246592</v>
      </c>
      <c r="I14" s="27">
        <v>5.464453966055971</v>
      </c>
      <c r="J14" s="28">
        <v>43.548414750257272</v>
      </c>
      <c r="K14" s="27">
        <v>41.491622915480249</v>
      </c>
      <c r="L14" s="18"/>
    </row>
    <row r="15" spans="1:15">
      <c r="A15" s="16"/>
      <c r="B15" s="12" t="s">
        <v>4</v>
      </c>
      <c r="C15" s="107">
        <v>389.96566666666666</v>
      </c>
      <c r="D15" s="107">
        <v>376.32533333333339</v>
      </c>
      <c r="E15" s="107">
        <v>441.09933333333333</v>
      </c>
      <c r="F15" s="107">
        <v>439.96466666666669</v>
      </c>
      <c r="G15" s="107">
        <v>394.488</v>
      </c>
      <c r="H15" s="50">
        <v>-10.336436107748048</v>
      </c>
      <c r="I15" s="36">
        <v>-0.25723608741190507</v>
      </c>
      <c r="J15" s="50">
        <v>16.363450833904608</v>
      </c>
      <c r="K15" s="36">
        <v>17.161048572268118</v>
      </c>
      <c r="L15" s="18"/>
      <c r="N15" s="23" t="s">
        <v>4</v>
      </c>
      <c r="O15" s="34">
        <f>J15</f>
        <v>16.363450833904608</v>
      </c>
    </row>
    <row r="16" spans="1:15">
      <c r="A16" s="16"/>
      <c r="B16" s="11" t="s">
        <v>196</v>
      </c>
      <c r="C16" s="55">
        <v>181.03733333333335</v>
      </c>
      <c r="D16" s="55">
        <v>221.75466666666668</v>
      </c>
      <c r="E16" s="55">
        <v>279.59699999999998</v>
      </c>
      <c r="F16" s="55">
        <v>257.78433333333334</v>
      </c>
      <c r="G16" s="56">
        <v>227.56933333333333</v>
      </c>
      <c r="H16" s="28">
        <v>-11.72103812877172</v>
      </c>
      <c r="I16" s="27">
        <v>-7.8014666347159149</v>
      </c>
      <c r="J16" s="28">
        <v>9.439627054066154</v>
      </c>
      <c r="K16" s="27">
        <v>10.055010778524084</v>
      </c>
      <c r="L16" s="18"/>
      <c r="N16" s="23" t="s">
        <v>35</v>
      </c>
      <c r="O16" s="34">
        <f>100-O15</f>
        <v>83.636549166095392</v>
      </c>
    </row>
    <row r="17" spans="1:12">
      <c r="A17" s="16"/>
      <c r="B17" s="11" t="s">
        <v>23</v>
      </c>
      <c r="C17" s="55">
        <v>134.26733333333334</v>
      </c>
      <c r="D17" s="55">
        <v>142.69</v>
      </c>
      <c r="E17" s="55">
        <v>167.71100000000001</v>
      </c>
      <c r="F17" s="55">
        <v>173.316</v>
      </c>
      <c r="G17" s="56">
        <v>186.48299999999998</v>
      </c>
      <c r="H17" s="28">
        <v>7.5971058644325851</v>
      </c>
      <c r="I17" s="27">
        <v>3.342058660433711</v>
      </c>
      <c r="J17" s="28">
        <v>7.7353567202526632</v>
      </c>
      <c r="K17" s="27">
        <v>6.7602799035783674</v>
      </c>
      <c r="L17" s="18"/>
    </row>
    <row r="18" spans="1:12">
      <c r="A18" s="16"/>
      <c r="B18" s="11" t="s">
        <v>22</v>
      </c>
      <c r="C18" s="55">
        <v>37.612666666666662</v>
      </c>
      <c r="D18" s="55">
        <v>38.67</v>
      </c>
      <c r="E18" s="55">
        <v>66.111666666666665</v>
      </c>
      <c r="F18" s="55">
        <v>67.509333333333345</v>
      </c>
      <c r="G18" s="56">
        <v>56.306666666666672</v>
      </c>
      <c r="H18" s="28">
        <v>-16.594248696476544</v>
      </c>
      <c r="I18" s="27">
        <v>2.1140998815136314</v>
      </c>
      <c r="J18" s="28">
        <v>2.3356131786544982</v>
      </c>
      <c r="K18" s="27">
        <v>2.6332363396184228</v>
      </c>
      <c r="L18" s="18"/>
    </row>
    <row r="19" spans="1:12">
      <c r="A19" s="16"/>
      <c r="B19" s="11" t="s">
        <v>24</v>
      </c>
      <c r="C19" s="55">
        <v>74.445666666666668</v>
      </c>
      <c r="D19" s="55">
        <v>76.184333333333328</v>
      </c>
      <c r="E19" s="55">
        <v>79.86399999999999</v>
      </c>
      <c r="F19" s="55">
        <v>81.435666666666677</v>
      </c>
      <c r="G19" s="56">
        <v>55.05233333333333</v>
      </c>
      <c r="H19" s="28">
        <v>-32.397761832448538</v>
      </c>
      <c r="I19" s="27">
        <v>1.9679288123142902</v>
      </c>
      <c r="J19" s="28">
        <v>2.2835831502903199</v>
      </c>
      <c r="K19" s="27">
        <v>3.1764401486370177</v>
      </c>
      <c r="L19" s="18"/>
    </row>
    <row r="20" spans="1:12">
      <c r="A20" s="16"/>
      <c r="B20" s="11" t="s">
        <v>20</v>
      </c>
      <c r="C20" s="55">
        <v>31.804333333333332</v>
      </c>
      <c r="D20" s="55">
        <v>32.520333333333333</v>
      </c>
      <c r="E20" s="55">
        <v>43.290999999999997</v>
      </c>
      <c r="F20" s="55">
        <v>50.620333333333328</v>
      </c>
      <c r="G20" s="56">
        <v>53.993333333333332</v>
      </c>
      <c r="H20" s="28">
        <v>6.6633302822976415</v>
      </c>
      <c r="I20" s="27">
        <v>16.930385838472972</v>
      </c>
      <c r="J20" s="28">
        <v>2.2396555924606649</v>
      </c>
      <c r="K20" s="27">
        <v>1.9744721903677178</v>
      </c>
      <c r="L20" s="18"/>
    </row>
    <row r="21" spans="1:12">
      <c r="A21" s="16"/>
      <c r="B21" s="11" t="s">
        <v>19</v>
      </c>
      <c r="C21" s="55">
        <v>46.625</v>
      </c>
      <c r="D21" s="55">
        <v>52.004666666666672</v>
      </c>
      <c r="E21" s="55">
        <v>52.536999999999999</v>
      </c>
      <c r="F21" s="55">
        <v>68.665000000000006</v>
      </c>
      <c r="G21" s="56">
        <v>53.387999999999998</v>
      </c>
      <c r="H21" s="28">
        <v>-22.248598266948239</v>
      </c>
      <c r="I21" s="27">
        <v>30.698364961836443</v>
      </c>
      <c r="J21" s="28">
        <v>2.2145462298485614</v>
      </c>
      <c r="K21" s="27">
        <v>2.6783137135590978</v>
      </c>
      <c r="L21" s="18"/>
    </row>
    <row r="22" spans="1:12">
      <c r="A22" s="16"/>
      <c r="B22" s="11" t="s">
        <v>7</v>
      </c>
      <c r="C22" s="55">
        <v>37.170333333333332</v>
      </c>
      <c r="D22" s="55">
        <v>54.798000000000002</v>
      </c>
      <c r="E22" s="55">
        <v>40.925666666666672</v>
      </c>
      <c r="F22" s="55">
        <v>48.076000000000001</v>
      </c>
      <c r="G22" s="56">
        <v>48.074000000000005</v>
      </c>
      <c r="H22" s="28">
        <v>-4.1600798735275113E-3</v>
      </c>
      <c r="I22" s="27">
        <v>17.471513394202475</v>
      </c>
      <c r="J22" s="28">
        <v>1.9941203164332761</v>
      </c>
      <c r="K22" s="27">
        <v>1.8752291574028568</v>
      </c>
      <c r="L22" s="18"/>
    </row>
    <row r="23" spans="1:12">
      <c r="A23" s="16"/>
      <c r="B23" s="11" t="s">
        <v>5</v>
      </c>
      <c r="C23" s="55">
        <v>49.575333333333333</v>
      </c>
      <c r="D23" s="55">
        <v>43.14</v>
      </c>
      <c r="E23" s="55">
        <v>51.930666666666667</v>
      </c>
      <c r="F23" s="55">
        <v>50.980666666666671</v>
      </c>
      <c r="G23" s="56">
        <v>39.580333333333328</v>
      </c>
      <c r="H23" s="28">
        <v>-22.362071896535962</v>
      </c>
      <c r="I23" s="27">
        <v>-1.8293622265584841</v>
      </c>
      <c r="J23" s="28">
        <v>1.6418011155968131</v>
      </c>
      <c r="K23" s="27">
        <v>1.9885271777429332</v>
      </c>
      <c r="L23" s="18"/>
    </row>
    <row r="24" spans="1:12">
      <c r="A24" s="16"/>
      <c r="B24" s="11" t="s">
        <v>21</v>
      </c>
      <c r="C24" s="55">
        <v>23.774333333333335</v>
      </c>
      <c r="D24" s="55">
        <v>29.117999999999999</v>
      </c>
      <c r="E24" s="55">
        <v>28.084333333333333</v>
      </c>
      <c r="F24" s="55">
        <v>33.368333333333332</v>
      </c>
      <c r="G24" s="56">
        <v>25.39233333333333</v>
      </c>
      <c r="H24" s="28">
        <v>-23.902901952949406</v>
      </c>
      <c r="I24" s="27">
        <v>18.814760305271029</v>
      </c>
      <c r="J24" s="28">
        <v>1.0532796892633416</v>
      </c>
      <c r="K24" s="27">
        <v>1.3015490390341196</v>
      </c>
      <c r="L24" s="18"/>
    </row>
    <row r="25" spans="1:12">
      <c r="A25" s="16"/>
      <c r="B25" s="11" t="s">
        <v>10</v>
      </c>
      <c r="C25" s="55">
        <v>24.799666666666667</v>
      </c>
      <c r="D25" s="55">
        <v>24.411666666666665</v>
      </c>
      <c r="E25" s="55">
        <v>28.948666666666668</v>
      </c>
      <c r="F25" s="55">
        <v>28.405333333333335</v>
      </c>
      <c r="G25" s="56">
        <v>25.024999999999999</v>
      </c>
      <c r="H25" s="28">
        <v>-11.900347352609852</v>
      </c>
      <c r="I25" s="27">
        <v>-1.8768855214978175</v>
      </c>
      <c r="J25" s="28">
        <v>1.038042620101151</v>
      </c>
      <c r="K25" s="27">
        <v>1.1079646662038014</v>
      </c>
      <c r="L25" s="18"/>
    </row>
    <row r="26" spans="1:12">
      <c r="A26" s="16"/>
      <c r="B26" s="11" t="s">
        <v>3</v>
      </c>
      <c r="C26" s="55">
        <v>16.809999999999999</v>
      </c>
      <c r="D26" s="55">
        <v>20.907666666666668</v>
      </c>
      <c r="E26" s="55">
        <v>22.129666666666665</v>
      </c>
      <c r="F26" s="55">
        <v>23.100999999999999</v>
      </c>
      <c r="G26" s="56">
        <v>23.439333333333334</v>
      </c>
      <c r="H26" s="28">
        <v>1.4645830627822765</v>
      </c>
      <c r="I26" s="27">
        <v>4.3892813568512823</v>
      </c>
      <c r="J26" s="28">
        <v>0.97226881065964355</v>
      </c>
      <c r="K26" s="27">
        <v>0.90106641079048588</v>
      </c>
      <c r="L26" s="18"/>
    </row>
    <row r="27" spans="1:12">
      <c r="A27" s="16"/>
      <c r="B27" s="11" t="s">
        <v>18</v>
      </c>
      <c r="C27" s="55">
        <v>18.904666666666667</v>
      </c>
      <c r="D27" s="55">
        <v>21.481999999999999</v>
      </c>
      <c r="E27" s="55">
        <v>22.590333333333334</v>
      </c>
      <c r="F27" s="55">
        <v>24.14833333333333</v>
      </c>
      <c r="G27" s="56">
        <v>23.39833333333333</v>
      </c>
      <c r="H27" s="28">
        <v>-3.1058044033404619</v>
      </c>
      <c r="I27" s="27">
        <v>6.8967552492954054</v>
      </c>
      <c r="J27" s="28">
        <v>0.97056812145188509</v>
      </c>
      <c r="K27" s="27">
        <v>0.94191818723167453</v>
      </c>
      <c r="L27" s="18"/>
    </row>
    <row r="28" spans="1:12">
      <c r="A28" s="16"/>
      <c r="B28" s="11" t="s">
        <v>8</v>
      </c>
      <c r="C28" s="55">
        <v>18.644000000000002</v>
      </c>
      <c r="D28" s="55">
        <v>19.159666666666666</v>
      </c>
      <c r="E28" s="55">
        <v>25.777666666666665</v>
      </c>
      <c r="F28" s="55">
        <v>24.51466666666667</v>
      </c>
      <c r="G28" s="56">
        <v>23.395666666666667</v>
      </c>
      <c r="H28" s="28">
        <v>-4.5646143805069155</v>
      </c>
      <c r="I28" s="27">
        <v>-4.899590084439998</v>
      </c>
      <c r="J28" s="28">
        <v>0.97045750751967341</v>
      </c>
      <c r="K28" s="27">
        <v>0.95620720769916889</v>
      </c>
      <c r="L28" s="18"/>
    </row>
    <row r="29" spans="1:12">
      <c r="A29" s="16"/>
      <c r="B29" s="11" t="s">
        <v>11</v>
      </c>
      <c r="C29" s="55">
        <v>21.492666666666665</v>
      </c>
      <c r="D29" s="55">
        <v>25.836666666666662</v>
      </c>
      <c r="E29" s="55">
        <v>21.73266666666667</v>
      </c>
      <c r="F29" s="55">
        <v>21.758333333333336</v>
      </c>
      <c r="G29" s="56">
        <v>21.109333333333336</v>
      </c>
      <c r="H29" s="28">
        <v>-2.9827652240520863</v>
      </c>
      <c r="I29" s="27">
        <v>0.11810178226325796</v>
      </c>
      <c r="J29" s="28">
        <v>0.87561988738948637</v>
      </c>
      <c r="K29" s="27">
        <v>0.84869500547377419</v>
      </c>
      <c r="L29" s="18"/>
    </row>
    <row r="30" spans="1:12">
      <c r="A30" s="16"/>
      <c r="B30" s="11" t="s">
        <v>15</v>
      </c>
      <c r="C30" s="55">
        <v>18.991666666666667</v>
      </c>
      <c r="D30" s="55">
        <v>26.262666666666664</v>
      </c>
      <c r="E30" s="55">
        <v>18.7</v>
      </c>
      <c r="F30" s="55">
        <v>19.928999999999998</v>
      </c>
      <c r="G30" s="56">
        <v>20.399000000000001</v>
      </c>
      <c r="H30" s="28">
        <v>2.3583722213859293</v>
      </c>
      <c r="I30" s="27">
        <v>6.5721925133689796</v>
      </c>
      <c r="J30" s="28">
        <v>0.84615510119653869</v>
      </c>
      <c r="K30" s="27">
        <v>0.77734091600552324</v>
      </c>
      <c r="L30" s="18"/>
    </row>
    <row r="31" spans="1:12">
      <c r="A31" s="16"/>
      <c r="B31" s="11" t="s">
        <v>9</v>
      </c>
      <c r="C31" s="55">
        <v>20.488333333333333</v>
      </c>
      <c r="D31" s="55">
        <v>21.931333333333331</v>
      </c>
      <c r="E31" s="55">
        <v>21.53</v>
      </c>
      <c r="F31" s="55">
        <v>19.85166666666667</v>
      </c>
      <c r="G31" s="56">
        <v>18.007999999999999</v>
      </c>
      <c r="H31" s="28">
        <v>-9.2872135001259579</v>
      </c>
      <c r="I31" s="27">
        <v>-7.7953243536150962</v>
      </c>
      <c r="J31" s="28">
        <v>0.74697588422703398</v>
      </c>
      <c r="K31" s="27">
        <v>0.77432448948281307</v>
      </c>
      <c r="L31" s="18"/>
    </row>
    <row r="32" spans="1:12">
      <c r="A32" s="16"/>
      <c r="B32" s="11" t="s">
        <v>17</v>
      </c>
      <c r="C32" s="55">
        <v>19.249666666666666</v>
      </c>
      <c r="D32" s="55">
        <v>16.477999999999998</v>
      </c>
      <c r="E32" s="55">
        <v>17.568999999999999</v>
      </c>
      <c r="F32" s="55">
        <v>18.850000000000001</v>
      </c>
      <c r="G32" s="56">
        <v>15.456999999999999</v>
      </c>
      <c r="H32" s="28">
        <v>-18.000000000000014</v>
      </c>
      <c r="I32" s="27">
        <v>7.2912516364050495</v>
      </c>
      <c r="J32" s="28">
        <v>0.6411598313248148</v>
      </c>
      <c r="K32" s="27">
        <v>0.73525396491063844</v>
      </c>
      <c r="L32" s="18"/>
    </row>
    <row r="33" spans="1:14">
      <c r="A33" s="16"/>
      <c r="B33" s="11" t="s">
        <v>14</v>
      </c>
      <c r="C33" s="55">
        <v>13.273333333333333</v>
      </c>
      <c r="D33" s="55">
        <v>13.033333333333333</v>
      </c>
      <c r="E33" s="55">
        <v>11.725</v>
      </c>
      <c r="F33" s="55">
        <v>12.416333333333334</v>
      </c>
      <c r="G33" s="56">
        <v>14.401333333333334</v>
      </c>
      <c r="H33" s="28">
        <v>15.98700636258692</v>
      </c>
      <c r="I33" s="27">
        <v>5.8962331201137363</v>
      </c>
      <c r="J33" s="28">
        <v>0.59737054091042463</v>
      </c>
      <c r="K33" s="27">
        <v>0.48430548079498442</v>
      </c>
      <c r="L33" s="18"/>
    </row>
    <row r="34" spans="1:14">
      <c r="A34" s="16"/>
      <c r="B34" s="11" t="s">
        <v>16</v>
      </c>
      <c r="C34" s="55">
        <v>9.9946666666666673</v>
      </c>
      <c r="D34" s="55">
        <v>7.9353333333333333</v>
      </c>
      <c r="E34" s="55">
        <v>10.775666666666666</v>
      </c>
      <c r="F34" s="55">
        <v>10.279666666666666</v>
      </c>
      <c r="G34" s="56">
        <v>9.4269999999999996</v>
      </c>
      <c r="H34" s="28">
        <v>-8.2946917863743863</v>
      </c>
      <c r="I34" s="27">
        <v>-4.6029634670708752</v>
      </c>
      <c r="J34" s="28">
        <v>0.39103407711063132</v>
      </c>
      <c r="K34" s="27">
        <v>0.40096369626665207</v>
      </c>
      <c r="L34" s="18"/>
    </row>
    <row r="35" spans="1:14">
      <c r="A35" s="16"/>
      <c r="B35" s="11" t="s">
        <v>6</v>
      </c>
      <c r="C35" s="55">
        <v>7.4536666666666669</v>
      </c>
      <c r="D35" s="55">
        <v>6.4736666666666665</v>
      </c>
      <c r="E35" s="55">
        <v>7.3969999999999994</v>
      </c>
      <c r="F35" s="55">
        <v>8.0373333333333346</v>
      </c>
      <c r="G35" s="56">
        <v>8.6950000000000003</v>
      </c>
      <c r="H35" s="28">
        <v>8.1826476443264582</v>
      </c>
      <c r="I35" s="27">
        <v>8.6566626109684464</v>
      </c>
      <c r="J35" s="28">
        <v>0.36067055271846182</v>
      </c>
      <c r="K35" s="27">
        <v>0.31350032894651308</v>
      </c>
      <c r="L35" s="18"/>
    </row>
    <row r="36" spans="1:14">
      <c r="A36" s="16"/>
      <c r="B36" s="11" t="s">
        <v>186</v>
      </c>
      <c r="C36" s="55">
        <v>10.14</v>
      </c>
      <c r="D36" s="55">
        <v>10.584000000000001</v>
      </c>
      <c r="E36" s="55">
        <v>9.1709999999999994</v>
      </c>
      <c r="F36" s="55">
        <v>8.5623333333333331</v>
      </c>
      <c r="G36" s="56">
        <v>8.3849999999999998</v>
      </c>
      <c r="H36" s="28">
        <v>-2.0710865418305024</v>
      </c>
      <c r="I36" s="27">
        <v>-6.6368625740559022</v>
      </c>
      <c r="J36" s="28">
        <v>0.34781168309882721</v>
      </c>
      <c r="K36" s="27">
        <v>0.33397822452094728</v>
      </c>
      <c r="L36" s="18"/>
    </row>
    <row r="37" spans="1:14">
      <c r="A37" s="16"/>
      <c r="B37" s="11" t="s">
        <v>12</v>
      </c>
      <c r="C37" s="55">
        <v>8.1940000000000008</v>
      </c>
      <c r="D37" s="55">
        <v>8.6213333333333324</v>
      </c>
      <c r="E37" s="55">
        <v>7.2493333333333325</v>
      </c>
      <c r="F37" s="55">
        <v>6.3506666666666662</v>
      </c>
      <c r="G37" s="56">
        <v>7.8626666666666667</v>
      </c>
      <c r="H37" s="28">
        <v>23.808524039470935</v>
      </c>
      <c r="I37" s="27">
        <v>-12.396542210777994</v>
      </c>
      <c r="J37" s="28">
        <v>0.32614517912681917</v>
      </c>
      <c r="K37" s="27">
        <v>0.24771102633912434</v>
      </c>
      <c r="L37" s="18"/>
    </row>
    <row r="38" spans="1:14">
      <c r="A38" s="16"/>
      <c r="B38" s="11" t="s">
        <v>13</v>
      </c>
      <c r="C38" s="55">
        <v>2.4346666666666663</v>
      </c>
      <c r="D38" s="55">
        <v>2.4619999999999997</v>
      </c>
      <c r="E38" s="55">
        <v>2.5893333333333337</v>
      </c>
      <c r="F38" s="55">
        <v>2.0776666666666666</v>
      </c>
      <c r="G38" s="56">
        <v>1.5976666666666663</v>
      </c>
      <c r="H38" s="28">
        <v>-23.102839724049428</v>
      </c>
      <c r="I38" s="27">
        <v>-19.76055612770341</v>
      </c>
      <c r="J38" s="28">
        <v>6.6271572136461079E-2</v>
      </c>
      <c r="K38" s="27">
        <v>8.10404591209197E-2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1899.8153333333332</v>
      </c>
      <c r="D13" s="26">
        <v>2071.3393333333333</v>
      </c>
      <c r="E13" s="26">
        <v>2297.0143333333335</v>
      </c>
      <c r="F13" s="26">
        <v>2343.7646666666669</v>
      </c>
      <c r="G13" s="26">
        <v>2217.0183333333334</v>
      </c>
      <c r="H13" s="28">
        <v>-5.4078097146840971</v>
      </c>
      <c r="I13" s="27">
        <v>2.035265198606373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768.85066666666648</v>
      </c>
      <c r="D14" s="25">
        <v>852.75466666666694</v>
      </c>
      <c r="E14" s="25">
        <v>904.18166666666639</v>
      </c>
      <c r="F14" s="25">
        <v>940.10500000000047</v>
      </c>
      <c r="G14" s="26">
        <v>935.73566666666693</v>
      </c>
      <c r="H14" s="28">
        <v>-0.46477077915058063</v>
      </c>
      <c r="I14" s="27">
        <v>3.9730216457239287</v>
      </c>
      <c r="J14" s="28">
        <v>42.206943109025566</v>
      </c>
      <c r="K14" s="27">
        <v>40.110895661595166</v>
      </c>
      <c r="L14" s="18"/>
    </row>
    <row r="15" spans="1:15">
      <c r="A15" s="16"/>
      <c r="B15" s="12" t="s">
        <v>4</v>
      </c>
      <c r="C15" s="107">
        <v>365.57233333333329</v>
      </c>
      <c r="D15" s="107">
        <v>354.7953333333333</v>
      </c>
      <c r="E15" s="107">
        <v>420.60866666666669</v>
      </c>
      <c r="F15" s="107">
        <v>413.69466666666659</v>
      </c>
      <c r="G15" s="107">
        <v>367.94100000000003</v>
      </c>
      <c r="H15" s="50">
        <v>-11.059767106819496</v>
      </c>
      <c r="I15" s="36">
        <v>-1.6438082588249303</v>
      </c>
      <c r="J15" s="50">
        <v>16.596209172830477</v>
      </c>
      <c r="K15" s="36">
        <v>17.650861989272524</v>
      </c>
      <c r="L15" s="18"/>
      <c r="N15" s="23" t="s">
        <v>4</v>
      </c>
      <c r="O15" s="34">
        <f>J15</f>
        <v>16.596209172830477</v>
      </c>
    </row>
    <row r="16" spans="1:15">
      <c r="A16" s="16"/>
      <c r="B16" s="11" t="s">
        <v>196</v>
      </c>
      <c r="C16" s="55">
        <v>168.422</v>
      </c>
      <c r="D16" s="55">
        <v>207.97499999999999</v>
      </c>
      <c r="E16" s="55">
        <v>254.55700000000002</v>
      </c>
      <c r="F16" s="55">
        <v>238.72033333333334</v>
      </c>
      <c r="G16" s="56">
        <v>206.84966666666665</v>
      </c>
      <c r="H16" s="28">
        <v>-13.350629257946201</v>
      </c>
      <c r="I16" s="27">
        <v>-6.2212654402223011</v>
      </c>
      <c r="J16" s="28">
        <v>9.3300837235596443</v>
      </c>
      <c r="K16" s="27">
        <v>10.185337151312405</v>
      </c>
      <c r="L16" s="18"/>
      <c r="N16" s="23" t="s">
        <v>35</v>
      </c>
      <c r="O16" s="34">
        <f>100-O15</f>
        <v>83.40379082716953</v>
      </c>
    </row>
    <row r="17" spans="1:12">
      <c r="A17" s="16"/>
      <c r="B17" s="11" t="s">
        <v>23</v>
      </c>
      <c r="C17" s="55">
        <v>122.76666666666665</v>
      </c>
      <c r="D17" s="55">
        <v>134.00200000000001</v>
      </c>
      <c r="E17" s="55">
        <v>156.23833333333332</v>
      </c>
      <c r="F17" s="55">
        <v>158.238</v>
      </c>
      <c r="G17" s="56">
        <v>179.55633333333333</v>
      </c>
      <c r="H17" s="28">
        <v>13.472322282469019</v>
      </c>
      <c r="I17" s="27">
        <v>1.2798822312066083</v>
      </c>
      <c r="J17" s="28">
        <v>8.0990008352058425</v>
      </c>
      <c r="K17" s="27">
        <v>6.7514457509528114</v>
      </c>
      <c r="L17" s="18"/>
    </row>
    <row r="18" spans="1:12">
      <c r="A18" s="16"/>
      <c r="B18" s="11" t="s">
        <v>22</v>
      </c>
      <c r="C18" s="55">
        <v>35.673666666666669</v>
      </c>
      <c r="D18" s="55">
        <v>37.234000000000002</v>
      </c>
      <c r="E18" s="55">
        <v>61.572000000000003</v>
      </c>
      <c r="F18" s="55">
        <v>64.120666666666679</v>
      </c>
      <c r="G18" s="56">
        <v>53.920999999999999</v>
      </c>
      <c r="H18" s="28">
        <v>-15.906987866626487</v>
      </c>
      <c r="I18" s="27">
        <v>4.1393273999003943</v>
      </c>
      <c r="J18" s="28">
        <v>2.4321404649337586</v>
      </c>
      <c r="K18" s="27">
        <v>2.7357979910952381</v>
      </c>
      <c r="L18" s="18"/>
    </row>
    <row r="19" spans="1:12">
      <c r="A19" s="16"/>
      <c r="B19" s="11" t="s">
        <v>24</v>
      </c>
      <c r="C19" s="55">
        <v>71.87533333333333</v>
      </c>
      <c r="D19" s="55">
        <v>74.955666666666673</v>
      </c>
      <c r="E19" s="55">
        <v>76.686333333333323</v>
      </c>
      <c r="F19" s="55">
        <v>77.486666666666679</v>
      </c>
      <c r="G19" s="56">
        <v>53.722666666666669</v>
      </c>
      <c r="H19" s="28">
        <v>-30.668502107889537</v>
      </c>
      <c r="I19" s="27">
        <v>1.0436453257642864</v>
      </c>
      <c r="J19" s="28">
        <v>2.4231945157572743</v>
      </c>
      <c r="K19" s="27">
        <v>3.3060770890820388</v>
      </c>
      <c r="L19" s="18"/>
    </row>
    <row r="20" spans="1:12">
      <c r="A20" s="16"/>
      <c r="B20" s="11" t="s">
        <v>20</v>
      </c>
      <c r="C20" s="55">
        <v>28.401</v>
      </c>
      <c r="D20" s="55">
        <v>29.318333333333332</v>
      </c>
      <c r="E20" s="55">
        <v>41.201333333333331</v>
      </c>
      <c r="F20" s="55">
        <v>46.671666666666674</v>
      </c>
      <c r="G20" s="56">
        <v>52.396000000000008</v>
      </c>
      <c r="H20" s="28">
        <v>12.265114452023006</v>
      </c>
      <c r="I20" s="27">
        <v>13.277078411701915</v>
      </c>
      <c r="J20" s="28">
        <v>2.3633543851313816</v>
      </c>
      <c r="K20" s="27">
        <v>1.9913119832565673</v>
      </c>
      <c r="L20" s="18"/>
    </row>
    <row r="21" spans="1:12">
      <c r="A21" s="16"/>
      <c r="B21" s="11" t="s">
        <v>19</v>
      </c>
      <c r="C21" s="55">
        <v>44.586333333333329</v>
      </c>
      <c r="D21" s="55">
        <v>48.332000000000001</v>
      </c>
      <c r="E21" s="55">
        <v>48.626000000000005</v>
      </c>
      <c r="F21" s="55">
        <v>66.02033333333334</v>
      </c>
      <c r="G21" s="56">
        <v>52.173999999999999</v>
      </c>
      <c r="H21" s="28">
        <v>-20.972831602385135</v>
      </c>
      <c r="I21" s="27">
        <v>35.771672219251705</v>
      </c>
      <c r="J21" s="28">
        <v>2.3533409361371991</v>
      </c>
      <c r="K21" s="27">
        <v>2.8168499283346708</v>
      </c>
      <c r="L21" s="18"/>
    </row>
    <row r="22" spans="1:12">
      <c r="A22" s="16"/>
      <c r="B22" s="11" t="s">
        <v>7</v>
      </c>
      <c r="C22" s="55">
        <v>33.588666666666661</v>
      </c>
      <c r="D22" s="55">
        <v>48.763333333333328</v>
      </c>
      <c r="E22" s="55">
        <v>39.879666666666672</v>
      </c>
      <c r="F22" s="55">
        <v>44.393666666666668</v>
      </c>
      <c r="G22" s="56">
        <v>45.111666666666672</v>
      </c>
      <c r="H22" s="28">
        <v>1.6173478198842295</v>
      </c>
      <c r="I22" s="27">
        <v>11.319051479868602</v>
      </c>
      <c r="J22" s="28">
        <v>2.034789969410868</v>
      </c>
      <c r="K22" s="27">
        <v>1.8941179248087192</v>
      </c>
      <c r="L22" s="18"/>
    </row>
    <row r="23" spans="1:12">
      <c r="A23" s="16"/>
      <c r="B23" s="11" t="s">
        <v>5</v>
      </c>
      <c r="C23" s="55">
        <v>44.941000000000003</v>
      </c>
      <c r="D23" s="55">
        <v>42.056333333333335</v>
      </c>
      <c r="E23" s="55">
        <v>50.654333333333334</v>
      </c>
      <c r="F23" s="55">
        <v>49.249666666666663</v>
      </c>
      <c r="G23" s="56">
        <v>36.751333333333335</v>
      </c>
      <c r="H23" s="28">
        <v>-25.377498324861747</v>
      </c>
      <c r="I23" s="27">
        <v>-2.7730434382053581</v>
      </c>
      <c r="J23" s="28">
        <v>1.6576919000068409</v>
      </c>
      <c r="K23" s="27">
        <v>2.1013059616053598</v>
      </c>
      <c r="L23" s="18"/>
    </row>
    <row r="24" spans="1:12">
      <c r="A24" s="16"/>
      <c r="B24" s="11" t="s">
        <v>10</v>
      </c>
      <c r="C24" s="55">
        <v>24.011666666666667</v>
      </c>
      <c r="D24" s="55">
        <v>23.876999999999999</v>
      </c>
      <c r="E24" s="55">
        <v>28.245666666666665</v>
      </c>
      <c r="F24" s="55">
        <v>26.759666666666664</v>
      </c>
      <c r="G24" s="56">
        <v>23.890666666666664</v>
      </c>
      <c r="H24" s="28">
        <v>-10.721359259582208</v>
      </c>
      <c r="I24" s="27">
        <v>-5.2609839857441276</v>
      </c>
      <c r="J24" s="28">
        <v>1.0776034779444763</v>
      </c>
      <c r="K24" s="27">
        <v>1.1417386330311319</v>
      </c>
      <c r="L24" s="18"/>
    </row>
    <row r="25" spans="1:12">
      <c r="A25" s="16"/>
      <c r="B25" s="11" t="s">
        <v>21</v>
      </c>
      <c r="C25" s="55">
        <v>21.600999999999999</v>
      </c>
      <c r="D25" s="55">
        <v>25.678666666666668</v>
      </c>
      <c r="E25" s="55">
        <v>26.724666666666668</v>
      </c>
      <c r="F25" s="55">
        <v>30.71466666666667</v>
      </c>
      <c r="G25" s="56">
        <v>23.591333333333335</v>
      </c>
      <c r="H25" s="28">
        <v>-23.191960409793367</v>
      </c>
      <c r="I25" s="27">
        <v>14.930027190859896</v>
      </c>
      <c r="J25" s="28">
        <v>1.0641018605319006</v>
      </c>
      <c r="K25" s="27">
        <v>1.310484243725266</v>
      </c>
      <c r="L25" s="18"/>
    </row>
    <row r="26" spans="1:12">
      <c r="A26" s="16"/>
      <c r="B26" s="11" t="s">
        <v>18</v>
      </c>
      <c r="C26" s="55">
        <v>17.8</v>
      </c>
      <c r="D26" s="55">
        <v>20.88933333333333</v>
      </c>
      <c r="E26" s="55">
        <v>21.810666666666666</v>
      </c>
      <c r="F26" s="55">
        <v>23.241333333333333</v>
      </c>
      <c r="G26" s="56">
        <v>23.038666666666668</v>
      </c>
      <c r="H26" s="28">
        <v>-0.87200963800125875</v>
      </c>
      <c r="I26" s="27">
        <v>6.5594815992175093</v>
      </c>
      <c r="J26" s="28">
        <v>1.039173484507345</v>
      </c>
      <c r="K26" s="27">
        <v>0.99162401685948554</v>
      </c>
      <c r="L26" s="18"/>
    </row>
    <row r="27" spans="1:12">
      <c r="A27" s="16"/>
      <c r="B27" s="11" t="s">
        <v>3</v>
      </c>
      <c r="C27" s="55">
        <v>14.279666666666666</v>
      </c>
      <c r="D27" s="55">
        <v>20.003333333333334</v>
      </c>
      <c r="E27" s="55">
        <v>21.095333333333333</v>
      </c>
      <c r="F27" s="55">
        <v>21.523</v>
      </c>
      <c r="G27" s="56">
        <v>22.234999999999999</v>
      </c>
      <c r="H27" s="28">
        <v>3.3080890210472447</v>
      </c>
      <c r="I27" s="27">
        <v>2.0273046171349174</v>
      </c>
      <c r="J27" s="28">
        <v>1.0029235963317098</v>
      </c>
      <c r="K27" s="27">
        <v>0.91830892009351328</v>
      </c>
      <c r="L27" s="18"/>
    </row>
    <row r="28" spans="1:12">
      <c r="A28" s="16"/>
      <c r="B28" s="11" t="s">
        <v>8</v>
      </c>
      <c r="C28" s="55">
        <v>17.341333333333335</v>
      </c>
      <c r="D28" s="55">
        <v>18.612333333333336</v>
      </c>
      <c r="E28" s="55">
        <v>24.828666666666663</v>
      </c>
      <c r="F28" s="55">
        <v>23.462333333333333</v>
      </c>
      <c r="G28" s="56">
        <v>21.981666666666669</v>
      </c>
      <c r="H28" s="28">
        <v>-6.3108244420134296</v>
      </c>
      <c r="I28" s="27">
        <v>-5.5030475525602025</v>
      </c>
      <c r="J28" s="28">
        <v>0.9914968377197303</v>
      </c>
      <c r="K28" s="27">
        <v>1.0010532911865155</v>
      </c>
      <c r="L28" s="18"/>
    </row>
    <row r="29" spans="1:12">
      <c r="A29" s="16"/>
      <c r="B29" s="11" t="s">
        <v>11</v>
      </c>
      <c r="C29" s="55">
        <v>20.225999999999999</v>
      </c>
      <c r="D29" s="55">
        <v>25.617999999999999</v>
      </c>
      <c r="E29" s="55">
        <v>21.432666666666666</v>
      </c>
      <c r="F29" s="55">
        <v>21.108333333333334</v>
      </c>
      <c r="G29" s="56">
        <v>20.431333333333331</v>
      </c>
      <c r="H29" s="28">
        <v>-3.207264113699182</v>
      </c>
      <c r="I29" s="27">
        <v>-1.5132663535413204</v>
      </c>
      <c r="J29" s="28">
        <v>0.92156808205615481</v>
      </c>
      <c r="K29" s="27">
        <v>0.90061658636376185</v>
      </c>
      <c r="L29" s="18"/>
    </row>
    <row r="30" spans="1:12">
      <c r="A30" s="16"/>
      <c r="B30" s="11" t="s">
        <v>15</v>
      </c>
      <c r="C30" s="55">
        <v>17.105999999999998</v>
      </c>
      <c r="D30" s="55">
        <v>24.89233333333333</v>
      </c>
      <c r="E30" s="55">
        <v>17.003</v>
      </c>
      <c r="F30" s="55">
        <v>17.563666666666666</v>
      </c>
      <c r="G30" s="56">
        <v>18.479666666666667</v>
      </c>
      <c r="H30" s="28">
        <v>5.2153119128503844</v>
      </c>
      <c r="I30" s="27">
        <v>3.2974573114548322</v>
      </c>
      <c r="J30" s="28">
        <v>0.83353693511781213</v>
      </c>
      <c r="K30" s="27">
        <v>0.7493784216674767</v>
      </c>
      <c r="L30" s="18"/>
    </row>
    <row r="31" spans="1:12">
      <c r="A31" s="16"/>
      <c r="B31" s="11" t="s">
        <v>9</v>
      </c>
      <c r="C31" s="55">
        <v>18.903666666666666</v>
      </c>
      <c r="D31" s="55">
        <v>21.367333333333335</v>
      </c>
      <c r="E31" s="55">
        <v>19.549333333333333</v>
      </c>
      <c r="F31" s="55">
        <v>18.532333333333337</v>
      </c>
      <c r="G31" s="56">
        <v>16.738</v>
      </c>
      <c r="H31" s="28">
        <v>-9.682177095886491</v>
      </c>
      <c r="I31" s="27">
        <v>-5.2022234347292144</v>
      </c>
      <c r="J31" s="28">
        <v>0.75497796966045227</v>
      </c>
      <c r="K31" s="27">
        <v>0.79070794081430829</v>
      </c>
      <c r="L31" s="18"/>
    </row>
    <row r="32" spans="1:12">
      <c r="A32" s="16"/>
      <c r="B32" s="11" t="s">
        <v>17</v>
      </c>
      <c r="C32" s="55">
        <v>17.922333333333334</v>
      </c>
      <c r="D32" s="55">
        <v>15.547666666666666</v>
      </c>
      <c r="E32" s="55">
        <v>16.314666666666668</v>
      </c>
      <c r="F32" s="55">
        <v>17.313999999999997</v>
      </c>
      <c r="G32" s="56">
        <v>15.009333333333332</v>
      </c>
      <c r="H32" s="28">
        <v>-13.311000731585221</v>
      </c>
      <c r="I32" s="27">
        <v>6.125367767244172</v>
      </c>
      <c r="J32" s="28">
        <v>0.67700537734239152</v>
      </c>
      <c r="K32" s="27">
        <v>0.73872604388324514</v>
      </c>
      <c r="L32" s="18"/>
    </row>
    <row r="33" spans="1:14">
      <c r="A33" s="16"/>
      <c r="B33" s="11" t="s">
        <v>14</v>
      </c>
      <c r="C33" s="55">
        <v>11.972333333333333</v>
      </c>
      <c r="D33" s="55">
        <v>11.580333333333334</v>
      </c>
      <c r="E33" s="55">
        <v>11.025333333333334</v>
      </c>
      <c r="F33" s="55">
        <v>11.362666666666668</v>
      </c>
      <c r="G33" s="56">
        <v>13.234</v>
      </c>
      <c r="H33" s="28">
        <v>16.469138699835707</v>
      </c>
      <c r="I33" s="27">
        <v>3.0596202684726181</v>
      </c>
      <c r="J33" s="28">
        <v>0.59692785580633445</v>
      </c>
      <c r="K33" s="27">
        <v>0.48480407731492953</v>
      </c>
      <c r="L33" s="18"/>
    </row>
    <row r="34" spans="1:14">
      <c r="A34" s="16"/>
      <c r="B34" s="11" t="s">
        <v>16</v>
      </c>
      <c r="C34" s="55">
        <v>9.3066666666666666</v>
      </c>
      <c r="D34" s="55">
        <v>7.5503333333333345</v>
      </c>
      <c r="E34" s="55">
        <v>10.590333333333334</v>
      </c>
      <c r="F34" s="55">
        <v>10.1</v>
      </c>
      <c r="G34" s="56">
        <v>9.3396666666666679</v>
      </c>
      <c r="H34" s="28">
        <v>-7.5280528052805167</v>
      </c>
      <c r="I34" s="27">
        <v>-4.6300084983160854</v>
      </c>
      <c r="J34" s="28">
        <v>0.42127151256454809</v>
      </c>
      <c r="K34" s="27">
        <v>0.4309306366651714</v>
      </c>
      <c r="L34" s="18"/>
    </row>
    <row r="35" spans="1:14">
      <c r="A35" s="16"/>
      <c r="B35" s="11" t="s">
        <v>6</v>
      </c>
      <c r="C35" s="55">
        <v>6.7636666666666665</v>
      </c>
      <c r="D35" s="55">
        <v>6.157</v>
      </c>
      <c r="E35" s="55">
        <v>7.09</v>
      </c>
      <c r="F35" s="55">
        <v>7.8083333333333345</v>
      </c>
      <c r="G35" s="56">
        <v>8.3333333333333339</v>
      </c>
      <c r="H35" s="28">
        <v>6.7235859124866515</v>
      </c>
      <c r="I35" s="27">
        <v>10.131640808650699</v>
      </c>
      <c r="J35" s="28">
        <v>0.37588021749932904</v>
      </c>
      <c r="K35" s="27">
        <v>0.33315347075516971</v>
      </c>
      <c r="L35" s="18"/>
    </row>
    <row r="36" spans="1:14">
      <c r="A36" s="16"/>
      <c r="B36" s="11" t="s">
        <v>186</v>
      </c>
      <c r="C36" s="55">
        <v>8.4216666666666669</v>
      </c>
      <c r="D36" s="55">
        <v>9.6443333333333339</v>
      </c>
      <c r="E36" s="55">
        <v>8.3383333333333329</v>
      </c>
      <c r="F36" s="55">
        <v>7.9529999999999994</v>
      </c>
      <c r="G36" s="56">
        <v>7.9190000000000005</v>
      </c>
      <c r="H36" s="28">
        <v>-0.42751163083112331</v>
      </c>
      <c r="I36" s="27">
        <v>-4.6212272636418135</v>
      </c>
      <c r="J36" s="28">
        <v>0.3571914530852624</v>
      </c>
      <c r="K36" s="27">
        <v>0.3393258765740701</v>
      </c>
      <c r="L36" s="18"/>
    </row>
    <row r="37" spans="1:14">
      <c r="A37" s="16"/>
      <c r="B37" s="11" t="s">
        <v>12</v>
      </c>
      <c r="C37" s="55">
        <v>7.2389999999999999</v>
      </c>
      <c r="D37" s="55">
        <v>7.51</v>
      </c>
      <c r="E37" s="55">
        <v>6.3290000000000006</v>
      </c>
      <c r="F37" s="55">
        <v>5.6713333333333331</v>
      </c>
      <c r="G37" s="56">
        <v>7.0766666666666653</v>
      </c>
      <c r="H37" s="28">
        <v>24.779593276125532</v>
      </c>
      <c r="I37" s="27">
        <v>-10.391320377100133</v>
      </c>
      <c r="J37" s="28">
        <v>0.31919748070043019</v>
      </c>
      <c r="K37" s="27">
        <v>0.24197537466076652</v>
      </c>
      <c r="L37" s="18"/>
    </row>
    <row r="38" spans="1:14">
      <c r="A38" s="16"/>
      <c r="B38" s="11" t="s">
        <v>13</v>
      </c>
      <c r="C38" s="55">
        <v>2.2426666666666666</v>
      </c>
      <c r="D38" s="55">
        <v>2.2246666666666663</v>
      </c>
      <c r="E38" s="55">
        <v>2.4313333333333333</v>
      </c>
      <c r="F38" s="55">
        <v>1.9493333333333334</v>
      </c>
      <c r="G38" s="56">
        <v>1.5606666666666664</v>
      </c>
      <c r="H38" s="28">
        <v>-19.938440492476072</v>
      </c>
      <c r="I38" s="27">
        <v>-19.824513298601588</v>
      </c>
      <c r="J38" s="28">
        <v>7.0394847133274333E-2</v>
      </c>
      <c r="K38" s="27">
        <v>8.3171035089700404E-2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203.87199999999999</v>
      </c>
      <c r="D13" s="26">
        <v>170.23666666666665</v>
      </c>
      <c r="E13" s="26">
        <v>190.64500000000001</v>
      </c>
      <c r="F13" s="26">
        <v>219.97533333333331</v>
      </c>
      <c r="G13" s="26">
        <v>193.76900000000001</v>
      </c>
      <c r="H13" s="28">
        <v>-11.913305431215004</v>
      </c>
      <c r="I13" s="27">
        <v>15.38479022965895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117.68666666666665</v>
      </c>
      <c r="D14" s="25">
        <v>96.147333333333307</v>
      </c>
      <c r="E14" s="25">
        <v>104.44</v>
      </c>
      <c r="F14" s="25">
        <v>123.63366666666661</v>
      </c>
      <c r="G14" s="26">
        <v>114.12500000000001</v>
      </c>
      <c r="H14" s="28">
        <v>-7.6910011027200849</v>
      </c>
      <c r="I14" s="27">
        <v>18.377696923273291</v>
      </c>
      <c r="J14" s="28">
        <v>58.897450056510593</v>
      </c>
      <c r="K14" s="27">
        <v>56.203422808011794</v>
      </c>
      <c r="L14" s="18"/>
    </row>
    <row r="15" spans="1:15">
      <c r="A15" s="16"/>
      <c r="B15" s="12" t="s">
        <v>4</v>
      </c>
      <c r="C15" s="107">
        <v>24.393000000000001</v>
      </c>
      <c r="D15" s="107">
        <v>21.53</v>
      </c>
      <c r="E15" s="107">
        <v>20.491</v>
      </c>
      <c r="F15" s="107">
        <v>26.269666666666666</v>
      </c>
      <c r="G15" s="107">
        <v>26.546666666666667</v>
      </c>
      <c r="H15" s="50">
        <v>1.0544480960296365</v>
      </c>
      <c r="I15" s="36">
        <v>28.200998812486787</v>
      </c>
      <c r="J15" s="50">
        <v>13.700161876598768</v>
      </c>
      <c r="K15" s="36">
        <v>11.942096538096697</v>
      </c>
      <c r="L15" s="18"/>
      <c r="N15" s="23" t="s">
        <v>4</v>
      </c>
      <c r="O15" s="34">
        <f>J15</f>
        <v>13.700161876598768</v>
      </c>
    </row>
    <row r="16" spans="1:15">
      <c r="A16" s="16"/>
      <c r="B16" s="11" t="s">
        <v>196</v>
      </c>
      <c r="C16" s="25">
        <v>12.616</v>
      </c>
      <c r="D16" s="25">
        <v>13.78</v>
      </c>
      <c r="E16" s="25">
        <v>25.04</v>
      </c>
      <c r="F16" s="25">
        <v>19.064</v>
      </c>
      <c r="G16" s="26">
        <v>20.719333333333335</v>
      </c>
      <c r="H16" s="28">
        <v>8.6830325919709175</v>
      </c>
      <c r="I16" s="27">
        <v>-23.865814696485621</v>
      </c>
      <c r="J16" s="28">
        <v>10.692800878021425</v>
      </c>
      <c r="K16" s="27">
        <v>8.6664262356688493</v>
      </c>
      <c r="L16" s="18"/>
      <c r="N16" s="23" t="s">
        <v>35</v>
      </c>
      <c r="O16" s="34">
        <f>100-O15</f>
        <v>86.29983812340123</v>
      </c>
    </row>
    <row r="17" spans="1:12">
      <c r="A17" s="16"/>
      <c r="B17" s="11" t="s">
        <v>23</v>
      </c>
      <c r="C17" s="25">
        <v>11.500666666666666</v>
      </c>
      <c r="D17" s="25">
        <v>8.6880000000000006</v>
      </c>
      <c r="E17" s="25">
        <v>11.472666666666667</v>
      </c>
      <c r="F17" s="25">
        <v>15.078000000000001</v>
      </c>
      <c r="G17" s="26">
        <v>6.9266666666666667</v>
      </c>
      <c r="H17" s="28">
        <v>-54.061104478931775</v>
      </c>
      <c r="I17" s="27">
        <v>31.425416933000182</v>
      </c>
      <c r="J17" s="28">
        <v>3.5747032119000801</v>
      </c>
      <c r="K17" s="27">
        <v>6.8544048878207571</v>
      </c>
      <c r="L17" s="18"/>
    </row>
    <row r="18" spans="1:12">
      <c r="A18" s="16"/>
      <c r="B18" s="11" t="s">
        <v>7</v>
      </c>
      <c r="C18" s="25">
        <v>3.5819999999999994</v>
      </c>
      <c r="D18" s="25">
        <v>6.0350000000000001</v>
      </c>
      <c r="E18" s="25">
        <v>1.046</v>
      </c>
      <c r="F18" s="25">
        <v>3.6823333333333337</v>
      </c>
      <c r="G18" s="26">
        <v>2.9629999999999996</v>
      </c>
      <c r="H18" s="28">
        <v>-19.534715307323268</v>
      </c>
      <c r="I18" s="27">
        <v>252.03951561504147</v>
      </c>
      <c r="J18" s="28">
        <v>1.529140368170347</v>
      </c>
      <c r="K18" s="27">
        <v>1.6739755669575078</v>
      </c>
      <c r="L18" s="18"/>
    </row>
    <row r="19" spans="1:12">
      <c r="A19" s="16"/>
      <c r="B19" s="11" t="s">
        <v>20</v>
      </c>
      <c r="C19" s="25">
        <v>4.6343333333333332</v>
      </c>
      <c r="D19" s="25">
        <v>1.0839999999999999</v>
      </c>
      <c r="E19" s="25">
        <v>1.2763333333333333</v>
      </c>
      <c r="F19" s="25">
        <v>1.7313333333333334</v>
      </c>
      <c r="G19" s="26">
        <v>2.829333333333333</v>
      </c>
      <c r="H19" s="28">
        <v>63.419329996149386</v>
      </c>
      <c r="I19" s="27">
        <v>35.648994515539314</v>
      </c>
      <c r="J19" s="28">
        <v>1.4601578855922943</v>
      </c>
      <c r="K19" s="27">
        <v>0.78705794286026021</v>
      </c>
      <c r="L19" s="18"/>
    </row>
    <row r="20" spans="1:12">
      <c r="A20" s="16"/>
      <c r="B20" s="11" t="s">
        <v>5</v>
      </c>
      <c r="C20" s="25">
        <v>1.9389999999999998</v>
      </c>
      <c r="D20" s="25">
        <v>1.4359999999999999</v>
      </c>
      <c r="E20" s="25">
        <v>4.5396666666666663</v>
      </c>
      <c r="F20" s="25">
        <v>3.3883333333333332</v>
      </c>
      <c r="G20" s="26">
        <v>2.3856666666666668</v>
      </c>
      <c r="H20" s="28">
        <v>-29.591736350221343</v>
      </c>
      <c r="I20" s="27">
        <v>-25.361627138556429</v>
      </c>
      <c r="J20" s="28">
        <v>1.2311910917983095</v>
      </c>
      <c r="K20" s="27">
        <v>1.5403242181699162</v>
      </c>
      <c r="L20" s="18"/>
    </row>
    <row r="21" spans="1:12">
      <c r="A21" s="16"/>
      <c r="B21" s="11" t="s">
        <v>19</v>
      </c>
      <c r="C21" s="25">
        <v>1.8856666666666666</v>
      </c>
      <c r="D21" s="25">
        <v>1.3703333333333332</v>
      </c>
      <c r="E21" s="25">
        <v>1.6966666666666665</v>
      </c>
      <c r="F21" s="25">
        <v>2.3653333333333335</v>
      </c>
      <c r="G21" s="26">
        <v>1.9186666666666667</v>
      </c>
      <c r="H21" s="28">
        <v>-18.883878241262686</v>
      </c>
      <c r="I21" s="27">
        <v>39.410609037328115</v>
      </c>
      <c r="J21" s="28">
        <v>0.99018246812785671</v>
      </c>
      <c r="K21" s="27">
        <v>1.075272075960032</v>
      </c>
      <c r="L21" s="18"/>
    </row>
    <row r="22" spans="1:12">
      <c r="A22" s="16"/>
      <c r="B22" s="11" t="s">
        <v>22</v>
      </c>
      <c r="C22" s="25">
        <v>2.1736666666666666</v>
      </c>
      <c r="D22" s="25">
        <v>3.4393333333333334</v>
      </c>
      <c r="E22" s="25">
        <v>1.36</v>
      </c>
      <c r="F22" s="25">
        <v>2.6533333333333338</v>
      </c>
      <c r="G22" s="26">
        <v>1.8010000000000002</v>
      </c>
      <c r="H22" s="28">
        <v>-32.12311557788945</v>
      </c>
      <c r="I22" s="27">
        <v>95.098039215686299</v>
      </c>
      <c r="J22" s="28">
        <v>0.92945724032223942</v>
      </c>
      <c r="K22" s="27">
        <v>1.2061958462009379</v>
      </c>
      <c r="L22" s="18"/>
    </row>
    <row r="23" spans="1:12">
      <c r="A23" s="16"/>
      <c r="B23" s="11" t="s">
        <v>21</v>
      </c>
      <c r="C23" s="25">
        <v>3.4033333333333338</v>
      </c>
      <c r="D23" s="25">
        <v>3.2023333333333333</v>
      </c>
      <c r="E23" s="25">
        <v>2.09</v>
      </c>
      <c r="F23" s="25">
        <v>3.9486666666666665</v>
      </c>
      <c r="G23" s="26">
        <v>1.5973333333333333</v>
      </c>
      <c r="H23" s="28">
        <v>-59.547526591254439</v>
      </c>
      <c r="I23" s="27">
        <v>88.931419457735259</v>
      </c>
      <c r="J23" s="28">
        <v>0.82434926811478271</v>
      </c>
      <c r="K23" s="27">
        <v>1.7950497480020489</v>
      </c>
      <c r="L23" s="18"/>
    </row>
    <row r="24" spans="1:12">
      <c r="A24" s="16"/>
      <c r="B24" s="11" t="s">
        <v>24</v>
      </c>
      <c r="C24" s="25">
        <v>1.3023333333333333</v>
      </c>
      <c r="D24" s="25">
        <v>0.54733333333333334</v>
      </c>
      <c r="E24" s="25">
        <v>0.94899999999999995</v>
      </c>
      <c r="F24" s="25">
        <v>1.0523333333333333</v>
      </c>
      <c r="G24" s="26">
        <v>1.4143333333333334</v>
      </c>
      <c r="H24" s="28">
        <v>34.399746594868553</v>
      </c>
      <c r="I24" s="27">
        <v>10.888654724271163</v>
      </c>
      <c r="J24" s="28">
        <v>0.72990691665505492</v>
      </c>
      <c r="K24" s="27">
        <v>0.4783869706603468</v>
      </c>
      <c r="L24" s="18"/>
    </row>
    <row r="25" spans="1:12">
      <c r="A25" s="16"/>
      <c r="B25" s="11" t="s">
        <v>17</v>
      </c>
      <c r="C25" s="25">
        <v>2.5706666666666664</v>
      </c>
      <c r="D25" s="25">
        <v>1.2283333333333333</v>
      </c>
      <c r="E25" s="25">
        <v>3.1776666666666671</v>
      </c>
      <c r="F25" s="25">
        <v>3.9490000000000003</v>
      </c>
      <c r="G25" s="26">
        <v>1.3296666666666666</v>
      </c>
      <c r="H25" s="28">
        <v>-66.329028446020089</v>
      </c>
      <c r="I25" s="27">
        <v>24.273575999160801</v>
      </c>
      <c r="J25" s="28">
        <v>0.68621227681758512</v>
      </c>
      <c r="K25" s="27">
        <v>1.7952012801435318</v>
      </c>
      <c r="L25" s="18"/>
    </row>
    <row r="26" spans="1:12">
      <c r="A26" s="16"/>
      <c r="B26" s="11" t="s">
        <v>15</v>
      </c>
      <c r="C26" s="25">
        <v>1.5843333333333334</v>
      </c>
      <c r="D26" s="25">
        <v>0.56399999999999995</v>
      </c>
      <c r="E26" s="25">
        <v>1.9806666666666668</v>
      </c>
      <c r="F26" s="25">
        <v>1.319</v>
      </c>
      <c r="G26" s="26">
        <v>1.27</v>
      </c>
      <c r="H26" s="28">
        <v>-3.7149355572403286</v>
      </c>
      <c r="I26" s="27">
        <v>-33.406260518343998</v>
      </c>
      <c r="J26" s="28">
        <v>0.6554195975620456</v>
      </c>
      <c r="K26" s="27">
        <v>0.59961268384637068</v>
      </c>
      <c r="L26" s="18"/>
    </row>
    <row r="27" spans="1:12">
      <c r="A27" s="16"/>
      <c r="B27" s="11" t="s">
        <v>3</v>
      </c>
      <c r="C27" s="25">
        <v>2.0386666666666664</v>
      </c>
      <c r="D27" s="25">
        <v>3.6726666666666667</v>
      </c>
      <c r="E27" s="25">
        <v>3.9113333333333333</v>
      </c>
      <c r="F27" s="25">
        <v>2.6443333333333334</v>
      </c>
      <c r="G27" s="26">
        <v>1.2136666666666667</v>
      </c>
      <c r="H27" s="28">
        <v>-54.103113576200677</v>
      </c>
      <c r="I27" s="27">
        <v>-32.393045849667637</v>
      </c>
      <c r="J27" s="28">
        <v>0.62634717971742981</v>
      </c>
      <c r="K27" s="27">
        <v>1.2021044783809096</v>
      </c>
      <c r="L27" s="18"/>
    </row>
    <row r="28" spans="1:12">
      <c r="A28" s="16"/>
      <c r="B28" s="11" t="s">
        <v>9</v>
      </c>
      <c r="C28" s="25">
        <v>2.5303333333333335</v>
      </c>
      <c r="D28" s="25">
        <v>0.90366666666666673</v>
      </c>
      <c r="E28" s="25">
        <v>1.0343333333333333</v>
      </c>
      <c r="F28" s="25">
        <v>1.5780000000000001</v>
      </c>
      <c r="G28" s="26">
        <v>1.2043333333333333</v>
      </c>
      <c r="H28" s="28">
        <v>-23.679763413603727</v>
      </c>
      <c r="I28" s="27">
        <v>52.562036738640039</v>
      </c>
      <c r="J28" s="28">
        <v>0.62153044776684263</v>
      </c>
      <c r="K28" s="27">
        <v>0.71735315777829645</v>
      </c>
      <c r="L28" s="18"/>
    </row>
    <row r="29" spans="1:12">
      <c r="A29" s="16"/>
      <c r="B29" s="11" t="s">
        <v>14</v>
      </c>
      <c r="C29" s="25">
        <v>1.3016666666666667</v>
      </c>
      <c r="D29" s="25">
        <v>1.4533333333333334</v>
      </c>
      <c r="E29" s="25">
        <v>0.70033333333333336</v>
      </c>
      <c r="F29" s="25">
        <v>1.0536666666666668</v>
      </c>
      <c r="G29" s="26">
        <v>1.167</v>
      </c>
      <c r="H29" s="28">
        <v>10.75608984498575</v>
      </c>
      <c r="I29" s="27">
        <v>50.452165635411703</v>
      </c>
      <c r="J29" s="28">
        <v>0.60226351996449379</v>
      </c>
      <c r="K29" s="27">
        <v>0.47899309922627697</v>
      </c>
      <c r="L29" s="18"/>
    </row>
    <row r="30" spans="1:12">
      <c r="A30" s="16"/>
      <c r="B30" s="11" t="s">
        <v>8</v>
      </c>
      <c r="C30" s="25">
        <v>0.78799999999999992</v>
      </c>
      <c r="D30" s="25">
        <v>0.53433333333333333</v>
      </c>
      <c r="E30" s="25">
        <v>0.70299999999999996</v>
      </c>
      <c r="F30" s="25">
        <v>1.6456666666666668</v>
      </c>
      <c r="G30" s="26">
        <v>1.1340000000000001</v>
      </c>
      <c r="H30" s="28">
        <v>-31.091756127202753</v>
      </c>
      <c r="I30" s="27">
        <v>134.0919867235657</v>
      </c>
      <c r="J30" s="28">
        <v>0.58523293199634618</v>
      </c>
      <c r="K30" s="27">
        <v>0.7481141824992501</v>
      </c>
      <c r="L30" s="18"/>
    </row>
    <row r="31" spans="1:12">
      <c r="A31" s="16"/>
      <c r="B31" s="11" t="s">
        <v>10</v>
      </c>
      <c r="C31" s="25">
        <v>0.95499999999999996</v>
      </c>
      <c r="D31" s="25">
        <v>1.1106666666666667</v>
      </c>
      <c r="E31" s="25">
        <v>0.92033333333333334</v>
      </c>
      <c r="F31" s="25">
        <v>0.67933333333333323</v>
      </c>
      <c r="G31" s="26">
        <v>0.78533333333333344</v>
      </c>
      <c r="H31" s="28">
        <v>15.603532875368042</v>
      </c>
      <c r="I31" s="27">
        <v>-26.186164433176394</v>
      </c>
      <c r="J31" s="28">
        <v>0.40529358841369534</v>
      </c>
      <c r="K31" s="27">
        <v>0.3088225043413958</v>
      </c>
      <c r="L31" s="18"/>
    </row>
    <row r="32" spans="1:12">
      <c r="A32" s="16"/>
      <c r="B32" s="11" t="s">
        <v>18</v>
      </c>
      <c r="C32" s="25">
        <v>1.2666666666666666</v>
      </c>
      <c r="D32" s="25">
        <v>0.10933333333333334</v>
      </c>
      <c r="E32" s="25">
        <v>0.3</v>
      </c>
      <c r="F32" s="25">
        <v>0.65</v>
      </c>
      <c r="G32" s="26">
        <v>0.67833333333333334</v>
      </c>
      <c r="H32" s="28">
        <v>4.3589743589743657</v>
      </c>
      <c r="I32" s="27">
        <v>116.6666666666667</v>
      </c>
      <c r="J32" s="28">
        <v>0.35007319712303481</v>
      </c>
      <c r="K32" s="27">
        <v>0.29548767589093322</v>
      </c>
      <c r="L32" s="18"/>
    </row>
    <row r="33" spans="1:14">
      <c r="A33" s="16"/>
      <c r="B33" s="11" t="s">
        <v>12</v>
      </c>
      <c r="C33" s="25">
        <v>1.718</v>
      </c>
      <c r="D33" s="25">
        <v>0.93966666666666665</v>
      </c>
      <c r="E33" s="25">
        <v>0.83266666666666678</v>
      </c>
      <c r="F33" s="25">
        <v>0.60899999999999999</v>
      </c>
      <c r="G33" s="26">
        <v>0.46600000000000003</v>
      </c>
      <c r="H33" s="28">
        <v>-23.481116584564855</v>
      </c>
      <c r="I33" s="27">
        <v>-26.861489191353094</v>
      </c>
      <c r="J33" s="28">
        <v>0.24049254524717575</v>
      </c>
      <c r="K33" s="27">
        <v>0.27684922248858207</v>
      </c>
      <c r="L33" s="18"/>
    </row>
    <row r="34" spans="1:14">
      <c r="A34" s="16"/>
      <c r="B34" s="11" t="s">
        <v>186</v>
      </c>
      <c r="C34" s="25">
        <v>1.3276666666666666</v>
      </c>
      <c r="D34" s="25">
        <v>0.93</v>
      </c>
      <c r="E34" s="25">
        <v>1.2543333333333333</v>
      </c>
      <c r="F34" s="25">
        <v>1.5363333333333333</v>
      </c>
      <c r="G34" s="26">
        <v>0.44799999999999995</v>
      </c>
      <c r="H34" s="28">
        <v>-70.839661531785652</v>
      </c>
      <c r="I34" s="27">
        <v>22.482062184427321</v>
      </c>
      <c r="J34" s="28">
        <v>0.23120313362818612</v>
      </c>
      <c r="K34" s="27">
        <v>0.69841164009298018</v>
      </c>
      <c r="L34" s="18"/>
    </row>
    <row r="35" spans="1:14">
      <c r="A35" s="16"/>
      <c r="B35" s="11" t="s">
        <v>11</v>
      </c>
      <c r="C35" s="25">
        <v>0.69</v>
      </c>
      <c r="D35" s="25">
        <v>0.31666666666666665</v>
      </c>
      <c r="E35" s="25">
        <v>0.30666666666666664</v>
      </c>
      <c r="F35" s="25">
        <v>0.22899999999999998</v>
      </c>
      <c r="G35" s="26">
        <v>0.36166666666666664</v>
      </c>
      <c r="H35" s="28">
        <v>57.933042212518203</v>
      </c>
      <c r="I35" s="27">
        <v>-25.326086956521742</v>
      </c>
      <c r="J35" s="28">
        <v>0.18664836308525443</v>
      </c>
      <c r="K35" s="27">
        <v>0.10410258119849802</v>
      </c>
      <c r="L35" s="18"/>
    </row>
    <row r="36" spans="1:14">
      <c r="A36" s="16"/>
      <c r="B36" s="11" t="s">
        <v>16</v>
      </c>
      <c r="C36" s="25">
        <v>1.1046666666666667</v>
      </c>
      <c r="D36" s="25">
        <v>0.59233333333333338</v>
      </c>
      <c r="E36" s="25">
        <v>0.77933333333333332</v>
      </c>
      <c r="F36" s="25">
        <v>0.90699999999999992</v>
      </c>
      <c r="G36" s="26">
        <v>0.35966666666666663</v>
      </c>
      <c r="H36" s="28">
        <v>-60.345461227489892</v>
      </c>
      <c r="I36" s="27">
        <v>16.381522668947813</v>
      </c>
      <c r="J36" s="28">
        <v>0.18561620623870001</v>
      </c>
      <c r="K36" s="27">
        <v>0.41231895697396376</v>
      </c>
      <c r="L36" s="18"/>
    </row>
    <row r="37" spans="1:14">
      <c r="A37" s="16"/>
      <c r="B37" s="11" t="s">
        <v>6</v>
      </c>
      <c r="C37" s="25">
        <v>0.68800000000000006</v>
      </c>
      <c r="D37" s="25">
        <v>0.38500000000000001</v>
      </c>
      <c r="E37" s="25">
        <v>0.185</v>
      </c>
      <c r="F37" s="25">
        <v>0.17966666666666664</v>
      </c>
      <c r="G37" s="26">
        <v>8.7333333333333332E-2</v>
      </c>
      <c r="H37" s="28">
        <v>-51.391465677179959</v>
      </c>
      <c r="I37" s="27">
        <v>-2.8828828828828978</v>
      </c>
      <c r="J37" s="28">
        <v>4.5070848966208908E-2</v>
      </c>
      <c r="K37" s="27">
        <v>8.1675824259083582E-2</v>
      </c>
      <c r="L37" s="18"/>
    </row>
    <row r="38" spans="1:14">
      <c r="A38" s="16"/>
      <c r="B38" s="11" t="s">
        <v>13</v>
      </c>
      <c r="C38" s="25">
        <v>0.19166666666666665</v>
      </c>
      <c r="D38" s="25">
        <v>0.23700000000000002</v>
      </c>
      <c r="E38" s="25">
        <v>0.158</v>
      </c>
      <c r="F38" s="25">
        <v>0.12833333333333333</v>
      </c>
      <c r="G38" s="26">
        <v>3.6999999999999998E-2</v>
      </c>
      <c r="H38" s="28">
        <v>-71.168831168831176</v>
      </c>
      <c r="I38" s="27">
        <v>-18.776371308016881</v>
      </c>
      <c r="J38" s="28">
        <v>1.9094901661256443E-2</v>
      </c>
      <c r="K38" s="27">
        <v>5.8339874470773996E-2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13971.767999999998</v>
      </c>
      <c r="D13" s="26">
        <v>14139.337666666666</v>
      </c>
      <c r="E13" s="26">
        <v>13311.073666666669</v>
      </c>
      <c r="F13" s="26">
        <v>13028.157999999998</v>
      </c>
      <c r="G13" s="26">
        <v>13057.821666666665</v>
      </c>
      <c r="H13" s="28">
        <v>0.22768887717410369</v>
      </c>
      <c r="I13" s="27">
        <v>-2.1254158285904712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7408.4496666666664</v>
      </c>
      <c r="D14" s="25">
        <v>7615.8730000000005</v>
      </c>
      <c r="E14" s="25">
        <v>6994.3813333333337</v>
      </c>
      <c r="F14" s="25">
        <v>6780.4503333333305</v>
      </c>
      <c r="G14" s="26">
        <v>6829.5786666666654</v>
      </c>
      <c r="H14" s="28">
        <v>0.72455856054007839</v>
      </c>
      <c r="I14" s="27">
        <v>-3.0586121889074835</v>
      </c>
      <c r="J14" s="28">
        <v>52.302587989089048</v>
      </c>
      <c r="K14" s="27">
        <v>52.044581692464362</v>
      </c>
      <c r="L14" s="18"/>
    </row>
    <row r="15" spans="1:15">
      <c r="A15" s="16"/>
      <c r="B15" s="12" t="s">
        <v>4</v>
      </c>
      <c r="C15" s="107">
        <v>2020.5033333333333</v>
      </c>
      <c r="D15" s="107">
        <v>1959.4313333333332</v>
      </c>
      <c r="E15" s="107">
        <v>1935.3466666666666</v>
      </c>
      <c r="F15" s="107">
        <v>1875.1113333333333</v>
      </c>
      <c r="G15" s="107">
        <v>1737.2253333333331</v>
      </c>
      <c r="H15" s="50">
        <v>-7.3534833664987804</v>
      </c>
      <c r="I15" s="36">
        <v>-3.1123795220150074</v>
      </c>
      <c r="J15" s="50">
        <v>13.304097556853856</v>
      </c>
      <c r="K15" s="36">
        <v>14.392758618166388</v>
      </c>
      <c r="L15" s="18"/>
      <c r="N15" s="23" t="s">
        <v>4</v>
      </c>
      <c r="O15" s="34">
        <f>J15</f>
        <v>13.304097556853856</v>
      </c>
    </row>
    <row r="16" spans="1:15">
      <c r="A16" s="16"/>
      <c r="B16" s="11" t="s">
        <v>196</v>
      </c>
      <c r="C16" s="55">
        <v>1053.4979999999998</v>
      </c>
      <c r="D16" s="55">
        <v>1042.4953333333333</v>
      </c>
      <c r="E16" s="55">
        <v>1004.3486666666666</v>
      </c>
      <c r="F16" s="55">
        <v>998.03399999999999</v>
      </c>
      <c r="G16" s="56">
        <v>1030.0989999999999</v>
      </c>
      <c r="H16" s="28">
        <v>3.2128163970365664</v>
      </c>
      <c r="I16" s="27">
        <v>-0.62873251852112455</v>
      </c>
      <c r="J16" s="28">
        <v>7.8887507142909108</v>
      </c>
      <c r="K16" s="27">
        <v>7.6605917736029925</v>
      </c>
      <c r="L16" s="18"/>
      <c r="N16" s="23" t="s">
        <v>35</v>
      </c>
      <c r="O16" s="34">
        <f>100-O15</f>
        <v>86.695902443146139</v>
      </c>
    </row>
    <row r="17" spans="1:12">
      <c r="A17" s="16"/>
      <c r="B17" s="11" t="s">
        <v>23</v>
      </c>
      <c r="C17" s="55">
        <v>627.45266666666669</v>
      </c>
      <c r="D17" s="55">
        <v>634.62933333333331</v>
      </c>
      <c r="E17" s="55">
        <v>603.79300000000001</v>
      </c>
      <c r="F17" s="55">
        <v>603.92366666666669</v>
      </c>
      <c r="G17" s="56">
        <v>658.20633333333319</v>
      </c>
      <c r="H17" s="28">
        <v>8.9883324106633466</v>
      </c>
      <c r="I17" s="27">
        <v>2.1640970774194912E-2</v>
      </c>
      <c r="J17" s="28">
        <v>5.0407054877581032</v>
      </c>
      <c r="K17" s="27">
        <v>4.6355261170970357</v>
      </c>
      <c r="L17" s="18"/>
    </row>
    <row r="18" spans="1:12">
      <c r="A18" s="16"/>
      <c r="B18" s="11" t="s">
        <v>24</v>
      </c>
      <c r="C18" s="55">
        <v>555.86166666666668</v>
      </c>
      <c r="D18" s="55">
        <v>583.10266666666666</v>
      </c>
      <c r="E18" s="55">
        <v>558.27533333333338</v>
      </c>
      <c r="F18" s="55">
        <v>572.04266666666661</v>
      </c>
      <c r="G18" s="56">
        <v>575.02866666666671</v>
      </c>
      <c r="H18" s="28">
        <v>0.52198903578288824</v>
      </c>
      <c r="I18" s="27">
        <v>2.4660472192334915</v>
      </c>
      <c r="J18" s="28">
        <v>4.4037105219055812</v>
      </c>
      <c r="K18" s="27">
        <v>4.3908176940029948</v>
      </c>
      <c r="L18" s="18"/>
    </row>
    <row r="19" spans="1:12">
      <c r="A19" s="16"/>
      <c r="B19" s="11" t="s">
        <v>5</v>
      </c>
      <c r="C19" s="55">
        <v>285.10966666666667</v>
      </c>
      <c r="D19" s="55">
        <v>325.84033333333332</v>
      </c>
      <c r="E19" s="55">
        <v>301.16866666666664</v>
      </c>
      <c r="F19" s="55">
        <v>297.16033333333331</v>
      </c>
      <c r="G19" s="56">
        <v>307.41066666666666</v>
      </c>
      <c r="H19" s="28">
        <v>3.4494285352127507</v>
      </c>
      <c r="I19" s="27">
        <v>-1.3309264133276377</v>
      </c>
      <c r="J19" s="28">
        <v>2.3542262600461821</v>
      </c>
      <c r="K19" s="27">
        <v>2.2809082706345238</v>
      </c>
      <c r="L19" s="18"/>
    </row>
    <row r="20" spans="1:12">
      <c r="A20" s="16"/>
      <c r="B20" s="11" t="s">
        <v>19</v>
      </c>
      <c r="C20" s="55">
        <v>324.58866666666671</v>
      </c>
      <c r="D20" s="55">
        <v>291.88733333333334</v>
      </c>
      <c r="E20" s="55">
        <v>256.51066666666668</v>
      </c>
      <c r="F20" s="55">
        <v>233.4366666666667</v>
      </c>
      <c r="G20" s="56">
        <v>257.37866666666667</v>
      </c>
      <c r="H20" s="28">
        <v>10.256315060473199</v>
      </c>
      <c r="I20" s="27">
        <v>-8.995337425864026</v>
      </c>
      <c r="J20" s="28">
        <v>1.9710689365875604</v>
      </c>
      <c r="K20" s="27">
        <v>1.7917856589294261</v>
      </c>
      <c r="L20" s="18"/>
    </row>
    <row r="21" spans="1:12">
      <c r="A21" s="16"/>
      <c r="B21" s="11" t="s">
        <v>20</v>
      </c>
      <c r="C21" s="55">
        <v>213.232</v>
      </c>
      <c r="D21" s="55">
        <v>220.553</v>
      </c>
      <c r="E21" s="55">
        <v>214.90300000000002</v>
      </c>
      <c r="F21" s="55">
        <v>222.50300000000001</v>
      </c>
      <c r="G21" s="56">
        <v>212.69366666666664</v>
      </c>
      <c r="H21" s="28">
        <v>-4.4086296963786413</v>
      </c>
      <c r="I21" s="27">
        <v>3.5364792487773578</v>
      </c>
      <c r="J21" s="28">
        <v>1.6288602501718956</v>
      </c>
      <c r="K21" s="27">
        <v>1.7078623087008928</v>
      </c>
      <c r="L21" s="18"/>
    </row>
    <row r="22" spans="1:12">
      <c r="A22" s="16"/>
      <c r="B22" s="11" t="s">
        <v>22</v>
      </c>
      <c r="C22" s="55">
        <v>197.53533333333334</v>
      </c>
      <c r="D22" s="55">
        <v>195.46266666666668</v>
      </c>
      <c r="E22" s="55">
        <v>167.76033333333334</v>
      </c>
      <c r="F22" s="55">
        <v>167.39500000000001</v>
      </c>
      <c r="G22" s="56">
        <v>167.53166666666667</v>
      </c>
      <c r="H22" s="28">
        <v>8.1643219132376821E-2</v>
      </c>
      <c r="I22" s="27">
        <v>-0.21777098678471551</v>
      </c>
      <c r="J22" s="28">
        <v>1.2829985807995286</v>
      </c>
      <c r="K22" s="27">
        <v>1.284870815966463</v>
      </c>
      <c r="L22" s="18"/>
    </row>
    <row r="23" spans="1:12">
      <c r="A23" s="16"/>
      <c r="B23" s="11" t="s">
        <v>21</v>
      </c>
      <c r="C23" s="55">
        <v>142.65066666666667</v>
      </c>
      <c r="D23" s="55">
        <v>144.12</v>
      </c>
      <c r="E23" s="55">
        <v>137.74066666666667</v>
      </c>
      <c r="F23" s="55">
        <v>138.47366666666667</v>
      </c>
      <c r="G23" s="56">
        <v>137.97766666666666</v>
      </c>
      <c r="H23" s="28">
        <v>-0.35819084735726481</v>
      </c>
      <c r="I23" s="27">
        <v>0.53215946876012943</v>
      </c>
      <c r="J23" s="28">
        <v>1.0566668023877899</v>
      </c>
      <c r="K23" s="27">
        <v>1.0628798535193287</v>
      </c>
      <c r="L23" s="18"/>
    </row>
    <row r="24" spans="1:12">
      <c r="A24" s="16"/>
      <c r="B24" s="11" t="s">
        <v>15</v>
      </c>
      <c r="C24" s="55">
        <v>122.24933333333335</v>
      </c>
      <c r="D24" s="55">
        <v>115.625</v>
      </c>
      <c r="E24" s="55">
        <v>127.91533333333332</v>
      </c>
      <c r="F24" s="55">
        <v>126.43466666666667</v>
      </c>
      <c r="G24" s="56">
        <v>128.00566666666666</v>
      </c>
      <c r="H24" s="28">
        <v>1.2425389661063324</v>
      </c>
      <c r="I24" s="27">
        <v>-1.1575364954944045</v>
      </c>
      <c r="J24" s="28">
        <v>0.98029878133067894</v>
      </c>
      <c r="K24" s="27">
        <v>0.9704723159380374</v>
      </c>
      <c r="L24" s="18"/>
    </row>
    <row r="25" spans="1:12">
      <c r="A25" s="16"/>
      <c r="B25" s="11" t="s">
        <v>7</v>
      </c>
      <c r="C25" s="55">
        <v>121.29866666666668</v>
      </c>
      <c r="D25" s="55">
        <v>114.87533333333334</v>
      </c>
      <c r="E25" s="55">
        <v>116.378</v>
      </c>
      <c r="F25" s="55">
        <v>128.96299999999999</v>
      </c>
      <c r="G25" s="56">
        <v>117.13533333333332</v>
      </c>
      <c r="H25" s="28">
        <v>-9.1713643965064975</v>
      </c>
      <c r="I25" s="27">
        <v>10.813899534276228</v>
      </c>
      <c r="J25" s="28">
        <v>0.89705110334253046</v>
      </c>
      <c r="K25" s="27">
        <v>0.98987899901121879</v>
      </c>
      <c r="L25" s="18"/>
    </row>
    <row r="26" spans="1:12">
      <c r="A26" s="16"/>
      <c r="B26" s="11" t="s">
        <v>18</v>
      </c>
      <c r="C26" s="55">
        <v>103.68566666666668</v>
      </c>
      <c r="D26" s="55">
        <v>106.327</v>
      </c>
      <c r="E26" s="55">
        <v>103.82633333333335</v>
      </c>
      <c r="F26" s="55">
        <v>111.79899999999999</v>
      </c>
      <c r="G26" s="56">
        <v>111.38900000000001</v>
      </c>
      <c r="H26" s="28">
        <v>-0.36672957718761889</v>
      </c>
      <c r="I26" s="27">
        <v>7.6788483332744573</v>
      </c>
      <c r="J26" s="28">
        <v>0.85304427371946812</v>
      </c>
      <c r="K26" s="27">
        <v>0.85813359033564074</v>
      </c>
      <c r="L26" s="18"/>
    </row>
    <row r="27" spans="1:12">
      <c r="A27" s="16"/>
      <c r="B27" s="11" t="s">
        <v>17</v>
      </c>
      <c r="C27" s="55">
        <v>100.32533333333333</v>
      </c>
      <c r="D27" s="55">
        <v>108.38066666666667</v>
      </c>
      <c r="E27" s="55">
        <v>95.251666666666665</v>
      </c>
      <c r="F27" s="55">
        <v>96.694666666666663</v>
      </c>
      <c r="G27" s="56">
        <v>107.36133333333333</v>
      </c>
      <c r="H27" s="28">
        <v>11.031287489141084</v>
      </c>
      <c r="I27" s="27">
        <v>1.5149341218876344</v>
      </c>
      <c r="J27" s="28">
        <v>0.82219941483348491</v>
      </c>
      <c r="K27" s="27">
        <v>0.74219752835870345</v>
      </c>
      <c r="L27" s="18"/>
    </row>
    <row r="28" spans="1:12">
      <c r="A28" s="16"/>
      <c r="B28" s="11" t="s">
        <v>10</v>
      </c>
      <c r="C28" s="55">
        <v>96.57</v>
      </c>
      <c r="D28" s="55">
        <v>95.779333333333327</v>
      </c>
      <c r="E28" s="55">
        <v>91.888666666666666</v>
      </c>
      <c r="F28" s="55">
        <v>87.764666666666656</v>
      </c>
      <c r="G28" s="56">
        <v>95.057999999999993</v>
      </c>
      <c r="H28" s="28">
        <v>8.3101020152377192</v>
      </c>
      <c r="I28" s="27">
        <v>-4.4880398743406991</v>
      </c>
      <c r="J28" s="28">
        <v>0.72797747148484315</v>
      </c>
      <c r="K28" s="27">
        <v>0.67365368662758518</v>
      </c>
      <c r="L28" s="18"/>
    </row>
    <row r="29" spans="1:12">
      <c r="A29" s="16"/>
      <c r="B29" s="11" t="s">
        <v>9</v>
      </c>
      <c r="C29" s="55">
        <v>98.914333333333332</v>
      </c>
      <c r="D29" s="55">
        <v>90.747</v>
      </c>
      <c r="E29" s="55">
        <v>96.437999999999988</v>
      </c>
      <c r="F29" s="55">
        <v>91.830333333333343</v>
      </c>
      <c r="G29" s="56">
        <v>87.569333333333319</v>
      </c>
      <c r="H29" s="28">
        <v>-4.6400789862463991</v>
      </c>
      <c r="I29" s="27">
        <v>-4.777853819725264</v>
      </c>
      <c r="J29" s="28">
        <v>0.67062742598848479</v>
      </c>
      <c r="K29" s="27">
        <v>0.70486045174869205</v>
      </c>
      <c r="L29" s="18"/>
    </row>
    <row r="30" spans="1:12">
      <c r="A30" s="16"/>
      <c r="B30" s="11" t="s">
        <v>3</v>
      </c>
      <c r="C30" s="55">
        <v>92.429000000000016</v>
      </c>
      <c r="D30" s="55">
        <v>84.805999999999997</v>
      </c>
      <c r="E30" s="55">
        <v>91.41</v>
      </c>
      <c r="F30" s="55">
        <v>89.73633333333332</v>
      </c>
      <c r="G30" s="56">
        <v>85.226666666666674</v>
      </c>
      <c r="H30" s="28">
        <v>-5.025463487476256</v>
      </c>
      <c r="I30" s="27">
        <v>-1.8309448273347351</v>
      </c>
      <c r="J30" s="28">
        <v>0.65268671025144198</v>
      </c>
      <c r="K30" s="27">
        <v>0.68878757329572871</v>
      </c>
      <c r="L30" s="18"/>
    </row>
    <row r="31" spans="1:12">
      <c r="A31" s="16"/>
      <c r="B31" s="11" t="s">
        <v>11</v>
      </c>
      <c r="C31" s="55">
        <v>75.117666666666665</v>
      </c>
      <c r="D31" s="55">
        <v>77.581333333333319</v>
      </c>
      <c r="E31" s="55">
        <v>80.74766666666666</v>
      </c>
      <c r="F31" s="55">
        <v>78.929666666666677</v>
      </c>
      <c r="G31" s="56">
        <v>79.770666666666671</v>
      </c>
      <c r="H31" s="28">
        <v>1.0655055766948474</v>
      </c>
      <c r="I31" s="27">
        <v>-2.2514582464714938</v>
      </c>
      <c r="J31" s="28">
        <v>0.61090332448252926</v>
      </c>
      <c r="K31" s="27">
        <v>0.60583903470211742</v>
      </c>
      <c r="L31" s="18"/>
    </row>
    <row r="32" spans="1:12">
      <c r="A32" s="16"/>
      <c r="B32" s="11" t="s">
        <v>8</v>
      </c>
      <c r="C32" s="55">
        <v>82.664333333333346</v>
      </c>
      <c r="D32" s="55">
        <v>76.228999999999999</v>
      </c>
      <c r="E32" s="55">
        <v>75.776666666666671</v>
      </c>
      <c r="F32" s="55">
        <v>72.963666666666668</v>
      </c>
      <c r="G32" s="56">
        <v>75.749000000000009</v>
      </c>
      <c r="H32" s="28">
        <v>3.8174251111283697</v>
      </c>
      <c r="I32" s="27">
        <v>-3.7122245194211034</v>
      </c>
      <c r="J32" s="28">
        <v>0.58010441506769972</v>
      </c>
      <c r="K32" s="27">
        <v>0.56004591490728539</v>
      </c>
      <c r="L32" s="18"/>
    </row>
    <row r="33" spans="1:14">
      <c r="A33" s="16"/>
      <c r="B33" s="11" t="s">
        <v>14</v>
      </c>
      <c r="C33" s="55">
        <v>69.099666666666664</v>
      </c>
      <c r="D33" s="55">
        <v>67.855000000000004</v>
      </c>
      <c r="E33" s="55">
        <v>76.75633333333333</v>
      </c>
      <c r="F33" s="55">
        <v>77.317666666666653</v>
      </c>
      <c r="G33" s="56">
        <v>73.387666666666675</v>
      </c>
      <c r="H33" s="28">
        <v>-5.0829262824796162</v>
      </c>
      <c r="I33" s="27">
        <v>0.73131858825981055</v>
      </c>
      <c r="J33" s="28">
        <v>0.56202074542040137</v>
      </c>
      <c r="K33" s="27">
        <v>0.59346583505255823</v>
      </c>
      <c r="L33" s="18"/>
    </row>
    <row r="34" spans="1:14">
      <c r="A34" s="16"/>
      <c r="B34" s="11" t="s">
        <v>16</v>
      </c>
      <c r="C34" s="55">
        <v>49.951666666666661</v>
      </c>
      <c r="D34" s="55">
        <v>49.360999999999997</v>
      </c>
      <c r="E34" s="55">
        <v>50.515999999999998</v>
      </c>
      <c r="F34" s="55">
        <v>49.724000000000011</v>
      </c>
      <c r="G34" s="56">
        <v>50.599666666666671</v>
      </c>
      <c r="H34" s="28">
        <v>1.7610543533638889</v>
      </c>
      <c r="I34" s="27">
        <v>-1.5678200966030342</v>
      </c>
      <c r="J34" s="28">
        <v>0.38750465397942213</v>
      </c>
      <c r="K34" s="27">
        <v>0.38166561995947562</v>
      </c>
      <c r="L34" s="18"/>
    </row>
    <row r="35" spans="1:14">
      <c r="A35" s="16"/>
      <c r="B35" s="11" t="s">
        <v>186</v>
      </c>
      <c r="C35" s="55">
        <v>43.588666666666661</v>
      </c>
      <c r="D35" s="55">
        <v>46.887666666666661</v>
      </c>
      <c r="E35" s="55">
        <v>39.768666666666668</v>
      </c>
      <c r="F35" s="55">
        <v>40.767333333333333</v>
      </c>
      <c r="G35" s="56">
        <v>47.165999999999997</v>
      </c>
      <c r="H35" s="28">
        <v>15.695573253094786</v>
      </c>
      <c r="I35" s="27">
        <v>2.5111897138450745</v>
      </c>
      <c r="J35" s="28">
        <v>0.36120879273763506</v>
      </c>
      <c r="K35" s="27">
        <v>0.31291709337063106</v>
      </c>
      <c r="L35" s="18"/>
    </row>
    <row r="36" spans="1:14">
      <c r="A36" s="16"/>
      <c r="B36" s="11" t="s">
        <v>6</v>
      </c>
      <c r="C36" s="55">
        <v>36.597000000000001</v>
      </c>
      <c r="D36" s="55">
        <v>41.271333333333331</v>
      </c>
      <c r="E36" s="55">
        <v>43.805666666666667</v>
      </c>
      <c r="F36" s="55">
        <v>42.736999999999995</v>
      </c>
      <c r="G36" s="56">
        <v>42.865666666666669</v>
      </c>
      <c r="H36" s="28">
        <v>0.3010662111675444</v>
      </c>
      <c r="I36" s="27">
        <v>-2.439562613664914</v>
      </c>
      <c r="J36" s="28">
        <v>0.32827578566256527</v>
      </c>
      <c r="K36" s="27">
        <v>0.32803562867444502</v>
      </c>
      <c r="L36" s="18"/>
    </row>
    <row r="37" spans="1:14">
      <c r="A37" s="16"/>
      <c r="B37" s="11" t="s">
        <v>12</v>
      </c>
      <c r="C37" s="55">
        <v>35.969666666666662</v>
      </c>
      <c r="D37" s="55">
        <v>35.103999999999999</v>
      </c>
      <c r="E37" s="55">
        <v>32.43933333333333</v>
      </c>
      <c r="F37" s="55">
        <v>29.475333333333335</v>
      </c>
      <c r="G37" s="56">
        <v>28.363</v>
      </c>
      <c r="H37" s="28">
        <v>-3.7737769434329382</v>
      </c>
      <c r="I37" s="27">
        <v>-9.1370558375634339</v>
      </c>
      <c r="J37" s="28">
        <v>0.21721080838776968</v>
      </c>
      <c r="K37" s="27">
        <v>0.22624329036639979</v>
      </c>
      <c r="L37" s="18"/>
    </row>
    <row r="38" spans="1:14">
      <c r="A38" s="16"/>
      <c r="B38" s="11" t="s">
        <v>13</v>
      </c>
      <c r="C38" s="55">
        <v>14.425333333333334</v>
      </c>
      <c r="D38" s="55">
        <v>15.113</v>
      </c>
      <c r="E38" s="55">
        <v>13.927</v>
      </c>
      <c r="F38" s="55">
        <v>14.49</v>
      </c>
      <c r="G38" s="56">
        <v>15.044333333333332</v>
      </c>
      <c r="H38" s="28">
        <v>3.8256268691051254</v>
      </c>
      <c r="I38" s="27">
        <v>4.0425073598046923</v>
      </c>
      <c r="J38" s="28">
        <v>0.11521319342059734</v>
      </c>
      <c r="K38" s="27">
        <v>0.11122063456706621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6868.2003333333332</v>
      </c>
      <c r="D13" s="26">
        <v>5613.9446666666672</v>
      </c>
      <c r="E13" s="26">
        <v>6127.1859999999988</v>
      </c>
      <c r="F13" s="26">
        <v>7299.9083333333338</v>
      </c>
      <c r="G13" s="26">
        <v>6953.58</v>
      </c>
      <c r="H13" s="28">
        <v>-4.7442833186261524</v>
      </c>
      <c r="I13" s="27">
        <v>19.139656170603203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3351.4553333333342</v>
      </c>
      <c r="D14" s="25">
        <v>2544.2500000000005</v>
      </c>
      <c r="E14" s="25">
        <v>3071.4109999999991</v>
      </c>
      <c r="F14" s="25">
        <v>3493.2463333333335</v>
      </c>
      <c r="G14" s="26">
        <v>3373.6893333333333</v>
      </c>
      <c r="H14" s="28">
        <v>-3.422518442491751</v>
      </c>
      <c r="I14" s="27">
        <v>13.734252216109621</v>
      </c>
      <c r="J14" s="28">
        <v>48.51730092029333</v>
      </c>
      <c r="K14" s="27">
        <v>47.853290395199025</v>
      </c>
      <c r="L14" s="18"/>
    </row>
    <row r="15" spans="1:15">
      <c r="A15" s="16"/>
      <c r="B15" s="12" t="s">
        <v>4</v>
      </c>
      <c r="C15" s="107">
        <v>1147.6369999999999</v>
      </c>
      <c r="D15" s="107">
        <v>1067.1813333333332</v>
      </c>
      <c r="E15" s="107">
        <v>903.53433333333339</v>
      </c>
      <c r="F15" s="107">
        <v>1349.4596666666666</v>
      </c>
      <c r="G15" s="107">
        <v>1466.3333333333333</v>
      </c>
      <c r="H15" s="50">
        <v>8.6607750904744698</v>
      </c>
      <c r="I15" s="36">
        <v>49.353446447155846</v>
      </c>
      <c r="J15" s="50">
        <v>21.087459025902245</v>
      </c>
      <c r="K15" s="36">
        <v>18.485980988345744</v>
      </c>
      <c r="L15" s="18"/>
      <c r="N15" s="23" t="s">
        <v>4</v>
      </c>
      <c r="O15" s="34">
        <f>J15</f>
        <v>21.087459025902245</v>
      </c>
    </row>
    <row r="16" spans="1:15">
      <c r="A16" s="16"/>
      <c r="B16" s="11" t="s">
        <v>196</v>
      </c>
      <c r="C16" s="55">
        <v>465.51399999999995</v>
      </c>
      <c r="D16" s="55">
        <v>456.68200000000002</v>
      </c>
      <c r="E16" s="55">
        <v>477.78166666666669</v>
      </c>
      <c r="F16" s="55">
        <v>559.42099999999994</v>
      </c>
      <c r="G16" s="56">
        <v>546.24933333333331</v>
      </c>
      <c r="H16" s="28">
        <v>-2.3545177364930225</v>
      </c>
      <c r="I16" s="27">
        <v>17.087163244020086</v>
      </c>
      <c r="J16" s="28">
        <v>7.8556561272514784</v>
      </c>
      <c r="K16" s="27">
        <v>7.6633975997415478</v>
      </c>
      <c r="L16" s="18"/>
      <c r="N16" s="23" t="s">
        <v>35</v>
      </c>
      <c r="O16" s="34">
        <f>100-O15</f>
        <v>78.912540974097752</v>
      </c>
    </row>
    <row r="17" spans="1:12">
      <c r="A17" s="16"/>
      <c r="B17" s="11" t="s">
        <v>23</v>
      </c>
      <c r="C17" s="55">
        <v>468.81533333333329</v>
      </c>
      <c r="D17" s="55">
        <v>402.02100000000002</v>
      </c>
      <c r="E17" s="55">
        <v>479.71866666666665</v>
      </c>
      <c r="F17" s="55">
        <v>487.63366666666661</v>
      </c>
      <c r="G17" s="56">
        <v>338.66533333333336</v>
      </c>
      <c r="H17" s="28">
        <v>-30.549230604121526</v>
      </c>
      <c r="I17" s="27">
        <v>1.649925372926897</v>
      </c>
      <c r="J17" s="28">
        <v>4.8703737259560311</v>
      </c>
      <c r="K17" s="27">
        <v>6.679997123251546</v>
      </c>
      <c r="L17" s="18"/>
    </row>
    <row r="18" spans="1:12">
      <c r="A18" s="16"/>
      <c r="B18" s="11" t="s">
        <v>19</v>
      </c>
      <c r="C18" s="55">
        <v>127.53866666666666</v>
      </c>
      <c r="D18" s="55">
        <v>161.54400000000001</v>
      </c>
      <c r="E18" s="55">
        <v>188.14400000000001</v>
      </c>
      <c r="F18" s="55">
        <v>230.90133333333333</v>
      </c>
      <c r="G18" s="56">
        <v>194.99466666666669</v>
      </c>
      <c r="H18" s="28">
        <v>-15.550653670254523</v>
      </c>
      <c r="I18" s="27">
        <v>22.725855373189319</v>
      </c>
      <c r="J18" s="28">
        <v>2.8042341738596042</v>
      </c>
      <c r="K18" s="27">
        <v>3.1630716824069705</v>
      </c>
      <c r="L18" s="18"/>
    </row>
    <row r="19" spans="1:12">
      <c r="A19" s="16"/>
      <c r="B19" s="11" t="s">
        <v>24</v>
      </c>
      <c r="C19" s="55">
        <v>188.12833333333333</v>
      </c>
      <c r="D19" s="55">
        <v>83.26766666666667</v>
      </c>
      <c r="E19" s="55">
        <v>125.72433333333333</v>
      </c>
      <c r="F19" s="55">
        <v>132.51833333333335</v>
      </c>
      <c r="G19" s="56">
        <v>110.28899999999999</v>
      </c>
      <c r="H19" s="28">
        <v>-16.774534341160361</v>
      </c>
      <c r="I19" s="27">
        <v>5.4038862803010845</v>
      </c>
      <c r="J19" s="28">
        <v>1.5860750865022044</v>
      </c>
      <c r="K19" s="27">
        <v>1.8153424300990082</v>
      </c>
      <c r="L19" s="18"/>
    </row>
    <row r="20" spans="1:12">
      <c r="A20" s="16"/>
      <c r="B20" s="11" t="s">
        <v>20</v>
      </c>
      <c r="C20" s="55">
        <v>162.01233333333334</v>
      </c>
      <c r="D20" s="55">
        <v>116.29833333333333</v>
      </c>
      <c r="E20" s="55">
        <v>105.57766666666667</v>
      </c>
      <c r="F20" s="55">
        <v>142.99666666666664</v>
      </c>
      <c r="G20" s="56">
        <v>109.863</v>
      </c>
      <c r="H20" s="28">
        <v>-23.170936385463513</v>
      </c>
      <c r="I20" s="27">
        <v>35.442154748636831</v>
      </c>
      <c r="J20" s="28">
        <v>1.5799487458258912</v>
      </c>
      <c r="K20" s="27">
        <v>1.9588830453350439</v>
      </c>
      <c r="L20" s="18"/>
    </row>
    <row r="21" spans="1:12">
      <c r="A21" s="16"/>
      <c r="B21" s="11" t="s">
        <v>7</v>
      </c>
      <c r="C21" s="55">
        <v>106.74299999999999</v>
      </c>
      <c r="D21" s="55">
        <v>90.49666666666667</v>
      </c>
      <c r="E21" s="55">
        <v>75.199333333333342</v>
      </c>
      <c r="F21" s="55">
        <v>89.309333333333328</v>
      </c>
      <c r="G21" s="56">
        <v>102.73299999999999</v>
      </c>
      <c r="H21" s="28">
        <v>15.030530590307833</v>
      </c>
      <c r="I21" s="27">
        <v>18.763464215108261</v>
      </c>
      <c r="J21" s="28">
        <v>1.4774116354453388</v>
      </c>
      <c r="K21" s="27">
        <v>1.2234308878307831</v>
      </c>
      <c r="L21" s="18"/>
    </row>
    <row r="22" spans="1:12">
      <c r="A22" s="16"/>
      <c r="B22" s="11" t="s">
        <v>22</v>
      </c>
      <c r="C22" s="55">
        <v>77.039666666666676</v>
      </c>
      <c r="D22" s="55">
        <v>73.521666666666661</v>
      </c>
      <c r="E22" s="55">
        <v>73.795333333333346</v>
      </c>
      <c r="F22" s="55">
        <v>97.280999999999992</v>
      </c>
      <c r="G22" s="56">
        <v>82.411000000000001</v>
      </c>
      <c r="H22" s="28">
        <v>-15.285615896218163</v>
      </c>
      <c r="I22" s="27">
        <v>31.825409014120098</v>
      </c>
      <c r="J22" s="28">
        <v>1.1851592992386657</v>
      </c>
      <c r="K22" s="27">
        <v>1.3326331723343556</v>
      </c>
      <c r="L22" s="18"/>
    </row>
    <row r="23" spans="1:12">
      <c r="A23" s="16"/>
      <c r="B23" s="11" t="s">
        <v>5</v>
      </c>
      <c r="C23" s="55">
        <v>112.04433333333333</v>
      </c>
      <c r="D23" s="55">
        <v>63.050999999999995</v>
      </c>
      <c r="E23" s="55">
        <v>100.29633333333334</v>
      </c>
      <c r="F23" s="55">
        <v>112.33066666666666</v>
      </c>
      <c r="G23" s="56">
        <v>75.703666666666663</v>
      </c>
      <c r="H23" s="28">
        <v>-32.606412021650364</v>
      </c>
      <c r="I23" s="27">
        <v>11.998776957615597</v>
      </c>
      <c r="J23" s="28">
        <v>1.0887005925964275</v>
      </c>
      <c r="K23" s="27">
        <v>1.5387955784832912</v>
      </c>
      <c r="L23" s="18"/>
    </row>
    <row r="24" spans="1:12">
      <c r="A24" s="16"/>
      <c r="B24" s="11" t="s">
        <v>10</v>
      </c>
      <c r="C24" s="55">
        <v>65.053999999999988</v>
      </c>
      <c r="D24" s="55">
        <v>59.656666666666666</v>
      </c>
      <c r="E24" s="55">
        <v>59.229000000000006</v>
      </c>
      <c r="F24" s="55">
        <v>69.183666666666667</v>
      </c>
      <c r="G24" s="56">
        <v>69.922999999999988</v>
      </c>
      <c r="H24" s="28">
        <v>1.0686530057672394</v>
      </c>
      <c r="I24" s="27">
        <v>16.807082116305637</v>
      </c>
      <c r="J24" s="28">
        <v>1.0055683547180012</v>
      </c>
      <c r="K24" s="27">
        <v>0.9477333619486088</v>
      </c>
      <c r="L24" s="18"/>
    </row>
    <row r="25" spans="1:12">
      <c r="A25" s="16"/>
      <c r="B25" s="11" t="s">
        <v>21</v>
      </c>
      <c r="C25" s="55">
        <v>60.622999999999998</v>
      </c>
      <c r="D25" s="55">
        <v>53.373333333333335</v>
      </c>
      <c r="E25" s="55">
        <v>48.841333333333331</v>
      </c>
      <c r="F25" s="55">
        <v>51.315666666666665</v>
      </c>
      <c r="G25" s="56">
        <v>67.100666666666655</v>
      </c>
      <c r="H25" s="28">
        <v>30.760586435591453</v>
      </c>
      <c r="I25" s="27">
        <v>5.0660642625099062</v>
      </c>
      <c r="J25" s="28">
        <v>0.96498014931397436</v>
      </c>
      <c r="K25" s="27">
        <v>0.70296316506257495</v>
      </c>
      <c r="L25" s="18"/>
    </row>
    <row r="26" spans="1:12">
      <c r="A26" s="16"/>
      <c r="B26" s="11" t="s">
        <v>15</v>
      </c>
      <c r="C26" s="55">
        <v>62.044666666666672</v>
      </c>
      <c r="D26" s="55">
        <v>56.500333333333337</v>
      </c>
      <c r="E26" s="55">
        <v>59.147666666666659</v>
      </c>
      <c r="F26" s="55">
        <v>57.521999999999998</v>
      </c>
      <c r="G26" s="56">
        <v>65.021000000000001</v>
      </c>
      <c r="H26" s="28">
        <v>13.036751156079408</v>
      </c>
      <c r="I26" s="27">
        <v>-2.7484882469299921</v>
      </c>
      <c r="J26" s="28">
        <v>0.93507229369619682</v>
      </c>
      <c r="K26" s="27">
        <v>0.78798249749711458</v>
      </c>
      <c r="L26" s="18"/>
    </row>
    <row r="27" spans="1:12">
      <c r="A27" s="16"/>
      <c r="B27" s="11" t="s">
        <v>9</v>
      </c>
      <c r="C27" s="55">
        <v>65.665000000000006</v>
      </c>
      <c r="D27" s="55">
        <v>56.910333333333334</v>
      </c>
      <c r="E27" s="55">
        <v>49.003999999999998</v>
      </c>
      <c r="F27" s="55">
        <v>59.327666666666666</v>
      </c>
      <c r="G27" s="56">
        <v>57.200333333333333</v>
      </c>
      <c r="H27" s="28">
        <v>-3.585735716332461</v>
      </c>
      <c r="I27" s="27">
        <v>21.066987728892883</v>
      </c>
      <c r="J27" s="28">
        <v>0.82260264976218489</v>
      </c>
      <c r="K27" s="27">
        <v>0.81271796791968842</v>
      </c>
      <c r="L27" s="18"/>
    </row>
    <row r="28" spans="1:12">
      <c r="A28" s="16"/>
      <c r="B28" s="11" t="s">
        <v>18</v>
      </c>
      <c r="C28" s="55">
        <v>64.076333333333324</v>
      </c>
      <c r="D28" s="55">
        <v>62.073999999999991</v>
      </c>
      <c r="E28" s="55">
        <v>58.623666666666672</v>
      </c>
      <c r="F28" s="55">
        <v>52.721000000000004</v>
      </c>
      <c r="G28" s="56">
        <v>51.812333333333335</v>
      </c>
      <c r="H28" s="28">
        <v>-1.7235383749676036</v>
      </c>
      <c r="I28" s="27">
        <v>-10.068743567728621</v>
      </c>
      <c r="J28" s="28">
        <v>0.74511738318007903</v>
      </c>
      <c r="K28" s="27">
        <v>0.7222145483562008</v>
      </c>
      <c r="L28" s="18"/>
    </row>
    <row r="29" spans="1:12">
      <c r="A29" s="16"/>
      <c r="B29" s="11" t="s">
        <v>14</v>
      </c>
      <c r="C29" s="55">
        <v>45.658666666666669</v>
      </c>
      <c r="D29" s="55">
        <v>29.497000000000003</v>
      </c>
      <c r="E29" s="55">
        <v>34.787999999999997</v>
      </c>
      <c r="F29" s="55">
        <v>47.797666666666665</v>
      </c>
      <c r="G29" s="56">
        <v>42.285333333333334</v>
      </c>
      <c r="H29" s="28">
        <v>-11.532641063371285</v>
      </c>
      <c r="I29" s="27">
        <v>37.396995132421139</v>
      </c>
      <c r="J29" s="28">
        <v>0.60810882068421357</v>
      </c>
      <c r="K29" s="27">
        <v>0.65477077908512538</v>
      </c>
      <c r="L29" s="18"/>
    </row>
    <row r="30" spans="1:12">
      <c r="A30" s="16"/>
      <c r="B30" s="11" t="s">
        <v>8</v>
      </c>
      <c r="C30" s="55">
        <v>59.161999999999999</v>
      </c>
      <c r="D30" s="55">
        <v>56.005666666666663</v>
      </c>
      <c r="E30" s="55">
        <v>47.479000000000006</v>
      </c>
      <c r="F30" s="55">
        <v>61.033666666666669</v>
      </c>
      <c r="G30" s="56">
        <v>40.704999999999998</v>
      </c>
      <c r="H30" s="28">
        <v>-33.307300342433962</v>
      </c>
      <c r="I30" s="27">
        <v>28.548761908773692</v>
      </c>
      <c r="J30" s="28">
        <v>0.58538191837873432</v>
      </c>
      <c r="K30" s="27">
        <v>0.83608812439425617</v>
      </c>
      <c r="L30" s="18"/>
    </row>
    <row r="31" spans="1:12">
      <c r="A31" s="16"/>
      <c r="B31" s="11" t="s">
        <v>3</v>
      </c>
      <c r="C31" s="55">
        <v>42.756</v>
      </c>
      <c r="D31" s="55">
        <v>42.975999999999999</v>
      </c>
      <c r="E31" s="55">
        <v>35.886333333333333</v>
      </c>
      <c r="F31" s="55">
        <v>33.045666666666669</v>
      </c>
      <c r="G31" s="56">
        <v>35.753333333333337</v>
      </c>
      <c r="H31" s="28">
        <v>8.1937117322493194</v>
      </c>
      <c r="I31" s="27">
        <v>-7.9157339377107228</v>
      </c>
      <c r="J31" s="28">
        <v>0.51417159698074</v>
      </c>
      <c r="K31" s="27">
        <v>0.45268604971066995</v>
      </c>
      <c r="L31" s="18"/>
    </row>
    <row r="32" spans="1:12">
      <c r="A32" s="16"/>
      <c r="B32" s="11" t="s">
        <v>11</v>
      </c>
      <c r="C32" s="55">
        <v>52.070666666666661</v>
      </c>
      <c r="D32" s="55">
        <v>39.946333333333335</v>
      </c>
      <c r="E32" s="55">
        <v>38.875</v>
      </c>
      <c r="F32" s="55">
        <v>40.018333333333338</v>
      </c>
      <c r="G32" s="56">
        <v>34.859333333333332</v>
      </c>
      <c r="H32" s="28">
        <v>-12.891591353962784</v>
      </c>
      <c r="I32" s="27">
        <v>2.9410503751339911</v>
      </c>
      <c r="J32" s="28">
        <v>0.5013149102093214</v>
      </c>
      <c r="K32" s="27">
        <v>0.54820323086248801</v>
      </c>
      <c r="L32" s="18"/>
    </row>
    <row r="33" spans="1:14">
      <c r="A33" s="16"/>
      <c r="B33" s="11" t="s">
        <v>17</v>
      </c>
      <c r="C33" s="55">
        <v>55.065333333333335</v>
      </c>
      <c r="D33" s="55">
        <v>37.544333333333334</v>
      </c>
      <c r="E33" s="55">
        <v>35.677666666666674</v>
      </c>
      <c r="F33" s="55">
        <v>51.028999999999996</v>
      </c>
      <c r="G33" s="56">
        <v>30.873333333333335</v>
      </c>
      <c r="H33" s="28">
        <v>-39.498455126823309</v>
      </c>
      <c r="I33" s="27">
        <v>43.027851223454405</v>
      </c>
      <c r="J33" s="28">
        <v>0.4439919197497309</v>
      </c>
      <c r="K33" s="27">
        <v>0.69903617511178784</v>
      </c>
      <c r="L33" s="18"/>
    </row>
    <row r="34" spans="1:14">
      <c r="A34" s="16"/>
      <c r="B34" s="11" t="s">
        <v>186</v>
      </c>
      <c r="C34" s="55">
        <v>26.656333333333336</v>
      </c>
      <c r="D34" s="55">
        <v>24.032333333333337</v>
      </c>
      <c r="E34" s="55">
        <v>30.581999999999997</v>
      </c>
      <c r="F34" s="55">
        <v>35.325333333333333</v>
      </c>
      <c r="G34" s="56">
        <v>17.690333333333331</v>
      </c>
      <c r="H34" s="28">
        <v>-49.921680380463506</v>
      </c>
      <c r="I34" s="27">
        <v>15.510212979312454</v>
      </c>
      <c r="J34" s="28">
        <v>0.25440612365620774</v>
      </c>
      <c r="K34" s="27">
        <v>0.48391475235419618</v>
      </c>
      <c r="L34" s="18"/>
    </row>
    <row r="35" spans="1:14">
      <c r="A35" s="16"/>
      <c r="B35" s="11" t="s">
        <v>16</v>
      </c>
      <c r="C35" s="55">
        <v>23.007999999999999</v>
      </c>
      <c r="D35" s="55">
        <v>16.317666666666668</v>
      </c>
      <c r="E35" s="55">
        <v>7.4773333333333341</v>
      </c>
      <c r="F35" s="55">
        <v>25.933999999999997</v>
      </c>
      <c r="G35" s="56">
        <v>16.865666666666666</v>
      </c>
      <c r="H35" s="28">
        <v>-34.966967430143178</v>
      </c>
      <c r="I35" s="27">
        <v>246.83487874465041</v>
      </c>
      <c r="J35" s="28">
        <v>0.24254652519517522</v>
      </c>
      <c r="K35" s="27">
        <v>0.35526473505945844</v>
      </c>
      <c r="L35" s="18"/>
    </row>
    <row r="36" spans="1:14">
      <c r="A36" s="16"/>
      <c r="B36" s="11" t="s">
        <v>6</v>
      </c>
      <c r="C36" s="55">
        <v>24.557666666666666</v>
      </c>
      <c r="D36" s="55">
        <v>10.777000000000001</v>
      </c>
      <c r="E36" s="55">
        <v>8.2963333333333331</v>
      </c>
      <c r="F36" s="55">
        <v>11.112</v>
      </c>
      <c r="G36" s="56">
        <v>11.905333333333333</v>
      </c>
      <c r="H36" s="28">
        <v>7.1394288456923416</v>
      </c>
      <c r="I36" s="27">
        <v>33.938687773715294</v>
      </c>
      <c r="J36" s="28">
        <v>0.1712115677583825</v>
      </c>
      <c r="K36" s="27">
        <v>0.1522210895342293</v>
      </c>
      <c r="L36" s="18"/>
    </row>
    <row r="37" spans="1:14">
      <c r="A37" s="16"/>
      <c r="B37" s="11" t="s">
        <v>12</v>
      </c>
      <c r="C37" s="55">
        <v>10.320666666666666</v>
      </c>
      <c r="D37" s="55">
        <v>7.5339999999999989</v>
      </c>
      <c r="E37" s="55">
        <v>8.8410000000000011</v>
      </c>
      <c r="F37" s="55">
        <v>8.2976666666666663</v>
      </c>
      <c r="G37" s="56">
        <v>10.135333333333334</v>
      </c>
      <c r="H37" s="28">
        <v>22.146788253725958</v>
      </c>
      <c r="I37" s="27">
        <v>-6.1456094710251596</v>
      </c>
      <c r="J37" s="28">
        <v>0.1457570536807419</v>
      </c>
      <c r="K37" s="27">
        <v>0.11366809400574662</v>
      </c>
      <c r="L37" s="18"/>
    </row>
    <row r="38" spans="1:14">
      <c r="A38" s="16"/>
      <c r="B38" s="11" t="s">
        <v>13</v>
      </c>
      <c r="C38" s="55">
        <v>4.5539999999999994</v>
      </c>
      <c r="D38" s="55">
        <v>2.4860000000000002</v>
      </c>
      <c r="E38" s="55">
        <v>3.2549999999999999</v>
      </c>
      <c r="F38" s="55">
        <v>1.147</v>
      </c>
      <c r="G38" s="56">
        <v>0.5179999999999999</v>
      </c>
      <c r="H38" s="28">
        <v>-54.838709677419359</v>
      </c>
      <c r="I38" s="27">
        <v>-64.761904761904759</v>
      </c>
      <c r="J38" s="28">
        <v>7.4494001650948129E-3</v>
      </c>
      <c r="K38" s="27">
        <v>1.5712526070532848E-2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1927.452</v>
      </c>
      <c r="D13" s="26">
        <v>1545.0906666666667</v>
      </c>
      <c r="E13" s="26">
        <v>1848.6589999999999</v>
      </c>
      <c r="F13" s="26">
        <v>2446.4063333333329</v>
      </c>
      <c r="G13" s="26">
        <v>2243.1283333333331</v>
      </c>
      <c r="H13" s="28">
        <v>-8.309249253905616</v>
      </c>
      <c r="I13" s="27">
        <v>32.334104522972225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922.27633333333313</v>
      </c>
      <c r="D14" s="25">
        <v>691.75666666666677</v>
      </c>
      <c r="E14" s="25">
        <v>965.38733333333334</v>
      </c>
      <c r="F14" s="25">
        <v>1103.2326666666665</v>
      </c>
      <c r="G14" s="26">
        <v>1113.0036666666665</v>
      </c>
      <c r="H14" s="28">
        <v>0.8856699312142613</v>
      </c>
      <c r="I14" s="27">
        <v>14.278759268300579</v>
      </c>
      <c r="J14" s="28">
        <v>49.618367800326475</v>
      </c>
      <c r="K14" s="27">
        <v>45.096051773356272</v>
      </c>
      <c r="L14" s="18"/>
    </row>
    <row r="15" spans="1:15">
      <c r="A15" s="16"/>
      <c r="B15" s="12" t="s">
        <v>4</v>
      </c>
      <c r="C15" s="107">
        <v>318.08533333333338</v>
      </c>
      <c r="D15" s="107">
        <v>285.28833333333336</v>
      </c>
      <c r="E15" s="107">
        <v>238.57833333333335</v>
      </c>
      <c r="F15" s="107">
        <v>510.85166666666663</v>
      </c>
      <c r="G15" s="107">
        <v>502.36566666666664</v>
      </c>
      <c r="H15" s="50">
        <v>-1.6611475607726911</v>
      </c>
      <c r="I15" s="36">
        <v>114.12324393804968</v>
      </c>
      <c r="J15" s="50">
        <v>22.395761276847736</v>
      </c>
      <c r="K15" s="36">
        <v>20.881717795858119</v>
      </c>
      <c r="L15" s="18"/>
      <c r="N15" s="23" t="s">
        <v>4</v>
      </c>
      <c r="O15" s="34">
        <f>J15</f>
        <v>22.395761276847736</v>
      </c>
    </row>
    <row r="16" spans="1:15">
      <c r="A16" s="16"/>
      <c r="B16" s="11" t="s">
        <v>196</v>
      </c>
      <c r="C16" s="55">
        <v>152.04400000000001</v>
      </c>
      <c r="D16" s="55">
        <v>155.04433333333336</v>
      </c>
      <c r="E16" s="55">
        <v>179.7893333333333</v>
      </c>
      <c r="F16" s="55">
        <v>233.33600000000001</v>
      </c>
      <c r="G16" s="56">
        <v>205.923</v>
      </c>
      <c r="H16" s="28">
        <v>-11.74829430520794</v>
      </c>
      <c r="I16" s="27">
        <v>29.783005295086127</v>
      </c>
      <c r="J16" s="28">
        <v>9.1801702532995222</v>
      </c>
      <c r="K16" s="27">
        <v>9.5379085976314393</v>
      </c>
      <c r="L16" s="18"/>
      <c r="N16" s="23" t="s">
        <v>35</v>
      </c>
      <c r="O16" s="34">
        <f>100-O15</f>
        <v>77.604238723152264</v>
      </c>
    </row>
    <row r="17" spans="1:12">
      <c r="A17" s="16"/>
      <c r="B17" s="11" t="s">
        <v>23</v>
      </c>
      <c r="C17" s="55">
        <v>166.21366666666665</v>
      </c>
      <c r="D17" s="55">
        <v>148.05733333333333</v>
      </c>
      <c r="E17" s="55">
        <v>185.72299999999998</v>
      </c>
      <c r="F17" s="55">
        <v>211.47733333333335</v>
      </c>
      <c r="G17" s="56">
        <v>95.154666666666671</v>
      </c>
      <c r="H17" s="28">
        <v>-55.00479168768284</v>
      </c>
      <c r="I17" s="27">
        <v>13.867067263254086</v>
      </c>
      <c r="J17" s="28">
        <v>4.2420518368320437</v>
      </c>
      <c r="K17" s="27">
        <v>8.6444075316460811</v>
      </c>
      <c r="L17" s="18"/>
    </row>
    <row r="18" spans="1:12">
      <c r="A18" s="16"/>
      <c r="B18" s="11" t="s">
        <v>19</v>
      </c>
      <c r="C18" s="55">
        <v>23.640333333333331</v>
      </c>
      <c r="D18" s="55">
        <v>30.081333333333333</v>
      </c>
      <c r="E18" s="55">
        <v>45.903333333333336</v>
      </c>
      <c r="F18" s="55">
        <v>67.626333333333335</v>
      </c>
      <c r="G18" s="56">
        <v>73.722333333333324</v>
      </c>
      <c r="H18" s="28">
        <v>9.0142400149842761</v>
      </c>
      <c r="I18" s="27">
        <v>47.323360685498514</v>
      </c>
      <c r="J18" s="28">
        <v>3.2865856240949212</v>
      </c>
      <c r="K18" s="27">
        <v>2.7643132055331776</v>
      </c>
      <c r="L18" s="18"/>
    </row>
    <row r="19" spans="1:12">
      <c r="A19" s="16"/>
      <c r="B19" s="11" t="s">
        <v>20</v>
      </c>
      <c r="C19" s="55">
        <v>52.604333333333329</v>
      </c>
      <c r="D19" s="55">
        <v>25.743333333333336</v>
      </c>
      <c r="E19" s="55">
        <v>27.484666666666666</v>
      </c>
      <c r="F19" s="55">
        <v>57.66566666666666</v>
      </c>
      <c r="G19" s="56">
        <v>35.322333333333326</v>
      </c>
      <c r="H19" s="28">
        <v>-38.746336641675875</v>
      </c>
      <c r="I19" s="27">
        <v>109.81031848060736</v>
      </c>
      <c r="J19" s="28">
        <v>1.5746907035338296</v>
      </c>
      <c r="K19" s="27">
        <v>2.3571581662844512</v>
      </c>
      <c r="L19" s="18"/>
    </row>
    <row r="20" spans="1:12">
      <c r="A20" s="16"/>
      <c r="B20" s="11" t="s">
        <v>7</v>
      </c>
      <c r="C20" s="55">
        <v>35.660333333333334</v>
      </c>
      <c r="D20" s="55">
        <v>32.926000000000002</v>
      </c>
      <c r="E20" s="55">
        <v>32.919333333333334</v>
      </c>
      <c r="F20" s="55">
        <v>28.298666666666666</v>
      </c>
      <c r="G20" s="56">
        <v>33.707000000000001</v>
      </c>
      <c r="H20" s="28">
        <v>19.111618921975126</v>
      </c>
      <c r="I20" s="27">
        <v>-14.03633123392536</v>
      </c>
      <c r="J20" s="28">
        <v>1.5026781793581436</v>
      </c>
      <c r="K20" s="27">
        <v>1.1567443347854862</v>
      </c>
      <c r="L20" s="18"/>
    </row>
    <row r="21" spans="1:12">
      <c r="A21" s="16"/>
      <c r="B21" s="11" t="s">
        <v>24</v>
      </c>
      <c r="C21" s="55">
        <v>25.256333333333334</v>
      </c>
      <c r="D21" s="55">
        <v>15.654333333333334</v>
      </c>
      <c r="E21" s="55">
        <v>21.033000000000001</v>
      </c>
      <c r="F21" s="55">
        <v>33.283000000000001</v>
      </c>
      <c r="G21" s="56">
        <v>26.239666666666665</v>
      </c>
      <c r="H21" s="28">
        <v>-21.161954551372585</v>
      </c>
      <c r="I21" s="27">
        <v>58.241810488280322</v>
      </c>
      <c r="J21" s="28">
        <v>1.1697800021844493</v>
      </c>
      <c r="K21" s="27">
        <v>1.3604853595457502</v>
      </c>
      <c r="L21" s="18"/>
    </row>
    <row r="22" spans="1:12">
      <c r="A22" s="16"/>
      <c r="B22" s="11" t="s">
        <v>21</v>
      </c>
      <c r="C22" s="55">
        <v>21.398</v>
      </c>
      <c r="D22" s="55">
        <v>17.257000000000001</v>
      </c>
      <c r="E22" s="55">
        <v>18.029</v>
      </c>
      <c r="F22" s="55">
        <v>18.701999999999998</v>
      </c>
      <c r="G22" s="56">
        <v>22.998666666666669</v>
      </c>
      <c r="H22" s="28">
        <v>22.974369942608664</v>
      </c>
      <c r="I22" s="27">
        <v>3.7328748128015787</v>
      </c>
      <c r="J22" s="28">
        <v>1.0252942876652178</v>
      </c>
      <c r="K22" s="27">
        <v>0.76446826290372316</v>
      </c>
      <c r="L22" s="18"/>
    </row>
    <row r="23" spans="1:12">
      <c r="A23" s="16"/>
      <c r="B23" s="11" t="s">
        <v>10</v>
      </c>
      <c r="C23" s="55">
        <v>18.504999999999999</v>
      </c>
      <c r="D23" s="55">
        <v>18.873333333333331</v>
      </c>
      <c r="E23" s="55">
        <v>20.526666666666667</v>
      </c>
      <c r="F23" s="55">
        <v>22.270333333333337</v>
      </c>
      <c r="G23" s="56">
        <v>22.620333333333331</v>
      </c>
      <c r="H23" s="28">
        <v>1.5715974914310316</v>
      </c>
      <c r="I23" s="27">
        <v>8.4946411172458713</v>
      </c>
      <c r="J23" s="28">
        <v>1.0084279618419811</v>
      </c>
      <c r="K23" s="27">
        <v>0.91032846955513957</v>
      </c>
      <c r="L23" s="18"/>
    </row>
    <row r="24" spans="1:12">
      <c r="A24" s="16"/>
      <c r="B24" s="11" t="s">
        <v>22</v>
      </c>
      <c r="C24" s="55">
        <v>19.989000000000001</v>
      </c>
      <c r="D24" s="55">
        <v>19.86</v>
      </c>
      <c r="E24" s="55">
        <v>20.583333333333332</v>
      </c>
      <c r="F24" s="55">
        <v>34.568666666666665</v>
      </c>
      <c r="G24" s="56">
        <v>20.161666666666665</v>
      </c>
      <c r="H24" s="28">
        <v>-41.676470021020961</v>
      </c>
      <c r="I24" s="27">
        <v>67.944939271255066</v>
      </c>
      <c r="J24" s="28">
        <v>0.89881913428938898</v>
      </c>
      <c r="K24" s="27">
        <v>1.4130386353098334</v>
      </c>
      <c r="L24" s="18"/>
    </row>
    <row r="25" spans="1:12">
      <c r="A25" s="16"/>
      <c r="B25" s="11" t="s">
        <v>9</v>
      </c>
      <c r="C25" s="55">
        <v>21.339333333333332</v>
      </c>
      <c r="D25" s="55">
        <v>16.444333333333333</v>
      </c>
      <c r="E25" s="55">
        <v>13.401000000000002</v>
      </c>
      <c r="F25" s="55">
        <v>21.239666666666668</v>
      </c>
      <c r="G25" s="56">
        <v>18.790333333333333</v>
      </c>
      <c r="H25" s="28">
        <v>-11.53188217015334</v>
      </c>
      <c r="I25" s="27">
        <v>58.493147277566337</v>
      </c>
      <c r="J25" s="28">
        <v>0.83768427575476812</v>
      </c>
      <c r="K25" s="27">
        <v>0.86819864620472587</v>
      </c>
      <c r="L25" s="18"/>
    </row>
    <row r="26" spans="1:12">
      <c r="A26" s="16"/>
      <c r="B26" s="11" t="s">
        <v>18</v>
      </c>
      <c r="C26" s="55">
        <v>17.392666666666667</v>
      </c>
      <c r="D26" s="55">
        <v>9.7479999999999993</v>
      </c>
      <c r="E26" s="55">
        <v>10.481</v>
      </c>
      <c r="F26" s="55">
        <v>11.363999999999999</v>
      </c>
      <c r="G26" s="56">
        <v>11.113999999999999</v>
      </c>
      <c r="H26" s="28">
        <v>-2.1999296022527259</v>
      </c>
      <c r="I26" s="27">
        <v>8.4247686289476107</v>
      </c>
      <c r="J26" s="28">
        <v>0.49546875383114503</v>
      </c>
      <c r="K26" s="27">
        <v>0.46451809109388892</v>
      </c>
      <c r="L26" s="18"/>
    </row>
    <row r="27" spans="1:12">
      <c r="A27" s="16"/>
      <c r="B27" s="11" t="s">
        <v>3</v>
      </c>
      <c r="C27" s="55">
        <v>15.215</v>
      </c>
      <c r="D27" s="55">
        <v>16.825999999999997</v>
      </c>
      <c r="E27" s="55">
        <v>15.475666666666667</v>
      </c>
      <c r="F27" s="55">
        <v>13.822666666666668</v>
      </c>
      <c r="G27" s="56">
        <v>10.221333333333334</v>
      </c>
      <c r="H27" s="28">
        <v>-26.053824635863808</v>
      </c>
      <c r="I27" s="27">
        <v>-10.681284597324826</v>
      </c>
      <c r="J27" s="28">
        <v>0.45567314100768508</v>
      </c>
      <c r="K27" s="27">
        <v>0.56501924796085268</v>
      </c>
      <c r="L27" s="18"/>
    </row>
    <row r="28" spans="1:12">
      <c r="A28" s="16"/>
      <c r="B28" s="11" t="s">
        <v>5</v>
      </c>
      <c r="C28" s="55">
        <v>21.772000000000002</v>
      </c>
      <c r="D28" s="55">
        <v>8.7129999999999992</v>
      </c>
      <c r="E28" s="55">
        <v>9.8379999999999992</v>
      </c>
      <c r="F28" s="55">
        <v>13.607999999999999</v>
      </c>
      <c r="G28" s="56">
        <v>8.2110000000000003</v>
      </c>
      <c r="H28" s="28">
        <v>-39.660493827160479</v>
      </c>
      <c r="I28" s="27">
        <v>38.320796909941038</v>
      </c>
      <c r="J28" s="28">
        <v>0.3660512810606022</v>
      </c>
      <c r="K28" s="27">
        <v>0.55624447233418173</v>
      </c>
      <c r="L28" s="18"/>
    </row>
    <row r="29" spans="1:12">
      <c r="A29" s="16"/>
      <c r="B29" s="11" t="s">
        <v>15</v>
      </c>
      <c r="C29" s="55">
        <v>14.507333333333333</v>
      </c>
      <c r="D29" s="55">
        <v>8.0959999999999983</v>
      </c>
      <c r="E29" s="55">
        <v>6.8406666666666673</v>
      </c>
      <c r="F29" s="55">
        <v>6.8436666666666666</v>
      </c>
      <c r="G29" s="56">
        <v>8.1366666666666667</v>
      </c>
      <c r="H29" s="28">
        <v>18.893380741318012</v>
      </c>
      <c r="I29" s="27">
        <v>4.3855374719803386E-2</v>
      </c>
      <c r="J29" s="28">
        <v>0.36273745669180768</v>
      </c>
      <c r="K29" s="27">
        <v>0.27974366209810614</v>
      </c>
      <c r="L29" s="18"/>
    </row>
    <row r="30" spans="1:12">
      <c r="A30" s="16"/>
      <c r="B30" s="11" t="s">
        <v>11</v>
      </c>
      <c r="C30" s="55">
        <v>17.239000000000001</v>
      </c>
      <c r="D30" s="55">
        <v>9.6096666666666675</v>
      </c>
      <c r="E30" s="55">
        <v>9.3906666666666663</v>
      </c>
      <c r="F30" s="55">
        <v>9.8856666666666673</v>
      </c>
      <c r="G30" s="56">
        <v>7.443666666666668</v>
      </c>
      <c r="H30" s="28">
        <v>-24.702431129244353</v>
      </c>
      <c r="I30" s="27">
        <v>5.2711912537271255</v>
      </c>
      <c r="J30" s="28">
        <v>0.3318431030473068</v>
      </c>
      <c r="K30" s="27">
        <v>0.40408931795058861</v>
      </c>
      <c r="L30" s="18"/>
    </row>
    <row r="31" spans="1:12">
      <c r="A31" s="16"/>
      <c r="B31" s="11" t="s">
        <v>14</v>
      </c>
      <c r="C31" s="55">
        <v>13.391666666666666</v>
      </c>
      <c r="D31" s="55">
        <v>6.5410000000000004</v>
      </c>
      <c r="E31" s="55">
        <v>5.4003333333333332</v>
      </c>
      <c r="F31" s="55">
        <v>9.7436666666666678</v>
      </c>
      <c r="G31" s="56">
        <v>6.4226666666666672</v>
      </c>
      <c r="H31" s="28">
        <v>-34.083678286750377</v>
      </c>
      <c r="I31" s="27">
        <v>80.427134127523033</v>
      </c>
      <c r="J31" s="28">
        <v>0.28632631362301314</v>
      </c>
      <c r="K31" s="27">
        <v>0.39828488562611375</v>
      </c>
      <c r="L31" s="18"/>
    </row>
    <row r="32" spans="1:12">
      <c r="A32" s="16"/>
      <c r="B32" s="11" t="s">
        <v>8</v>
      </c>
      <c r="C32" s="55">
        <v>16.330666666666669</v>
      </c>
      <c r="D32" s="55">
        <v>11.642666666666665</v>
      </c>
      <c r="E32" s="55">
        <v>5.4026666666666658</v>
      </c>
      <c r="F32" s="55">
        <v>11.873666666666665</v>
      </c>
      <c r="G32" s="56">
        <v>5.6193333333333335</v>
      </c>
      <c r="H32" s="28">
        <v>-52.67398444737654</v>
      </c>
      <c r="I32" s="27">
        <v>119.77418558736429</v>
      </c>
      <c r="J32" s="28">
        <v>0.25051323412169169</v>
      </c>
      <c r="K32" s="27">
        <v>0.48535137049323646</v>
      </c>
      <c r="L32" s="18"/>
    </row>
    <row r="33" spans="1:14">
      <c r="A33" s="16"/>
      <c r="B33" s="11" t="s">
        <v>16</v>
      </c>
      <c r="C33" s="55">
        <v>7.2926666666666664</v>
      </c>
      <c r="D33" s="55">
        <v>3.4773333333333336</v>
      </c>
      <c r="E33" s="55">
        <v>1.7030000000000001</v>
      </c>
      <c r="F33" s="55">
        <v>6.6346666666666669</v>
      </c>
      <c r="G33" s="56">
        <v>4.9736666666666665</v>
      </c>
      <c r="H33" s="28">
        <v>-25.035168810289399</v>
      </c>
      <c r="I33" s="27">
        <v>289.58700332746133</v>
      </c>
      <c r="J33" s="28">
        <v>0.22172902872996569</v>
      </c>
      <c r="K33" s="27">
        <v>0.27120051874729456</v>
      </c>
      <c r="L33" s="18"/>
    </row>
    <row r="34" spans="1:14">
      <c r="A34" s="16"/>
      <c r="B34" s="11" t="s">
        <v>17</v>
      </c>
      <c r="C34" s="55">
        <v>9.5663333333333327</v>
      </c>
      <c r="D34" s="55">
        <v>3.5293333333333332</v>
      </c>
      <c r="E34" s="55">
        <v>3.7129999999999996</v>
      </c>
      <c r="F34" s="55">
        <v>10.392666666666667</v>
      </c>
      <c r="G34" s="56">
        <v>4.312333333333334</v>
      </c>
      <c r="H34" s="28">
        <v>-58.505997818974919</v>
      </c>
      <c r="I34" s="27">
        <v>179.89945237453995</v>
      </c>
      <c r="J34" s="28">
        <v>0.19224639398696913</v>
      </c>
      <c r="K34" s="27">
        <v>0.42481359392600232</v>
      </c>
      <c r="L34" s="18"/>
    </row>
    <row r="35" spans="1:14">
      <c r="A35" s="16"/>
      <c r="B35" s="11" t="s">
        <v>186</v>
      </c>
      <c r="C35" s="55">
        <v>7.2283333333333326</v>
      </c>
      <c r="D35" s="55">
        <v>6.2789999999999999</v>
      </c>
      <c r="E35" s="55">
        <v>7.8210000000000006</v>
      </c>
      <c r="F35" s="55">
        <v>7.3470000000000004</v>
      </c>
      <c r="G35" s="56">
        <v>2.531333333333333</v>
      </c>
      <c r="H35" s="28">
        <v>-65.546027857175275</v>
      </c>
      <c r="I35" s="27">
        <v>-6.0606060606060659</v>
      </c>
      <c r="J35" s="28">
        <v>0.11284835092657056</v>
      </c>
      <c r="K35" s="27">
        <v>0.30031805836561087</v>
      </c>
      <c r="L35" s="18"/>
    </row>
    <row r="36" spans="1:14">
      <c r="A36" s="16"/>
      <c r="B36" s="11" t="s">
        <v>6</v>
      </c>
      <c r="C36" s="55">
        <v>7.74</v>
      </c>
      <c r="D36" s="55">
        <v>1.966</v>
      </c>
      <c r="E36" s="55">
        <v>1.587</v>
      </c>
      <c r="F36" s="55">
        <v>1.131</v>
      </c>
      <c r="G36" s="56">
        <v>2.3183333333333334</v>
      </c>
      <c r="H36" s="28">
        <v>104.98084291187739</v>
      </c>
      <c r="I36" s="27">
        <v>-28.73345935727788</v>
      </c>
      <c r="J36" s="28">
        <v>0.10335268378908326</v>
      </c>
      <c r="K36" s="27">
        <v>4.6231077175922952E-2</v>
      </c>
      <c r="L36" s="18"/>
    </row>
    <row r="37" spans="1:14">
      <c r="A37" s="16"/>
      <c r="B37" s="11" t="s">
        <v>12</v>
      </c>
      <c r="C37" s="55">
        <v>1.6076666666666668</v>
      </c>
      <c r="D37" s="55">
        <v>1.1423333333333334</v>
      </c>
      <c r="E37" s="55">
        <v>1.06</v>
      </c>
      <c r="F37" s="55">
        <v>0.91966666666666663</v>
      </c>
      <c r="G37" s="56">
        <v>1.6896666666666667</v>
      </c>
      <c r="H37" s="28">
        <v>83.725987676694459</v>
      </c>
      <c r="I37" s="27">
        <v>-13.238993710691826</v>
      </c>
      <c r="J37" s="28">
        <v>7.532634854448067E-2</v>
      </c>
      <c r="K37" s="27">
        <v>3.7592555829169295E-2</v>
      </c>
      <c r="L37" s="18"/>
    </row>
    <row r="38" spans="1:14">
      <c r="A38" s="16"/>
      <c r="B38" s="11" t="s">
        <v>13</v>
      </c>
      <c r="C38" s="55">
        <v>1.1566666666666667</v>
      </c>
      <c r="D38" s="55">
        <v>0.53399999999999992</v>
      </c>
      <c r="E38" s="55">
        <v>0.58766666666666667</v>
      </c>
      <c r="F38" s="55">
        <v>0.28799999999999998</v>
      </c>
      <c r="G38" s="56">
        <v>0.125</v>
      </c>
      <c r="H38" s="28">
        <v>-56.597222222222221</v>
      </c>
      <c r="I38" s="27">
        <v>-50.992626205331824</v>
      </c>
      <c r="J38" s="28">
        <v>5.5725746112014699E-3</v>
      </c>
      <c r="K38" s="27">
        <v>1.1772369784850405E-2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3643.5720000000001</v>
      </c>
      <c r="D13" s="26">
        <v>3125.694</v>
      </c>
      <c r="E13" s="26">
        <v>3046.4826666666668</v>
      </c>
      <c r="F13" s="26">
        <v>3646.7739999999999</v>
      </c>
      <c r="G13" s="26">
        <v>3643.0843333333328</v>
      </c>
      <c r="H13" s="28">
        <v>-0.10117618110326854</v>
      </c>
      <c r="I13" s="27">
        <v>19.704406655631711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1538.474666666667</v>
      </c>
      <c r="D14" s="25">
        <v>1313.1106666666665</v>
      </c>
      <c r="E14" s="25">
        <v>1329.3983333333333</v>
      </c>
      <c r="F14" s="25">
        <v>1567.9959999999996</v>
      </c>
      <c r="G14" s="26">
        <v>1582.3223333333326</v>
      </c>
      <c r="H14" s="28">
        <v>0.9136715484818092</v>
      </c>
      <c r="I14" s="27">
        <v>17.947793425346536</v>
      </c>
      <c r="J14" s="28">
        <v>43.433590566528189</v>
      </c>
      <c r="K14" s="27">
        <v>42.99679662079415</v>
      </c>
      <c r="L14" s="18"/>
    </row>
    <row r="15" spans="1:15">
      <c r="A15" s="16"/>
      <c r="B15" s="12" t="s">
        <v>4</v>
      </c>
      <c r="C15" s="107">
        <v>843.64966666666669</v>
      </c>
      <c r="D15" s="107">
        <v>765.54866666666658</v>
      </c>
      <c r="E15" s="107">
        <v>597.29633333333334</v>
      </c>
      <c r="F15" s="107">
        <v>804.12800000000004</v>
      </c>
      <c r="G15" s="107">
        <v>904.55933333333326</v>
      </c>
      <c r="H15" s="50">
        <v>12.489470996325602</v>
      </c>
      <c r="I15" s="36">
        <v>34.627981978794445</v>
      </c>
      <c r="J15" s="50">
        <v>24.829492006452774</v>
      </c>
      <c r="K15" s="36">
        <v>22.050393032307461</v>
      </c>
      <c r="L15" s="18"/>
      <c r="N15" s="23" t="s">
        <v>4</v>
      </c>
      <c r="O15" s="34">
        <f>J15</f>
        <v>24.829492006452774</v>
      </c>
    </row>
    <row r="16" spans="1:15">
      <c r="A16" s="16"/>
      <c r="B16" s="11" t="s">
        <v>196</v>
      </c>
      <c r="C16" s="55">
        <v>237.05533333333332</v>
      </c>
      <c r="D16" s="55">
        <v>173.72400000000002</v>
      </c>
      <c r="E16" s="55">
        <v>250.35333333333332</v>
      </c>
      <c r="F16" s="55">
        <v>286.71700000000004</v>
      </c>
      <c r="G16" s="56">
        <v>292.00266666666664</v>
      </c>
      <c r="H16" s="28">
        <v>1.8435135226256616</v>
      </c>
      <c r="I16" s="27">
        <v>14.524938087503013</v>
      </c>
      <c r="J16" s="28">
        <v>8.0152595973393606</v>
      </c>
      <c r="K16" s="27">
        <v>7.8622091744648852</v>
      </c>
      <c r="L16" s="18"/>
      <c r="N16" s="23" t="s">
        <v>35</v>
      </c>
      <c r="O16" s="34">
        <f>100-O15</f>
        <v>75.170507993547233</v>
      </c>
    </row>
    <row r="17" spans="1:12">
      <c r="A17" s="16"/>
      <c r="B17" s="11" t="s">
        <v>23</v>
      </c>
      <c r="C17" s="55">
        <v>231.02833333333334</v>
      </c>
      <c r="D17" s="55">
        <v>220.982</v>
      </c>
      <c r="E17" s="55">
        <v>277.57833333333332</v>
      </c>
      <c r="F17" s="55">
        <v>257.68333333333334</v>
      </c>
      <c r="G17" s="56">
        <v>177.52733333333333</v>
      </c>
      <c r="H17" s="28">
        <v>-31.106396740184984</v>
      </c>
      <c r="I17" s="27">
        <v>-7.1673461545389561</v>
      </c>
      <c r="J17" s="28">
        <v>4.8729954371080995</v>
      </c>
      <c r="K17" s="27">
        <v>7.0660625893826534</v>
      </c>
      <c r="L17" s="18"/>
    </row>
    <row r="18" spans="1:12">
      <c r="A18" s="16"/>
      <c r="B18" s="11" t="s">
        <v>19</v>
      </c>
      <c r="C18" s="55">
        <v>64.119666666666674</v>
      </c>
      <c r="D18" s="55">
        <v>137.34266666666667</v>
      </c>
      <c r="E18" s="55">
        <v>95.973333333333315</v>
      </c>
      <c r="F18" s="55">
        <v>140.64433333333332</v>
      </c>
      <c r="G18" s="56">
        <v>111.76666666666667</v>
      </c>
      <c r="H18" s="28">
        <v>-20.532406803923841</v>
      </c>
      <c r="I18" s="27">
        <v>46.545220894692996</v>
      </c>
      <c r="J18" s="28">
        <v>3.0679132416460675</v>
      </c>
      <c r="K18" s="27">
        <v>3.8566780758372561</v>
      </c>
      <c r="L18" s="18"/>
    </row>
    <row r="19" spans="1:12">
      <c r="A19" s="16"/>
      <c r="B19" s="11" t="s">
        <v>24</v>
      </c>
      <c r="C19" s="55">
        <v>95.86099999999999</v>
      </c>
      <c r="D19" s="55">
        <v>43.127000000000002</v>
      </c>
      <c r="E19" s="55">
        <v>69.898333333333341</v>
      </c>
      <c r="F19" s="55">
        <v>67.386333333333326</v>
      </c>
      <c r="G19" s="56">
        <v>78.655333333333331</v>
      </c>
      <c r="H19" s="28">
        <v>16.722975479696679</v>
      </c>
      <c r="I19" s="27">
        <v>-3.5937909821407543</v>
      </c>
      <c r="J19" s="28">
        <v>2.1590313628936948</v>
      </c>
      <c r="K19" s="27">
        <v>1.8478340948282874</v>
      </c>
      <c r="L19" s="18"/>
    </row>
    <row r="20" spans="1:12">
      <c r="A20" s="16"/>
      <c r="B20" s="11" t="s">
        <v>7</v>
      </c>
      <c r="C20" s="55">
        <v>65.328666666666678</v>
      </c>
      <c r="D20" s="55">
        <v>48.483333333333327</v>
      </c>
      <c r="E20" s="55">
        <v>47.860666666666667</v>
      </c>
      <c r="F20" s="55">
        <v>42.49666666666667</v>
      </c>
      <c r="G20" s="56">
        <v>66.644666666666652</v>
      </c>
      <c r="H20" s="28">
        <v>56.82328025727503</v>
      </c>
      <c r="I20" s="27">
        <v>-11.207532977671287</v>
      </c>
      <c r="J20" s="28">
        <v>1.8293473488078278</v>
      </c>
      <c r="K20" s="27">
        <v>1.1653221906996889</v>
      </c>
      <c r="L20" s="18"/>
    </row>
    <row r="21" spans="1:12">
      <c r="A21" s="16"/>
      <c r="B21" s="11" t="s">
        <v>20</v>
      </c>
      <c r="C21" s="55">
        <v>88.918333333333337</v>
      </c>
      <c r="D21" s="55">
        <v>63.777333333333338</v>
      </c>
      <c r="E21" s="55">
        <v>49.635333333333335</v>
      </c>
      <c r="F21" s="55">
        <v>94.820666666666668</v>
      </c>
      <c r="G21" s="56">
        <v>61.494333333333337</v>
      </c>
      <c r="H21" s="28">
        <v>-35.146697977234211</v>
      </c>
      <c r="I21" s="27">
        <v>91.034612440062858</v>
      </c>
      <c r="J21" s="28">
        <v>1.68797446632446</v>
      </c>
      <c r="K21" s="27">
        <v>2.6001245667175059</v>
      </c>
      <c r="L21" s="18"/>
    </row>
    <row r="22" spans="1:12">
      <c r="A22" s="16"/>
      <c r="B22" s="11" t="s">
        <v>21</v>
      </c>
      <c r="C22" s="55">
        <v>37.966666666666669</v>
      </c>
      <c r="D22" s="55">
        <v>33.298000000000002</v>
      </c>
      <c r="E22" s="55">
        <v>33.82833333333334</v>
      </c>
      <c r="F22" s="55">
        <v>33.802999999999997</v>
      </c>
      <c r="G22" s="56">
        <v>46.93266666666667</v>
      </c>
      <c r="H22" s="28">
        <v>38.8417201629047</v>
      </c>
      <c r="I22" s="27">
        <v>-7.4887914470145311E-2</v>
      </c>
      <c r="J22" s="28">
        <v>1.2882673683187682</v>
      </c>
      <c r="K22" s="27">
        <v>0.92692884176535195</v>
      </c>
      <c r="L22" s="18"/>
    </row>
    <row r="23" spans="1:12">
      <c r="A23" s="16"/>
      <c r="B23" s="11" t="s">
        <v>9</v>
      </c>
      <c r="C23" s="55">
        <v>45.096333333333327</v>
      </c>
      <c r="D23" s="55">
        <v>42.204999999999998</v>
      </c>
      <c r="E23" s="55">
        <v>35.031999999999996</v>
      </c>
      <c r="F23" s="55">
        <v>43.057333333333332</v>
      </c>
      <c r="G23" s="56">
        <v>40.384333333333331</v>
      </c>
      <c r="H23" s="28">
        <v>-6.2080017341219484</v>
      </c>
      <c r="I23" s="27">
        <v>22.908578823171212</v>
      </c>
      <c r="J23" s="28">
        <v>1.1085204084853741</v>
      </c>
      <c r="K23" s="27">
        <v>1.180696509663975</v>
      </c>
      <c r="L23" s="18"/>
    </row>
    <row r="24" spans="1:12">
      <c r="A24" s="16"/>
      <c r="B24" s="11" t="s">
        <v>10</v>
      </c>
      <c r="C24" s="55">
        <v>27.891666666666666</v>
      </c>
      <c r="D24" s="55">
        <v>24.967666666666663</v>
      </c>
      <c r="E24" s="55">
        <v>20.934999999999999</v>
      </c>
      <c r="F24" s="55">
        <v>26.272000000000002</v>
      </c>
      <c r="G24" s="56">
        <v>35.231666666666662</v>
      </c>
      <c r="H24" s="28">
        <v>34.103481526593548</v>
      </c>
      <c r="I24" s="27">
        <v>25.493193217100576</v>
      </c>
      <c r="J24" s="28">
        <v>0.96708347770886083</v>
      </c>
      <c r="K24" s="27">
        <v>0.7204175526095119</v>
      </c>
      <c r="L24" s="18"/>
    </row>
    <row r="25" spans="1:12">
      <c r="A25" s="16"/>
      <c r="B25" s="11" t="s">
        <v>18</v>
      </c>
      <c r="C25" s="55">
        <v>35.808666666666667</v>
      </c>
      <c r="D25" s="55">
        <v>35.440666666666665</v>
      </c>
      <c r="E25" s="55">
        <v>45.429333333333339</v>
      </c>
      <c r="F25" s="55">
        <v>30.433333333333334</v>
      </c>
      <c r="G25" s="56">
        <v>30.036999999999995</v>
      </c>
      <c r="H25" s="28">
        <v>-1.3023001095290421</v>
      </c>
      <c r="I25" s="27">
        <v>-33.009509274477587</v>
      </c>
      <c r="J25" s="28">
        <v>0.82449367765573733</v>
      </c>
      <c r="K25" s="27">
        <v>0.83452753950020853</v>
      </c>
      <c r="L25" s="18"/>
    </row>
    <row r="26" spans="1:12">
      <c r="A26" s="16"/>
      <c r="B26" s="11" t="s">
        <v>22</v>
      </c>
      <c r="C26" s="55">
        <v>31.653000000000002</v>
      </c>
      <c r="D26" s="55">
        <v>26.087333333333333</v>
      </c>
      <c r="E26" s="55">
        <v>15.607999999999999</v>
      </c>
      <c r="F26" s="55">
        <v>25.858000000000001</v>
      </c>
      <c r="G26" s="56">
        <v>28.036333333333335</v>
      </c>
      <c r="H26" s="28">
        <v>8.4242142986052038</v>
      </c>
      <c r="I26" s="27">
        <v>65.671450538185567</v>
      </c>
      <c r="J26" s="28">
        <v>0.76957684116197167</v>
      </c>
      <c r="K26" s="27">
        <v>0.7090650531126963</v>
      </c>
      <c r="L26" s="18"/>
    </row>
    <row r="27" spans="1:12">
      <c r="A27" s="16"/>
      <c r="B27" s="11" t="s">
        <v>17</v>
      </c>
      <c r="C27" s="55">
        <v>40.818666666666672</v>
      </c>
      <c r="D27" s="55">
        <v>29.62233333333333</v>
      </c>
      <c r="E27" s="55">
        <v>28.651666666666667</v>
      </c>
      <c r="F27" s="55">
        <v>45.092666666666666</v>
      </c>
      <c r="G27" s="56">
        <v>27.626666666666665</v>
      </c>
      <c r="H27" s="28">
        <v>-38.733570868877422</v>
      </c>
      <c r="I27" s="27">
        <v>57.382351230294915</v>
      </c>
      <c r="J27" s="28">
        <v>0.75833179083694013</v>
      </c>
      <c r="K27" s="27">
        <v>1.2365083952739233</v>
      </c>
      <c r="L27" s="18"/>
    </row>
    <row r="28" spans="1:12">
      <c r="A28" s="16"/>
      <c r="B28" s="11" t="s">
        <v>3</v>
      </c>
      <c r="C28" s="55">
        <v>24.629666666666665</v>
      </c>
      <c r="D28" s="55">
        <v>23.164333333333332</v>
      </c>
      <c r="E28" s="55">
        <v>20.377666666666666</v>
      </c>
      <c r="F28" s="55">
        <v>23.792000000000002</v>
      </c>
      <c r="G28" s="56">
        <v>27.257999999999999</v>
      </c>
      <c r="H28" s="28">
        <v>14.567921990585052</v>
      </c>
      <c r="I28" s="27">
        <v>16.755271293736619</v>
      </c>
      <c r="J28" s="28">
        <v>0.74821216052002826</v>
      </c>
      <c r="K28" s="27">
        <v>0.65241224161409517</v>
      </c>
      <c r="L28" s="18"/>
    </row>
    <row r="29" spans="1:12">
      <c r="A29" s="16"/>
      <c r="B29" s="11" t="s">
        <v>5</v>
      </c>
      <c r="C29" s="55">
        <v>64.683666666666667</v>
      </c>
      <c r="D29" s="55">
        <v>22.186333333333334</v>
      </c>
      <c r="E29" s="55">
        <v>20.692333333333334</v>
      </c>
      <c r="F29" s="55">
        <v>34.533333333333331</v>
      </c>
      <c r="G29" s="56">
        <v>26.928999999999998</v>
      </c>
      <c r="H29" s="28">
        <v>-22.02027027027027</v>
      </c>
      <c r="I29" s="27">
        <v>66.889508191439646</v>
      </c>
      <c r="J29" s="28">
        <v>0.73918135118658157</v>
      </c>
      <c r="K29" s="27">
        <v>0.94695567461359897</v>
      </c>
      <c r="L29" s="18"/>
    </row>
    <row r="30" spans="1:12">
      <c r="A30" s="16"/>
      <c r="B30" s="11" t="s">
        <v>11</v>
      </c>
      <c r="C30" s="55">
        <v>26.772333333333332</v>
      </c>
      <c r="D30" s="55">
        <v>15.039333333333333</v>
      </c>
      <c r="E30" s="55">
        <v>20.780333333333335</v>
      </c>
      <c r="F30" s="55">
        <v>25.769000000000002</v>
      </c>
      <c r="G30" s="56">
        <v>24.36</v>
      </c>
      <c r="H30" s="28">
        <v>-5.4678101594939799</v>
      </c>
      <c r="I30" s="27">
        <v>24.006672976051078</v>
      </c>
      <c r="J30" s="28">
        <v>0.66866418043392362</v>
      </c>
      <c r="K30" s="27">
        <v>0.70662453993584473</v>
      </c>
      <c r="L30" s="18"/>
    </row>
    <row r="31" spans="1:12">
      <c r="A31" s="16"/>
      <c r="B31" s="11" t="s">
        <v>15</v>
      </c>
      <c r="C31" s="55">
        <v>37.45366666666667</v>
      </c>
      <c r="D31" s="55">
        <v>22.466333333333335</v>
      </c>
      <c r="E31" s="55">
        <v>28.367333333333335</v>
      </c>
      <c r="F31" s="55">
        <v>11.359333333333334</v>
      </c>
      <c r="G31" s="56">
        <v>17.421333333333333</v>
      </c>
      <c r="H31" s="28">
        <v>53.365807852573496</v>
      </c>
      <c r="I31" s="27">
        <v>-59.956287748819072</v>
      </c>
      <c r="J31" s="28">
        <v>0.47820285613298558</v>
      </c>
      <c r="K31" s="27">
        <v>0.31148991775562002</v>
      </c>
      <c r="L31" s="18"/>
    </row>
    <row r="32" spans="1:12">
      <c r="A32" s="16"/>
      <c r="B32" s="11" t="s">
        <v>14</v>
      </c>
      <c r="C32" s="55">
        <v>32.381</v>
      </c>
      <c r="D32" s="55">
        <v>16.549000000000003</v>
      </c>
      <c r="E32" s="55">
        <v>13.95</v>
      </c>
      <c r="F32" s="55">
        <v>26.77633333333333</v>
      </c>
      <c r="G32" s="56">
        <v>15.171999999999999</v>
      </c>
      <c r="H32" s="28">
        <v>-43.338022382950115</v>
      </c>
      <c r="I32" s="27">
        <v>91.94504181600955</v>
      </c>
      <c r="J32" s="28">
        <v>0.41646030154119412</v>
      </c>
      <c r="K32" s="27">
        <v>0.73424712727833785</v>
      </c>
      <c r="L32" s="18"/>
    </row>
    <row r="33" spans="1:14">
      <c r="A33" s="16"/>
      <c r="B33" s="11" t="s">
        <v>16</v>
      </c>
      <c r="C33" s="55">
        <v>14.271000000000001</v>
      </c>
      <c r="D33" s="55">
        <v>11.573666666666668</v>
      </c>
      <c r="E33" s="55">
        <v>6.0106666666666682</v>
      </c>
      <c r="F33" s="55">
        <v>17.202999999999999</v>
      </c>
      <c r="G33" s="56">
        <v>12.499333333333333</v>
      </c>
      <c r="H33" s="28">
        <v>-27.34213024860005</v>
      </c>
      <c r="I33" s="27">
        <v>186.20785270629986</v>
      </c>
      <c r="J33" s="28">
        <v>0.34309755662166486</v>
      </c>
      <c r="K33" s="27">
        <v>0.47173200203796561</v>
      </c>
      <c r="L33" s="18"/>
    </row>
    <row r="34" spans="1:14">
      <c r="A34" s="16"/>
      <c r="B34" s="11" t="s">
        <v>186</v>
      </c>
      <c r="C34" s="55">
        <v>21.853999999999999</v>
      </c>
      <c r="D34" s="55">
        <v>18.207333333333334</v>
      </c>
      <c r="E34" s="55">
        <v>17.918000000000003</v>
      </c>
      <c r="F34" s="55">
        <v>16.826333333333334</v>
      </c>
      <c r="G34" s="56">
        <v>11.806333333333335</v>
      </c>
      <c r="H34" s="28">
        <v>-29.8341884744151</v>
      </c>
      <c r="I34" s="27">
        <v>-6.0925698552665946</v>
      </c>
      <c r="J34" s="28">
        <v>0.32407521355759639</v>
      </c>
      <c r="K34" s="27">
        <v>0.46140323840559727</v>
      </c>
      <c r="L34" s="18"/>
    </row>
    <row r="35" spans="1:14">
      <c r="A35" s="16"/>
      <c r="B35" s="11" t="s">
        <v>8</v>
      </c>
      <c r="C35" s="55">
        <v>17.248666666666665</v>
      </c>
      <c r="D35" s="55">
        <v>25.845666666666663</v>
      </c>
      <c r="E35" s="55">
        <v>8.0923333333333343</v>
      </c>
      <c r="F35" s="55">
        <v>14.397333333333334</v>
      </c>
      <c r="G35" s="56">
        <v>9.9700000000000006</v>
      </c>
      <c r="H35" s="28">
        <v>-30.75106501203927</v>
      </c>
      <c r="I35" s="27">
        <v>77.913251225439708</v>
      </c>
      <c r="J35" s="28">
        <v>0.27366920685247204</v>
      </c>
      <c r="K35" s="27">
        <v>0.39479642372500556</v>
      </c>
      <c r="L35" s="18"/>
    </row>
    <row r="36" spans="1:14">
      <c r="A36" s="16"/>
      <c r="B36" s="11" t="s">
        <v>12</v>
      </c>
      <c r="C36" s="55">
        <v>6.9123333333333337</v>
      </c>
      <c r="D36" s="55">
        <v>5.7023333333333328</v>
      </c>
      <c r="E36" s="55">
        <v>7.0806666666666667</v>
      </c>
      <c r="F36" s="55">
        <v>6.2346666666666666</v>
      </c>
      <c r="G36" s="56">
        <v>7.5476666666666672</v>
      </c>
      <c r="H36" s="28">
        <v>21.059666381522678</v>
      </c>
      <c r="I36" s="27">
        <v>-11.94802749270314</v>
      </c>
      <c r="J36" s="28">
        <v>0.20717792881178618</v>
      </c>
      <c r="K36" s="27">
        <v>0.17096388936267143</v>
      </c>
      <c r="L36" s="18"/>
    </row>
    <row r="37" spans="1:14">
      <c r="A37" s="16"/>
      <c r="B37" s="11" t="s">
        <v>6</v>
      </c>
      <c r="C37" s="55">
        <v>11.543999999999999</v>
      </c>
      <c r="D37" s="55">
        <v>6.0426666666666664</v>
      </c>
      <c r="E37" s="55">
        <v>4.306</v>
      </c>
      <c r="F37" s="55">
        <v>2.7170000000000001</v>
      </c>
      <c r="G37" s="56">
        <v>6.7149999999999999</v>
      </c>
      <c r="H37" s="28">
        <v>147.14758925285238</v>
      </c>
      <c r="I37" s="27">
        <v>-36.901997213190896</v>
      </c>
      <c r="J37" s="28">
        <v>0.1843218379151805</v>
      </c>
      <c r="K37" s="27">
        <v>7.4504205634898138E-2</v>
      </c>
      <c r="L37" s="18"/>
    </row>
    <row r="38" spans="1:14">
      <c r="A38" s="16"/>
      <c r="B38" s="11" t="s">
        <v>13</v>
      </c>
      <c r="C38" s="55">
        <v>2.1509999999999998</v>
      </c>
      <c r="D38" s="55">
        <v>1.2003333333333333</v>
      </c>
      <c r="E38" s="55">
        <v>1.429</v>
      </c>
      <c r="F38" s="55">
        <v>0.77700000000000002</v>
      </c>
      <c r="G38" s="56">
        <v>0.18433333333333332</v>
      </c>
      <c r="H38" s="28">
        <v>-76.276276276276278</v>
      </c>
      <c r="I38" s="27">
        <v>-45.626312106368097</v>
      </c>
      <c r="J38" s="28">
        <v>5.0598151584559346E-3</v>
      </c>
      <c r="K38" s="27">
        <v>2.1306502678805982E-2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6122.266333333333</v>
      </c>
      <c r="D13" s="26">
        <v>4990.5063333333337</v>
      </c>
      <c r="E13" s="26">
        <v>5409.3580000000002</v>
      </c>
      <c r="F13" s="26">
        <v>6311.5966666666673</v>
      </c>
      <c r="G13" s="26">
        <v>6082.3883333333333</v>
      </c>
      <c r="H13" s="28">
        <v>-3.6315427844723969</v>
      </c>
      <c r="I13" s="27">
        <v>16.67921898803273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3029.628666666666</v>
      </c>
      <c r="D14" s="25">
        <v>2292.099333333334</v>
      </c>
      <c r="E14" s="25">
        <v>2736.6986666666667</v>
      </c>
      <c r="F14" s="25">
        <v>3105.815000000001</v>
      </c>
      <c r="G14" s="26">
        <v>3000.139666666666</v>
      </c>
      <c r="H14" s="28">
        <v>-3.4024992903097906</v>
      </c>
      <c r="I14" s="27">
        <v>13.487649839904471</v>
      </c>
      <c r="J14" s="28">
        <v>49.32502665482555</v>
      </c>
      <c r="K14" s="27">
        <v>49.20807149168278</v>
      </c>
      <c r="L14" s="18"/>
    </row>
    <row r="15" spans="1:15">
      <c r="A15" s="16"/>
      <c r="B15" s="12" t="s">
        <v>4</v>
      </c>
      <c r="C15" s="107">
        <v>997.39366666666672</v>
      </c>
      <c r="D15" s="107">
        <v>937.72699999999998</v>
      </c>
      <c r="E15" s="107">
        <v>780.7886666666667</v>
      </c>
      <c r="F15" s="107">
        <v>1102.0083333333332</v>
      </c>
      <c r="G15" s="107">
        <v>1233.9833333333333</v>
      </c>
      <c r="H15" s="50">
        <v>11.975862251495384</v>
      </c>
      <c r="I15" s="36">
        <v>41.140411020310211</v>
      </c>
      <c r="J15" s="50">
        <v>20.287809092535745</v>
      </c>
      <c r="K15" s="36">
        <v>17.460056330173185</v>
      </c>
      <c r="L15" s="18"/>
      <c r="N15" s="23" t="s">
        <v>4</v>
      </c>
      <c r="O15" s="34">
        <f>J15</f>
        <v>20.287809092535745</v>
      </c>
    </row>
    <row r="16" spans="1:15">
      <c r="A16" s="16"/>
      <c r="B16" s="11" t="s">
        <v>196</v>
      </c>
      <c r="C16" s="55">
        <v>393.53533333333331</v>
      </c>
      <c r="D16" s="55">
        <v>380.74599999999992</v>
      </c>
      <c r="E16" s="55">
        <v>399.30233333333331</v>
      </c>
      <c r="F16" s="55">
        <v>448.64033333333333</v>
      </c>
      <c r="G16" s="56">
        <v>457.71766666666667</v>
      </c>
      <c r="H16" s="28">
        <v>2.0232985442681928</v>
      </c>
      <c r="I16" s="27">
        <v>12.356051012307301</v>
      </c>
      <c r="J16" s="28">
        <v>7.5252950252820101</v>
      </c>
      <c r="K16" s="27">
        <v>7.1081907958841892</v>
      </c>
      <c r="L16" s="18"/>
      <c r="N16" s="23" t="s">
        <v>35</v>
      </c>
      <c r="O16" s="34">
        <f>100-O15</f>
        <v>79.712190907464247</v>
      </c>
    </row>
    <row r="17" spans="1:12">
      <c r="A17" s="16"/>
      <c r="B17" s="11" t="s">
        <v>23</v>
      </c>
      <c r="C17" s="55">
        <v>402.45733333333328</v>
      </c>
      <c r="D17" s="55">
        <v>343.20533333333333</v>
      </c>
      <c r="E17" s="55">
        <v>403.01833333333326</v>
      </c>
      <c r="F17" s="55">
        <v>393.67266666666666</v>
      </c>
      <c r="G17" s="56">
        <v>290.6586666666667</v>
      </c>
      <c r="H17" s="28">
        <v>-26.167425051946701</v>
      </c>
      <c r="I17" s="27">
        <v>-2.3189184941958652</v>
      </c>
      <c r="J17" s="28">
        <v>4.7786930188881405</v>
      </c>
      <c r="K17" s="27">
        <v>6.237291250655538</v>
      </c>
      <c r="L17" s="18"/>
    </row>
    <row r="18" spans="1:12">
      <c r="A18" s="16"/>
      <c r="B18" s="11" t="s">
        <v>19</v>
      </c>
      <c r="C18" s="55">
        <v>115.49266666666666</v>
      </c>
      <c r="D18" s="55">
        <v>149.03700000000001</v>
      </c>
      <c r="E18" s="55">
        <v>172.471</v>
      </c>
      <c r="F18" s="55">
        <v>203.76566666666668</v>
      </c>
      <c r="G18" s="56">
        <v>163.14700000000002</v>
      </c>
      <c r="H18" s="28">
        <v>-19.934009164121523</v>
      </c>
      <c r="I18" s="27">
        <v>18.144886193427688</v>
      </c>
      <c r="J18" s="28">
        <v>2.6822851659422167</v>
      </c>
      <c r="K18" s="27">
        <v>3.228432953309754</v>
      </c>
      <c r="L18" s="18"/>
    </row>
    <row r="19" spans="1:12">
      <c r="A19" s="16"/>
      <c r="B19" s="11" t="s">
        <v>24</v>
      </c>
      <c r="C19" s="55">
        <v>179.369</v>
      </c>
      <c r="D19" s="55">
        <v>77.873000000000005</v>
      </c>
      <c r="E19" s="55">
        <v>117.36866666666667</v>
      </c>
      <c r="F19" s="55">
        <v>121.14866666666666</v>
      </c>
      <c r="G19" s="56">
        <v>99.24366666666667</v>
      </c>
      <c r="H19" s="28">
        <v>-18.081090450851011</v>
      </c>
      <c r="I19" s="27">
        <v>3.2206210629753373</v>
      </c>
      <c r="J19" s="28">
        <v>1.631656205224209</v>
      </c>
      <c r="K19" s="27">
        <v>1.9194614780517765</v>
      </c>
      <c r="L19" s="18"/>
    </row>
    <row r="20" spans="1:12">
      <c r="A20" s="16"/>
      <c r="B20" s="11" t="s">
        <v>20</v>
      </c>
      <c r="C20" s="55">
        <v>143.38400000000001</v>
      </c>
      <c r="D20" s="55">
        <v>104.76133333333333</v>
      </c>
      <c r="E20" s="55">
        <v>92.475666666666655</v>
      </c>
      <c r="F20" s="55">
        <v>117.173</v>
      </c>
      <c r="G20" s="56">
        <v>94.984999999999999</v>
      </c>
      <c r="H20" s="28">
        <v>-18.936103027147901</v>
      </c>
      <c r="I20" s="27">
        <v>26.706845404376665</v>
      </c>
      <c r="J20" s="28">
        <v>1.5616398492587753</v>
      </c>
      <c r="K20" s="27">
        <v>1.8564716059697519</v>
      </c>
      <c r="L20" s="18"/>
    </row>
    <row r="21" spans="1:12">
      <c r="A21" s="16"/>
      <c r="B21" s="11" t="s">
        <v>7</v>
      </c>
      <c r="C21" s="55">
        <v>93.283333333333346</v>
      </c>
      <c r="D21" s="55">
        <v>77.790333333333322</v>
      </c>
      <c r="E21" s="55">
        <v>64.742999999999995</v>
      </c>
      <c r="F21" s="55">
        <v>77.894666666666652</v>
      </c>
      <c r="G21" s="56">
        <v>89.913000000000011</v>
      </c>
      <c r="H21" s="28">
        <v>15.428955341401252</v>
      </c>
      <c r="I21" s="27">
        <v>20.313650381765846</v>
      </c>
      <c r="J21" s="28">
        <v>1.478251553049474</v>
      </c>
      <c r="K21" s="27">
        <v>1.2341515274264987</v>
      </c>
      <c r="L21" s="18"/>
    </row>
    <row r="22" spans="1:12">
      <c r="A22" s="16"/>
      <c r="B22" s="11" t="s">
        <v>22</v>
      </c>
      <c r="C22" s="55">
        <v>69.259</v>
      </c>
      <c r="D22" s="55">
        <v>65.025000000000006</v>
      </c>
      <c r="E22" s="55">
        <v>65.75033333333333</v>
      </c>
      <c r="F22" s="55">
        <v>84.364000000000004</v>
      </c>
      <c r="G22" s="56">
        <v>75.661333333333332</v>
      </c>
      <c r="H22" s="28">
        <v>-10.315616455676203</v>
      </c>
      <c r="I22" s="27">
        <v>28.30961566734771</v>
      </c>
      <c r="J22" s="28">
        <v>1.2439411820959585</v>
      </c>
      <c r="K22" s="27">
        <v>1.3366506837414094</v>
      </c>
      <c r="L22" s="18"/>
    </row>
    <row r="23" spans="1:12">
      <c r="A23" s="16"/>
      <c r="B23" s="11" t="s">
        <v>5</v>
      </c>
      <c r="C23" s="55">
        <v>106.39299999999999</v>
      </c>
      <c r="D23" s="55">
        <v>59.56733333333333</v>
      </c>
      <c r="E23" s="55">
        <v>97.87733333333334</v>
      </c>
      <c r="F23" s="55">
        <v>108.85766666666666</v>
      </c>
      <c r="G23" s="56">
        <v>74.343666666666664</v>
      </c>
      <c r="H23" s="28">
        <v>-31.705621713981248</v>
      </c>
      <c r="I23" s="27">
        <v>11.218463927637302</v>
      </c>
      <c r="J23" s="28">
        <v>1.2222775428402164</v>
      </c>
      <c r="K23" s="27">
        <v>1.7247246998778436</v>
      </c>
      <c r="L23" s="18"/>
    </row>
    <row r="24" spans="1:12">
      <c r="A24" s="16"/>
      <c r="B24" s="11" t="s">
        <v>15</v>
      </c>
      <c r="C24" s="55">
        <v>56.913333333333334</v>
      </c>
      <c r="D24" s="55">
        <v>53.832999999999998</v>
      </c>
      <c r="E24" s="55">
        <v>56.581999999999994</v>
      </c>
      <c r="F24" s="55">
        <v>55.408333333333331</v>
      </c>
      <c r="G24" s="56">
        <v>61.355666666666671</v>
      </c>
      <c r="H24" s="28">
        <v>10.733644157016098</v>
      </c>
      <c r="I24" s="27">
        <v>-2.0742756824903008</v>
      </c>
      <c r="J24" s="28">
        <v>1.0087430019951045</v>
      </c>
      <c r="K24" s="27">
        <v>0.87788140243435486</v>
      </c>
      <c r="L24" s="18"/>
    </row>
    <row r="25" spans="1:12">
      <c r="A25" s="16"/>
      <c r="B25" s="11" t="s">
        <v>10</v>
      </c>
      <c r="C25" s="55">
        <v>57.30766666666667</v>
      </c>
      <c r="D25" s="55">
        <v>51.465000000000003</v>
      </c>
      <c r="E25" s="55">
        <v>50.289333333333332</v>
      </c>
      <c r="F25" s="55">
        <v>58.93033333333333</v>
      </c>
      <c r="G25" s="56">
        <v>60.568999999999996</v>
      </c>
      <c r="H25" s="28">
        <v>2.7806845371087796</v>
      </c>
      <c r="I25" s="27">
        <v>17.182570193811799</v>
      </c>
      <c r="J25" s="28">
        <v>0.99580948602152708</v>
      </c>
      <c r="K25" s="27">
        <v>0.93368344724182295</v>
      </c>
      <c r="L25" s="18"/>
    </row>
    <row r="26" spans="1:12">
      <c r="A26" s="16"/>
      <c r="B26" s="11" t="s">
        <v>21</v>
      </c>
      <c r="C26" s="55">
        <v>52.396666666666668</v>
      </c>
      <c r="D26" s="55">
        <v>45.030666666666662</v>
      </c>
      <c r="E26" s="55">
        <v>40.753333333333337</v>
      </c>
      <c r="F26" s="55">
        <v>43.106999999999999</v>
      </c>
      <c r="G26" s="56">
        <v>57.862333333333332</v>
      </c>
      <c r="H26" s="28">
        <v>34.229552818181119</v>
      </c>
      <c r="I26" s="27">
        <v>5.7753966955668146</v>
      </c>
      <c r="J26" s="28">
        <v>0.95130942258701556</v>
      </c>
      <c r="K26" s="27">
        <v>0.6829809044621038</v>
      </c>
      <c r="L26" s="18"/>
    </row>
    <row r="27" spans="1:12">
      <c r="A27" s="16"/>
      <c r="B27" s="11" t="s">
        <v>9</v>
      </c>
      <c r="C27" s="55">
        <v>58.989666666666665</v>
      </c>
      <c r="D27" s="55">
        <v>50.305</v>
      </c>
      <c r="E27" s="55">
        <v>43.934333333333335</v>
      </c>
      <c r="F27" s="55">
        <v>51.108333333333327</v>
      </c>
      <c r="G27" s="56">
        <v>49.947666666666663</v>
      </c>
      <c r="H27" s="28">
        <v>-2.2709929887493874</v>
      </c>
      <c r="I27" s="27">
        <v>16.32891512332797</v>
      </c>
      <c r="J27" s="28">
        <v>0.82118509916471949</v>
      </c>
      <c r="K27" s="27">
        <v>0.80975284119866109</v>
      </c>
      <c r="L27" s="18"/>
    </row>
    <row r="28" spans="1:12">
      <c r="A28" s="16"/>
      <c r="B28" s="11" t="s">
        <v>18</v>
      </c>
      <c r="C28" s="55">
        <v>55.69466666666667</v>
      </c>
      <c r="D28" s="55">
        <v>56.772999999999996</v>
      </c>
      <c r="E28" s="55">
        <v>54.349333333333334</v>
      </c>
      <c r="F28" s="55">
        <v>47.43966666666666</v>
      </c>
      <c r="G28" s="56">
        <v>45.363666666666667</v>
      </c>
      <c r="H28" s="28">
        <v>-4.3760847111067207</v>
      </c>
      <c r="I28" s="27">
        <v>-12.713434080761509</v>
      </c>
      <c r="J28" s="28">
        <v>0.74581996710173881</v>
      </c>
      <c r="K28" s="27">
        <v>0.75162703151183596</v>
      </c>
      <c r="L28" s="18"/>
    </row>
    <row r="29" spans="1:12">
      <c r="A29" s="16"/>
      <c r="B29" s="11" t="s">
        <v>14</v>
      </c>
      <c r="C29" s="55">
        <v>40.88066666666667</v>
      </c>
      <c r="D29" s="55">
        <v>28.06</v>
      </c>
      <c r="E29" s="55">
        <v>33.771666666666668</v>
      </c>
      <c r="F29" s="55">
        <v>46.273333333333333</v>
      </c>
      <c r="G29" s="56">
        <v>41.346333333333334</v>
      </c>
      <c r="H29" s="28">
        <v>-10.647601210200264</v>
      </c>
      <c r="I29" s="27">
        <v>37.018210531510618</v>
      </c>
      <c r="J29" s="28">
        <v>0.67977135078243667</v>
      </c>
      <c r="K29" s="27">
        <v>0.73314781943713125</v>
      </c>
      <c r="L29" s="18"/>
    </row>
    <row r="30" spans="1:12">
      <c r="A30" s="16"/>
      <c r="B30" s="11" t="s">
        <v>8</v>
      </c>
      <c r="C30" s="55">
        <v>54.494666666666667</v>
      </c>
      <c r="D30" s="55">
        <v>51.965000000000003</v>
      </c>
      <c r="E30" s="55">
        <v>45.482000000000006</v>
      </c>
      <c r="F30" s="55">
        <v>57.967333333333329</v>
      </c>
      <c r="G30" s="56">
        <v>38.893000000000001</v>
      </c>
      <c r="H30" s="28">
        <v>-32.905314487469951</v>
      </c>
      <c r="I30" s="27">
        <v>27.451152837019755</v>
      </c>
      <c r="J30" s="28">
        <v>0.63943631791568722</v>
      </c>
      <c r="K30" s="27">
        <v>0.91842581829531755</v>
      </c>
      <c r="L30" s="18"/>
    </row>
    <row r="31" spans="1:12">
      <c r="A31" s="16"/>
      <c r="B31" s="11" t="s">
        <v>3</v>
      </c>
      <c r="C31" s="55">
        <v>36.654666666666664</v>
      </c>
      <c r="D31" s="55">
        <v>36.687000000000005</v>
      </c>
      <c r="E31" s="55">
        <v>29.329666666666668</v>
      </c>
      <c r="F31" s="55">
        <v>27.926333333333332</v>
      </c>
      <c r="G31" s="56">
        <v>32.664999999999999</v>
      </c>
      <c r="H31" s="28">
        <v>16.968452714880812</v>
      </c>
      <c r="I31" s="27">
        <v>-4.7846889952153244</v>
      </c>
      <c r="J31" s="28">
        <v>0.53704232958928133</v>
      </c>
      <c r="K31" s="27">
        <v>0.44246067688102164</v>
      </c>
      <c r="L31" s="18"/>
    </row>
    <row r="32" spans="1:12">
      <c r="A32" s="16"/>
      <c r="B32" s="11" t="s">
        <v>11</v>
      </c>
      <c r="C32" s="55">
        <v>46.246999999999993</v>
      </c>
      <c r="D32" s="55">
        <v>36.574333333333328</v>
      </c>
      <c r="E32" s="55">
        <v>36.372999999999998</v>
      </c>
      <c r="F32" s="55">
        <v>36.704000000000001</v>
      </c>
      <c r="G32" s="56">
        <v>31.978999999999999</v>
      </c>
      <c r="H32" s="28">
        <v>-12.873256320836967</v>
      </c>
      <c r="I32" s="27">
        <v>0.91001567096473668</v>
      </c>
      <c r="J32" s="28">
        <v>0.52576386523605179</v>
      </c>
      <c r="K32" s="27">
        <v>0.58153272362672093</v>
      </c>
      <c r="L32" s="18"/>
    </row>
    <row r="33" spans="1:14">
      <c r="A33" s="16"/>
      <c r="B33" s="11" t="s">
        <v>17</v>
      </c>
      <c r="C33" s="55">
        <v>52.399666666666661</v>
      </c>
      <c r="D33" s="55">
        <v>36.460999999999999</v>
      </c>
      <c r="E33" s="55">
        <v>34.029666666666664</v>
      </c>
      <c r="F33" s="55">
        <v>46.793666666666667</v>
      </c>
      <c r="G33" s="56">
        <v>29.170333333333332</v>
      </c>
      <c r="H33" s="28">
        <v>-37.661791837926785</v>
      </c>
      <c r="I33" s="27">
        <v>37.508448510613299</v>
      </c>
      <c r="J33" s="28">
        <v>0.47958682896767801</v>
      </c>
      <c r="K33" s="27">
        <v>0.74139190347503181</v>
      </c>
      <c r="L33" s="18"/>
    </row>
    <row r="34" spans="1:14">
      <c r="A34" s="16"/>
      <c r="B34" s="11" t="s">
        <v>186</v>
      </c>
      <c r="C34" s="55">
        <v>24.525333333333332</v>
      </c>
      <c r="D34" s="55">
        <v>21.339333333333332</v>
      </c>
      <c r="E34" s="55">
        <v>28.179000000000002</v>
      </c>
      <c r="F34" s="55">
        <v>33.064666666666668</v>
      </c>
      <c r="G34" s="56">
        <v>16.904666666666667</v>
      </c>
      <c r="H34" s="28">
        <v>-48.873923826037867</v>
      </c>
      <c r="I34" s="27">
        <v>17.33797035617539</v>
      </c>
      <c r="J34" s="28">
        <v>0.27792810554406672</v>
      </c>
      <c r="K34" s="27">
        <v>0.52387166691576725</v>
      </c>
      <c r="L34" s="18"/>
    </row>
    <row r="35" spans="1:14">
      <c r="A35" s="16"/>
      <c r="B35" s="11" t="s">
        <v>16</v>
      </c>
      <c r="C35" s="55">
        <v>20.434000000000001</v>
      </c>
      <c r="D35" s="55">
        <v>14.79</v>
      </c>
      <c r="E35" s="55">
        <v>6.8356666666666674</v>
      </c>
      <c r="F35" s="55">
        <v>24.166</v>
      </c>
      <c r="G35" s="56">
        <v>15.429666666666668</v>
      </c>
      <c r="H35" s="28">
        <v>-36.151342105989123</v>
      </c>
      <c r="I35" s="27">
        <v>253.52806358804307</v>
      </c>
      <c r="J35" s="28">
        <v>0.25367776309360934</v>
      </c>
      <c r="K35" s="27">
        <v>0.38288251414459834</v>
      </c>
      <c r="L35" s="18"/>
    </row>
    <row r="36" spans="1:14">
      <c r="A36" s="16"/>
      <c r="B36" s="11" t="s">
        <v>6</v>
      </c>
      <c r="C36" s="55">
        <v>21.489333333333335</v>
      </c>
      <c r="D36" s="55">
        <v>10.057333333333334</v>
      </c>
      <c r="E36" s="55">
        <v>7.6436666666666673</v>
      </c>
      <c r="F36" s="55">
        <v>10.637666666666666</v>
      </c>
      <c r="G36" s="56">
        <v>11.049666666666667</v>
      </c>
      <c r="H36" s="28">
        <v>3.8730297997681351</v>
      </c>
      <c r="I36" s="27">
        <v>39.16968296192924</v>
      </c>
      <c r="J36" s="28">
        <v>0.18166657669835287</v>
      </c>
      <c r="K36" s="27">
        <v>0.16854161044299934</v>
      </c>
      <c r="L36" s="18"/>
    </row>
    <row r="37" spans="1:14">
      <c r="A37" s="16"/>
      <c r="B37" s="11" t="s">
        <v>12</v>
      </c>
      <c r="C37" s="55">
        <v>9.6510000000000016</v>
      </c>
      <c r="D37" s="55">
        <v>7.1966666666666663</v>
      </c>
      <c r="E37" s="55">
        <v>8.4363333333333337</v>
      </c>
      <c r="F37" s="55">
        <v>7.7603333333333326</v>
      </c>
      <c r="G37" s="56">
        <v>9.6156666666666677</v>
      </c>
      <c r="H37" s="28">
        <v>23.907907735922016</v>
      </c>
      <c r="I37" s="27">
        <v>-8.0129598166660205</v>
      </c>
      <c r="J37" s="28">
        <v>0.15809031156346756</v>
      </c>
      <c r="K37" s="27">
        <v>0.12295356853706853</v>
      </c>
      <c r="L37" s="18"/>
    </row>
    <row r="38" spans="1:14">
      <c r="A38" s="16"/>
      <c r="B38" s="11" t="s">
        <v>13</v>
      </c>
      <c r="C38" s="55">
        <v>3.9919999999999995</v>
      </c>
      <c r="D38" s="55">
        <v>2.1373333333333338</v>
      </c>
      <c r="E38" s="55">
        <v>2.875</v>
      </c>
      <c r="F38" s="55">
        <v>0.96966666666666679</v>
      </c>
      <c r="G38" s="56">
        <v>0.44366666666666665</v>
      </c>
      <c r="H38" s="28">
        <v>-54.245445170161574</v>
      </c>
      <c r="I38" s="27">
        <v>-66.272463768115927</v>
      </c>
      <c r="J38" s="28">
        <v>7.2942837969624322E-3</v>
      </c>
      <c r="K38" s="27">
        <v>1.5363254622839757E-2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1797.4423333333332</v>
      </c>
      <c r="D13" s="26">
        <v>1835.2943333333333</v>
      </c>
      <c r="E13" s="26">
        <v>2367.88</v>
      </c>
      <c r="F13" s="26">
        <v>2794.3943333333336</v>
      </c>
      <c r="G13" s="26">
        <v>2606.3916666666664</v>
      </c>
      <c r="H13" s="28">
        <v>-6.7278502688060353</v>
      </c>
      <c r="I13" s="27">
        <v>18.012497818020059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686.39033333333259</v>
      </c>
      <c r="D14" s="25">
        <v>668.66299999999956</v>
      </c>
      <c r="E14" s="25">
        <v>974.65766666666696</v>
      </c>
      <c r="F14" s="25">
        <v>1153.743333333334</v>
      </c>
      <c r="G14" s="26">
        <v>1094.3513333333326</v>
      </c>
      <c r="H14" s="28">
        <v>-5.1477653897604059</v>
      </c>
      <c r="I14" s="27">
        <v>18.374212073777741</v>
      </c>
      <c r="J14" s="28">
        <v>41.987217321520468</v>
      </c>
      <c r="K14" s="27">
        <v>41.287778162542814</v>
      </c>
      <c r="L14" s="18"/>
    </row>
    <row r="15" spans="1:15">
      <c r="A15" s="16"/>
      <c r="B15" s="12" t="s">
        <v>4</v>
      </c>
      <c r="C15" s="107">
        <v>359.02400000000006</v>
      </c>
      <c r="D15" s="107">
        <v>437.65733333333333</v>
      </c>
      <c r="E15" s="107">
        <v>436.08766666666662</v>
      </c>
      <c r="F15" s="107">
        <v>598.0390000000001</v>
      </c>
      <c r="G15" s="107">
        <v>580.92866666666669</v>
      </c>
      <c r="H15" s="50">
        <v>-2.8610731630100084</v>
      </c>
      <c r="I15" s="36">
        <v>37.137334007000163</v>
      </c>
      <c r="J15" s="50">
        <v>22.288617405288925</v>
      </c>
      <c r="K15" s="36">
        <v>21.401381790186377</v>
      </c>
      <c r="L15" s="18"/>
      <c r="N15" s="23" t="s">
        <v>4</v>
      </c>
      <c r="O15" s="34">
        <f>J15</f>
        <v>22.288617405288925</v>
      </c>
    </row>
    <row r="16" spans="1:15">
      <c r="A16" s="16"/>
      <c r="B16" s="11" t="s">
        <v>196</v>
      </c>
      <c r="C16" s="55">
        <v>160.791</v>
      </c>
      <c r="D16" s="55">
        <v>173.85766666666666</v>
      </c>
      <c r="E16" s="55">
        <v>220.607</v>
      </c>
      <c r="F16" s="55">
        <v>247.29499999999999</v>
      </c>
      <c r="G16" s="56">
        <v>223.47566666666668</v>
      </c>
      <c r="H16" s="28">
        <v>-9.631951043625353</v>
      </c>
      <c r="I16" s="27">
        <v>12.097530903371156</v>
      </c>
      <c r="J16" s="28">
        <v>8.5741398549079673</v>
      </c>
      <c r="K16" s="27">
        <v>8.84968155890191</v>
      </c>
      <c r="L16" s="18"/>
      <c r="N16" s="23" t="s">
        <v>35</v>
      </c>
      <c r="O16" s="34">
        <f>100-O15</f>
        <v>77.711382594711068</v>
      </c>
    </row>
    <row r="17" spans="1:12">
      <c r="A17" s="16"/>
      <c r="B17" s="11" t="s">
        <v>23</v>
      </c>
      <c r="C17" s="55">
        <v>150.61000000000001</v>
      </c>
      <c r="D17" s="55">
        <v>114.81233333333334</v>
      </c>
      <c r="E17" s="55">
        <v>205.07866666666666</v>
      </c>
      <c r="F17" s="55">
        <v>210.27633333333333</v>
      </c>
      <c r="G17" s="56">
        <v>146.74466666666663</v>
      </c>
      <c r="H17" s="28">
        <v>-30.213417582260817</v>
      </c>
      <c r="I17" s="27">
        <v>2.5344745756100018</v>
      </c>
      <c r="J17" s="28">
        <v>5.6301847701323977</v>
      </c>
      <c r="K17" s="27">
        <v>7.5249341449423204</v>
      </c>
      <c r="L17" s="18"/>
    </row>
    <row r="18" spans="1:12">
      <c r="A18" s="16"/>
      <c r="B18" s="11" t="s">
        <v>19</v>
      </c>
      <c r="C18" s="55">
        <v>29.677000000000003</v>
      </c>
      <c r="D18" s="55">
        <v>41.418333333333329</v>
      </c>
      <c r="E18" s="55">
        <v>59.618666666666662</v>
      </c>
      <c r="F18" s="55">
        <v>80.781999999999996</v>
      </c>
      <c r="G18" s="56">
        <v>79.521000000000001</v>
      </c>
      <c r="H18" s="28">
        <v>-1.560991309945281</v>
      </c>
      <c r="I18" s="27">
        <v>35.49783065706491</v>
      </c>
      <c r="J18" s="28">
        <v>3.0509996259196144</v>
      </c>
      <c r="K18" s="27">
        <v>2.8908589971136256</v>
      </c>
      <c r="L18" s="18"/>
    </row>
    <row r="19" spans="1:12">
      <c r="A19" s="16"/>
      <c r="B19" s="11" t="s">
        <v>24</v>
      </c>
      <c r="C19" s="55">
        <v>53.67433333333333</v>
      </c>
      <c r="D19" s="55">
        <v>42.792333333333339</v>
      </c>
      <c r="E19" s="55">
        <v>63.504333333333328</v>
      </c>
      <c r="F19" s="55">
        <v>59.427999999999997</v>
      </c>
      <c r="G19" s="56">
        <v>75.83</v>
      </c>
      <c r="H19" s="28">
        <v>27.599784613313581</v>
      </c>
      <c r="I19" s="27">
        <v>-6.4189845312393352</v>
      </c>
      <c r="J19" s="28">
        <v>2.9093862204132792</v>
      </c>
      <c r="K19" s="27">
        <v>2.1266862479323185</v>
      </c>
      <c r="L19" s="18"/>
    </row>
    <row r="20" spans="1:12">
      <c r="A20" s="16"/>
      <c r="B20" s="11" t="s">
        <v>7</v>
      </c>
      <c r="C20" s="55">
        <v>47.436</v>
      </c>
      <c r="D20" s="55">
        <v>46.115000000000002</v>
      </c>
      <c r="E20" s="55">
        <v>41.210333333333331</v>
      </c>
      <c r="F20" s="55">
        <v>40.717666666666666</v>
      </c>
      <c r="G20" s="56">
        <v>50.25333333333333</v>
      </c>
      <c r="H20" s="28">
        <v>23.418990937594653</v>
      </c>
      <c r="I20" s="27">
        <v>-1.1954930397715779</v>
      </c>
      <c r="J20" s="28">
        <v>1.9280806478944392</v>
      </c>
      <c r="K20" s="27">
        <v>1.4571195690228875</v>
      </c>
      <c r="L20" s="18"/>
    </row>
    <row r="21" spans="1:12">
      <c r="A21" s="16"/>
      <c r="B21" s="11" t="s">
        <v>20</v>
      </c>
      <c r="C21" s="55">
        <v>41.31066666666667</v>
      </c>
      <c r="D21" s="55">
        <v>34.398666666666671</v>
      </c>
      <c r="E21" s="55">
        <v>38.429333333333339</v>
      </c>
      <c r="F21" s="55">
        <v>48.24466666666666</v>
      </c>
      <c r="G21" s="56">
        <v>41.038000000000004</v>
      </c>
      <c r="H21" s="28">
        <v>-14.937747868503582</v>
      </c>
      <c r="I21" s="27">
        <v>25.541253209353918</v>
      </c>
      <c r="J21" s="28">
        <v>1.5745139352936854</v>
      </c>
      <c r="K21" s="27">
        <v>1.7264802641192487</v>
      </c>
      <c r="L21" s="18"/>
    </row>
    <row r="22" spans="1:12">
      <c r="A22" s="16"/>
      <c r="B22" s="11" t="s">
        <v>22</v>
      </c>
      <c r="C22" s="55">
        <v>21.970333333333333</v>
      </c>
      <c r="D22" s="55">
        <v>27.857333333333333</v>
      </c>
      <c r="E22" s="55">
        <v>29.22</v>
      </c>
      <c r="F22" s="55">
        <v>39.238333333333337</v>
      </c>
      <c r="G22" s="56">
        <v>36.814999999999998</v>
      </c>
      <c r="H22" s="28">
        <v>-6.1759333984624076</v>
      </c>
      <c r="I22" s="27">
        <v>34.28587725302306</v>
      </c>
      <c r="J22" s="28">
        <v>1.4124891692537895</v>
      </c>
      <c r="K22" s="27">
        <v>1.4041802499122351</v>
      </c>
      <c r="L22" s="18"/>
    </row>
    <row r="23" spans="1:12">
      <c r="A23" s="16"/>
      <c r="B23" s="11" t="s">
        <v>10</v>
      </c>
      <c r="C23" s="55">
        <v>20.160666666666668</v>
      </c>
      <c r="D23" s="55">
        <v>24.864333333333335</v>
      </c>
      <c r="E23" s="55">
        <v>30.174666666666667</v>
      </c>
      <c r="F23" s="55">
        <v>35.747</v>
      </c>
      <c r="G23" s="56">
        <v>31.562666666666669</v>
      </c>
      <c r="H23" s="28">
        <v>-11.705411176695479</v>
      </c>
      <c r="I23" s="27">
        <v>18.466925898104371</v>
      </c>
      <c r="J23" s="28">
        <v>1.2109717457404396</v>
      </c>
      <c r="K23" s="27">
        <v>1.2792396396452277</v>
      </c>
      <c r="L23" s="18"/>
    </row>
    <row r="24" spans="1:12">
      <c r="A24" s="16"/>
      <c r="B24" s="11" t="s">
        <v>5</v>
      </c>
      <c r="C24" s="55">
        <v>38.280666666666669</v>
      </c>
      <c r="D24" s="55">
        <v>30.019333333333332</v>
      </c>
      <c r="E24" s="55">
        <v>72.724666666666664</v>
      </c>
      <c r="F24" s="55">
        <v>53.358000000000004</v>
      </c>
      <c r="G24" s="56">
        <v>28.245999999999999</v>
      </c>
      <c r="H24" s="28">
        <v>-47.063233254619739</v>
      </c>
      <c r="I24" s="27">
        <v>-26.630120912666033</v>
      </c>
      <c r="J24" s="28">
        <v>1.0837204692310891</v>
      </c>
      <c r="K24" s="27">
        <v>1.9094656528433174</v>
      </c>
      <c r="L24" s="18"/>
    </row>
    <row r="25" spans="1:12">
      <c r="A25" s="16"/>
      <c r="B25" s="11" t="s">
        <v>21</v>
      </c>
      <c r="C25" s="55">
        <v>19.562333333333335</v>
      </c>
      <c r="D25" s="55">
        <v>18.196666666666669</v>
      </c>
      <c r="E25" s="55">
        <v>21.85166666666667</v>
      </c>
      <c r="F25" s="55">
        <v>24.952666666666669</v>
      </c>
      <c r="G25" s="56">
        <v>27.975333333333335</v>
      </c>
      <c r="H25" s="28">
        <v>12.113601752651682</v>
      </c>
      <c r="I25" s="27">
        <v>14.191137213027227</v>
      </c>
      <c r="J25" s="28">
        <v>1.0733357419420848</v>
      </c>
      <c r="K25" s="27">
        <v>0.89295438260145343</v>
      </c>
      <c r="L25" s="18"/>
    </row>
    <row r="26" spans="1:12">
      <c r="A26" s="16"/>
      <c r="B26" s="11" t="s">
        <v>18</v>
      </c>
      <c r="C26" s="55">
        <v>21.044</v>
      </c>
      <c r="D26" s="55">
        <v>24.301999999999996</v>
      </c>
      <c r="E26" s="55">
        <v>26.828999999999997</v>
      </c>
      <c r="F26" s="55">
        <v>25.488333333333333</v>
      </c>
      <c r="G26" s="56">
        <v>27.058000000000003</v>
      </c>
      <c r="H26" s="28">
        <v>6.1583731118812768</v>
      </c>
      <c r="I26" s="27">
        <v>-4.9970802738330322</v>
      </c>
      <c r="J26" s="28">
        <v>1.0381402130020112</v>
      </c>
      <c r="K26" s="27">
        <v>0.91212371243714929</v>
      </c>
      <c r="L26" s="18"/>
    </row>
    <row r="27" spans="1:12">
      <c r="A27" s="16"/>
      <c r="B27" s="11" t="s">
        <v>8</v>
      </c>
      <c r="C27" s="55">
        <v>22.177333333333333</v>
      </c>
      <c r="D27" s="55">
        <v>21.477666666666664</v>
      </c>
      <c r="E27" s="55">
        <v>18.214333333333332</v>
      </c>
      <c r="F27" s="55">
        <v>30.471000000000004</v>
      </c>
      <c r="G27" s="56">
        <v>25.925000000000001</v>
      </c>
      <c r="H27" s="28">
        <v>-14.919103409799494</v>
      </c>
      <c r="I27" s="27">
        <v>67.291327342935077</v>
      </c>
      <c r="J27" s="28">
        <v>0.99467015382057578</v>
      </c>
      <c r="K27" s="27">
        <v>1.0904330729747878</v>
      </c>
      <c r="L27" s="18"/>
    </row>
    <row r="28" spans="1:12">
      <c r="A28" s="16"/>
      <c r="B28" s="11" t="s">
        <v>15</v>
      </c>
      <c r="C28" s="55">
        <v>21.255333333333329</v>
      </c>
      <c r="D28" s="55">
        <v>27.21466666666667</v>
      </c>
      <c r="E28" s="55">
        <v>27.680333333333333</v>
      </c>
      <c r="F28" s="55">
        <v>18.699666666666666</v>
      </c>
      <c r="G28" s="56">
        <v>25.111000000000001</v>
      </c>
      <c r="H28" s="28">
        <v>34.285816146455382</v>
      </c>
      <c r="I28" s="27">
        <v>-32.444214303777649</v>
      </c>
      <c r="J28" s="28">
        <v>0.96343923751546701</v>
      </c>
      <c r="K28" s="27">
        <v>0.66918496232278346</v>
      </c>
      <c r="L28" s="18"/>
    </row>
    <row r="29" spans="1:12">
      <c r="A29" s="16"/>
      <c r="B29" s="11" t="s">
        <v>9</v>
      </c>
      <c r="C29" s="55">
        <v>20.294333333333331</v>
      </c>
      <c r="D29" s="55">
        <v>21.205333333333332</v>
      </c>
      <c r="E29" s="55">
        <v>22.916666666666668</v>
      </c>
      <c r="F29" s="55">
        <v>23.948000000000004</v>
      </c>
      <c r="G29" s="56">
        <v>24.958666666666669</v>
      </c>
      <c r="H29" s="28">
        <v>4.2202549969378111</v>
      </c>
      <c r="I29" s="27">
        <v>4.5003636363636579</v>
      </c>
      <c r="J29" s="28">
        <v>0.95759463114714805</v>
      </c>
      <c r="K29" s="27">
        <v>0.85700145159660723</v>
      </c>
      <c r="L29" s="18"/>
    </row>
    <row r="30" spans="1:12">
      <c r="A30" s="16"/>
      <c r="B30" s="11" t="s">
        <v>3</v>
      </c>
      <c r="C30" s="55">
        <v>12.587999999999999</v>
      </c>
      <c r="D30" s="55">
        <v>12.573666666666666</v>
      </c>
      <c r="E30" s="55">
        <v>13.211666666666668</v>
      </c>
      <c r="F30" s="55">
        <v>15.531999999999998</v>
      </c>
      <c r="G30" s="56">
        <v>20.084</v>
      </c>
      <c r="H30" s="28">
        <v>29.307236672675785</v>
      </c>
      <c r="I30" s="27">
        <v>17.562760186703642</v>
      </c>
      <c r="J30" s="28">
        <v>0.77056722736094285</v>
      </c>
      <c r="K30" s="27">
        <v>0.5558270647318565</v>
      </c>
      <c r="L30" s="18"/>
    </row>
    <row r="31" spans="1:12">
      <c r="A31" s="16"/>
      <c r="B31" s="11" t="s">
        <v>11</v>
      </c>
      <c r="C31" s="55">
        <v>19.227999999999998</v>
      </c>
      <c r="D31" s="55">
        <v>21.185999999999996</v>
      </c>
      <c r="E31" s="55">
        <v>18.055666666666667</v>
      </c>
      <c r="F31" s="55">
        <v>20.850999999999999</v>
      </c>
      <c r="G31" s="56">
        <v>17.143333333333334</v>
      </c>
      <c r="H31" s="28">
        <v>-17.781721100506765</v>
      </c>
      <c r="I31" s="27">
        <v>15.48175088153303</v>
      </c>
      <c r="J31" s="28">
        <v>0.65774202521365754</v>
      </c>
      <c r="K31" s="27">
        <v>0.7461724263922187</v>
      </c>
      <c r="L31" s="18"/>
    </row>
    <row r="32" spans="1:12">
      <c r="A32" s="16"/>
      <c r="B32" s="11" t="s">
        <v>14</v>
      </c>
      <c r="C32" s="55">
        <v>12.429</v>
      </c>
      <c r="D32" s="55">
        <v>9.8303333333333338</v>
      </c>
      <c r="E32" s="55">
        <v>9.520999999999999</v>
      </c>
      <c r="F32" s="55">
        <v>13.437333333333335</v>
      </c>
      <c r="G32" s="56">
        <v>14.346000000000002</v>
      </c>
      <c r="H32" s="28">
        <v>6.7622544155586439</v>
      </c>
      <c r="I32" s="27">
        <v>41.133634422154564</v>
      </c>
      <c r="J32" s="28">
        <v>0.55041612446325872</v>
      </c>
      <c r="K32" s="27">
        <v>0.48086747002898544</v>
      </c>
      <c r="L32" s="18"/>
    </row>
    <row r="33" spans="1:14">
      <c r="A33" s="16"/>
      <c r="B33" s="11" t="s">
        <v>17</v>
      </c>
      <c r="C33" s="55">
        <v>14.327</v>
      </c>
      <c r="D33" s="55">
        <v>14.864333333333333</v>
      </c>
      <c r="E33" s="55">
        <v>15.023333333333333</v>
      </c>
      <c r="F33" s="55">
        <v>21.303999999999998</v>
      </c>
      <c r="G33" s="56">
        <v>13.839333333333334</v>
      </c>
      <c r="H33" s="28">
        <v>-35.038803354612583</v>
      </c>
      <c r="I33" s="27">
        <v>41.806079431994661</v>
      </c>
      <c r="J33" s="28">
        <v>0.53097673347891572</v>
      </c>
      <c r="K33" s="27">
        <v>0.76238345268139784</v>
      </c>
      <c r="L33" s="18"/>
    </row>
    <row r="34" spans="1:14">
      <c r="A34" s="16"/>
      <c r="B34" s="11" t="s">
        <v>16</v>
      </c>
      <c r="C34" s="55">
        <v>7.5339999999999998</v>
      </c>
      <c r="D34" s="55">
        <v>6.3663333333333343</v>
      </c>
      <c r="E34" s="55">
        <v>3.3233333333333328</v>
      </c>
      <c r="F34" s="55">
        <v>11.107666666666667</v>
      </c>
      <c r="G34" s="56">
        <v>7.8313333333333333</v>
      </c>
      <c r="H34" s="28">
        <v>-29.496143804579422</v>
      </c>
      <c r="I34" s="27">
        <v>234.23269809428291</v>
      </c>
      <c r="J34" s="28">
        <v>0.30046648143825921</v>
      </c>
      <c r="K34" s="27">
        <v>0.39749818177653995</v>
      </c>
      <c r="L34" s="18"/>
    </row>
    <row r="35" spans="1:14">
      <c r="A35" s="16"/>
      <c r="B35" s="11" t="s">
        <v>186</v>
      </c>
      <c r="C35" s="55">
        <v>8.3676666666666666</v>
      </c>
      <c r="D35" s="55">
        <v>10.033666666666667</v>
      </c>
      <c r="E35" s="55">
        <v>12.881</v>
      </c>
      <c r="F35" s="55">
        <v>15.039666666666667</v>
      </c>
      <c r="G35" s="56">
        <v>5.5629999999999997</v>
      </c>
      <c r="H35" s="28">
        <v>-63.011148296726439</v>
      </c>
      <c r="I35" s="27">
        <v>16.758533240172866</v>
      </c>
      <c r="J35" s="28">
        <v>0.21343683956427631</v>
      </c>
      <c r="K35" s="27">
        <v>0.53820845852941535</v>
      </c>
      <c r="L35" s="18"/>
    </row>
    <row r="36" spans="1:14">
      <c r="A36" s="16"/>
      <c r="B36" s="11" t="s">
        <v>6</v>
      </c>
      <c r="C36" s="55">
        <v>6.0083333333333329</v>
      </c>
      <c r="D36" s="55">
        <v>3.0293333333333332</v>
      </c>
      <c r="E36" s="55">
        <v>2.8706666666666667</v>
      </c>
      <c r="F36" s="55">
        <v>3.9049999999999998</v>
      </c>
      <c r="G36" s="56">
        <v>4.5926666666666671</v>
      </c>
      <c r="H36" s="28">
        <v>17.609901835253972</v>
      </c>
      <c r="I36" s="27">
        <v>36.03111936832326</v>
      </c>
      <c r="J36" s="28">
        <v>0.1762078480146563</v>
      </c>
      <c r="K36" s="27">
        <v>0.13974405664292427</v>
      </c>
      <c r="L36" s="18"/>
    </row>
    <row r="37" spans="1:14">
      <c r="A37" s="16"/>
      <c r="B37" s="11" t="s">
        <v>12</v>
      </c>
      <c r="C37" s="55">
        <v>1.6296666666666664</v>
      </c>
      <c r="D37" s="55">
        <v>1.641</v>
      </c>
      <c r="E37" s="55">
        <v>2.5463333333333331</v>
      </c>
      <c r="F37" s="55">
        <v>1.9346666666666668</v>
      </c>
      <c r="G37" s="56">
        <v>3.0030000000000001</v>
      </c>
      <c r="H37" s="28">
        <v>55.220537560303228</v>
      </c>
      <c r="I37" s="27">
        <v>-24.021468778635935</v>
      </c>
      <c r="J37" s="28">
        <v>0.1152167588012802</v>
      </c>
      <c r="K37" s="27">
        <v>6.9233845903161131E-2</v>
      </c>
      <c r="L37" s="18"/>
    </row>
    <row r="38" spans="1:14">
      <c r="A38" s="16"/>
      <c r="B38" s="11" t="s">
        <v>13</v>
      </c>
      <c r="C38" s="55">
        <v>1.6723333333333334</v>
      </c>
      <c r="D38" s="55">
        <v>0.91766666666666652</v>
      </c>
      <c r="E38" s="55">
        <v>1.6420000000000001</v>
      </c>
      <c r="F38" s="55">
        <v>0.85399999999999998</v>
      </c>
      <c r="G38" s="56">
        <v>0.19466666666666668</v>
      </c>
      <c r="H38" s="28">
        <v>-77.205308352849329</v>
      </c>
      <c r="I38" s="27">
        <v>-47.990255785627291</v>
      </c>
      <c r="J38" s="28">
        <v>7.4688186413528288E-3</v>
      </c>
      <c r="K38" s="27">
        <v>3.0561184218452581E-2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602.02666666666664</v>
      </c>
      <c r="D13" s="26">
        <v>581.75633333333337</v>
      </c>
      <c r="E13" s="26">
        <v>819.98366666666664</v>
      </c>
      <c r="F13" s="26">
        <v>1086.9993333333334</v>
      </c>
      <c r="G13" s="26">
        <v>944.37199999999996</v>
      </c>
      <c r="H13" s="28">
        <v>-13.121197866420042</v>
      </c>
      <c r="I13" s="27">
        <v>32.563534802116003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237.15866666666665</v>
      </c>
      <c r="D14" s="25">
        <v>224.72766666666666</v>
      </c>
      <c r="E14" s="25">
        <v>386.65133333333341</v>
      </c>
      <c r="F14" s="25">
        <v>438.09333333333348</v>
      </c>
      <c r="G14" s="26">
        <v>426.87966666666659</v>
      </c>
      <c r="H14" s="28">
        <v>-2.5596524332714976</v>
      </c>
      <c r="I14" s="27">
        <v>13.304493109209513</v>
      </c>
      <c r="J14" s="28">
        <v>45.202490826355145</v>
      </c>
      <c r="K14" s="27">
        <v>40.302999265868927</v>
      </c>
      <c r="L14" s="18"/>
    </row>
    <row r="15" spans="1:15">
      <c r="A15" s="16"/>
      <c r="B15" s="12" t="s">
        <v>4</v>
      </c>
      <c r="C15" s="107">
        <v>109.17099999999999</v>
      </c>
      <c r="D15" s="107">
        <v>122.09466666666667</v>
      </c>
      <c r="E15" s="107">
        <v>128.75466666666668</v>
      </c>
      <c r="F15" s="107">
        <v>259.94233333333335</v>
      </c>
      <c r="G15" s="107">
        <v>229.78466666666665</v>
      </c>
      <c r="H15" s="50">
        <v>-11.601675756289541</v>
      </c>
      <c r="I15" s="36">
        <v>101.88964024604931</v>
      </c>
      <c r="J15" s="50">
        <v>24.332007584581781</v>
      </c>
      <c r="K15" s="36">
        <v>23.913752783657028</v>
      </c>
      <c r="L15" s="18"/>
      <c r="N15" s="23" t="s">
        <v>4</v>
      </c>
      <c r="O15" s="34">
        <f>J15</f>
        <v>24.332007584581781</v>
      </c>
    </row>
    <row r="16" spans="1:15">
      <c r="A16" s="16"/>
      <c r="B16" s="11" t="s">
        <v>196</v>
      </c>
      <c r="C16" s="55">
        <v>57.623333333333335</v>
      </c>
      <c r="D16" s="55">
        <v>67.597999999999999</v>
      </c>
      <c r="E16" s="55">
        <v>91.757999999999996</v>
      </c>
      <c r="F16" s="55">
        <v>115.24833333333333</v>
      </c>
      <c r="G16" s="56">
        <v>85.545000000000002</v>
      </c>
      <c r="H16" s="28">
        <v>-25.773330055387646</v>
      </c>
      <c r="I16" s="27">
        <v>25.600310962895168</v>
      </c>
      <c r="J16" s="28">
        <v>9.0584007149724908</v>
      </c>
      <c r="K16" s="27">
        <v>10.602429072326936</v>
      </c>
      <c r="L16" s="18"/>
      <c r="N16" s="23" t="s">
        <v>35</v>
      </c>
      <c r="O16" s="34">
        <f>100-O15</f>
        <v>75.667992415418212</v>
      </c>
    </row>
    <row r="17" spans="1:12">
      <c r="A17" s="16"/>
      <c r="B17" s="11" t="s">
        <v>23</v>
      </c>
      <c r="C17" s="55">
        <v>59.636333333333333</v>
      </c>
      <c r="D17" s="55">
        <v>49.465666666666664</v>
      </c>
      <c r="E17" s="55">
        <v>76.776666666666657</v>
      </c>
      <c r="F17" s="55">
        <v>88.131000000000014</v>
      </c>
      <c r="G17" s="56">
        <v>41.418666666666667</v>
      </c>
      <c r="H17" s="28">
        <v>-53.003294338352383</v>
      </c>
      <c r="I17" s="27">
        <v>14.788781313767242</v>
      </c>
      <c r="J17" s="28">
        <v>4.3858423022565969</v>
      </c>
      <c r="K17" s="27">
        <v>8.1077326634361633</v>
      </c>
      <c r="L17" s="18"/>
    </row>
    <row r="18" spans="1:12">
      <c r="A18" s="16"/>
      <c r="B18" s="11" t="s">
        <v>19</v>
      </c>
      <c r="C18" s="55">
        <v>8.4560000000000013</v>
      </c>
      <c r="D18" s="55">
        <v>11.045666666666667</v>
      </c>
      <c r="E18" s="55">
        <v>19.010999999999999</v>
      </c>
      <c r="F18" s="55">
        <v>30.060666666666663</v>
      </c>
      <c r="G18" s="56">
        <v>31.917000000000002</v>
      </c>
      <c r="H18" s="28">
        <v>6.1752899691734697</v>
      </c>
      <c r="I18" s="27">
        <v>58.122490487963098</v>
      </c>
      <c r="J18" s="28">
        <v>3.379706302177532</v>
      </c>
      <c r="K18" s="27">
        <v>2.7654724105933211</v>
      </c>
      <c r="L18" s="18"/>
    </row>
    <row r="19" spans="1:12">
      <c r="A19" s="16"/>
      <c r="B19" s="11" t="s">
        <v>7</v>
      </c>
      <c r="C19" s="55">
        <v>15.273666666666665</v>
      </c>
      <c r="D19" s="55">
        <v>17.045999999999999</v>
      </c>
      <c r="E19" s="55">
        <v>18.924000000000003</v>
      </c>
      <c r="F19" s="55">
        <v>14.679333333333332</v>
      </c>
      <c r="G19" s="56">
        <v>18.906666666666666</v>
      </c>
      <c r="H19" s="28">
        <v>28.79785639674828</v>
      </c>
      <c r="I19" s="27">
        <v>-22.43007116184036</v>
      </c>
      <c r="J19" s="28">
        <v>2.0020359208729892</v>
      </c>
      <c r="K19" s="27">
        <v>1.3504454771208076</v>
      </c>
      <c r="L19" s="18"/>
    </row>
    <row r="20" spans="1:12">
      <c r="A20" s="16"/>
      <c r="B20" s="11" t="s">
        <v>24</v>
      </c>
      <c r="C20" s="55">
        <v>9.718</v>
      </c>
      <c r="D20" s="55">
        <v>10.098333333333333</v>
      </c>
      <c r="E20" s="55">
        <v>11.396666666666667</v>
      </c>
      <c r="F20" s="55">
        <v>16.399333333333335</v>
      </c>
      <c r="G20" s="56">
        <v>17.551666666666666</v>
      </c>
      <c r="H20" s="28">
        <v>7.0267084027805904</v>
      </c>
      <c r="I20" s="27">
        <v>43.895875987130765</v>
      </c>
      <c r="J20" s="28">
        <v>1.858554326755417</v>
      </c>
      <c r="K20" s="27">
        <v>1.508679244820144</v>
      </c>
      <c r="L20" s="18"/>
    </row>
    <row r="21" spans="1:12">
      <c r="A21" s="16"/>
      <c r="B21" s="11" t="s">
        <v>20</v>
      </c>
      <c r="C21" s="55">
        <v>16.990333333333332</v>
      </c>
      <c r="D21" s="55">
        <v>7.7119999999999997</v>
      </c>
      <c r="E21" s="55">
        <v>11.024000000000001</v>
      </c>
      <c r="F21" s="55">
        <v>24.628333333333334</v>
      </c>
      <c r="G21" s="56">
        <v>14.796333333333335</v>
      </c>
      <c r="H21" s="28">
        <v>-39.921499627799953</v>
      </c>
      <c r="I21" s="27">
        <v>123.40650701499757</v>
      </c>
      <c r="J21" s="28">
        <v>1.5667907703037929</v>
      </c>
      <c r="K21" s="27">
        <v>2.2657174276095842</v>
      </c>
      <c r="L21" s="18"/>
    </row>
    <row r="22" spans="1:12">
      <c r="A22" s="16"/>
      <c r="B22" s="11" t="s">
        <v>10</v>
      </c>
      <c r="C22" s="55">
        <v>6.9333333333333336</v>
      </c>
      <c r="D22" s="55">
        <v>9.3123333333333331</v>
      </c>
      <c r="E22" s="55">
        <v>9.4263333333333339</v>
      </c>
      <c r="F22" s="55">
        <v>13.725999999999999</v>
      </c>
      <c r="G22" s="56">
        <v>11.460333333333333</v>
      </c>
      <c r="H22" s="28">
        <v>-16.506386905629221</v>
      </c>
      <c r="I22" s="27">
        <v>45.613352664521358</v>
      </c>
      <c r="J22" s="28">
        <v>1.2135401444910832</v>
      </c>
      <c r="K22" s="27">
        <v>1.2627422647913304</v>
      </c>
      <c r="L22" s="18"/>
    </row>
    <row r="23" spans="1:12">
      <c r="A23" s="16"/>
      <c r="B23" s="11" t="s">
        <v>21</v>
      </c>
      <c r="C23" s="55">
        <v>7.36</v>
      </c>
      <c r="D23" s="55">
        <v>6.4009999999999998</v>
      </c>
      <c r="E23" s="55">
        <v>9.1053333333333342</v>
      </c>
      <c r="F23" s="55">
        <v>9.4719999999999995</v>
      </c>
      <c r="G23" s="56">
        <v>11.282333333333334</v>
      </c>
      <c r="H23" s="28">
        <v>19.112471846846859</v>
      </c>
      <c r="I23" s="27">
        <v>4.0269439156538134</v>
      </c>
      <c r="J23" s="28">
        <v>1.1946916398763765</v>
      </c>
      <c r="K23" s="27">
        <v>0.87138967886518159</v>
      </c>
      <c r="L23" s="18"/>
    </row>
    <row r="24" spans="1:12">
      <c r="A24" s="16"/>
      <c r="B24" s="11" t="s">
        <v>9</v>
      </c>
      <c r="C24" s="55">
        <v>8.3376666666666672</v>
      </c>
      <c r="D24" s="55">
        <v>6.5706666666666669</v>
      </c>
      <c r="E24" s="55">
        <v>6.8679999999999994</v>
      </c>
      <c r="F24" s="55">
        <v>9.7740000000000009</v>
      </c>
      <c r="G24" s="56">
        <v>9.6120000000000001</v>
      </c>
      <c r="H24" s="28">
        <v>-1.6574585635359185</v>
      </c>
      <c r="I24" s="27">
        <v>42.312172393709993</v>
      </c>
      <c r="J24" s="28">
        <v>1.0178192491941735</v>
      </c>
      <c r="K24" s="27">
        <v>0.89917258458913496</v>
      </c>
      <c r="L24" s="18"/>
    </row>
    <row r="25" spans="1:12">
      <c r="A25" s="16"/>
      <c r="B25" s="11" t="s">
        <v>22</v>
      </c>
      <c r="C25" s="55">
        <v>6.6439999999999992</v>
      </c>
      <c r="D25" s="55">
        <v>8.0723333333333329</v>
      </c>
      <c r="E25" s="55">
        <v>8.613999999999999</v>
      </c>
      <c r="F25" s="55">
        <v>15.615333333333334</v>
      </c>
      <c r="G25" s="56">
        <v>8.9740000000000002</v>
      </c>
      <c r="H25" s="28">
        <v>-42.530845749903946</v>
      </c>
      <c r="I25" s="27">
        <v>81.278538812785413</v>
      </c>
      <c r="J25" s="28">
        <v>0.95026112591224654</v>
      </c>
      <c r="K25" s="27">
        <v>1.4365540855897487</v>
      </c>
      <c r="L25" s="18"/>
    </row>
    <row r="26" spans="1:12">
      <c r="A26" s="16"/>
      <c r="B26" s="11" t="s">
        <v>18</v>
      </c>
      <c r="C26" s="55">
        <v>7.7256666666666662</v>
      </c>
      <c r="D26" s="55">
        <v>4.887999999999999</v>
      </c>
      <c r="E26" s="55">
        <v>6.1736666666666666</v>
      </c>
      <c r="F26" s="55">
        <v>6.4076666666666666</v>
      </c>
      <c r="G26" s="56">
        <v>6.2946666666666671</v>
      </c>
      <c r="H26" s="28">
        <v>-1.763512459033445</v>
      </c>
      <c r="I26" s="27">
        <v>3.7902921008584833</v>
      </c>
      <c r="J26" s="28">
        <v>0.6665452455882499</v>
      </c>
      <c r="K26" s="27">
        <v>0.58948211559774022</v>
      </c>
      <c r="L26" s="18"/>
    </row>
    <row r="27" spans="1:12">
      <c r="A27" s="16"/>
      <c r="B27" s="11" t="s">
        <v>3</v>
      </c>
      <c r="C27" s="55">
        <v>4.208333333333333</v>
      </c>
      <c r="D27" s="55">
        <v>6.5829999999999993</v>
      </c>
      <c r="E27" s="55">
        <v>6.4453333333333331</v>
      </c>
      <c r="F27" s="55">
        <v>7.1470000000000011</v>
      </c>
      <c r="G27" s="56">
        <v>6.0883333333333338</v>
      </c>
      <c r="H27" s="28">
        <v>-14.81274194300639</v>
      </c>
      <c r="I27" s="27">
        <v>10.88642945800582</v>
      </c>
      <c r="J27" s="28">
        <v>0.6446965108382432</v>
      </c>
      <c r="K27" s="27">
        <v>0.65749810334136982</v>
      </c>
      <c r="L27" s="18"/>
    </row>
    <row r="28" spans="1:12">
      <c r="A28" s="16"/>
      <c r="B28" s="11" t="s">
        <v>11</v>
      </c>
      <c r="C28" s="55">
        <v>6.6823333333333332</v>
      </c>
      <c r="D28" s="55">
        <v>5.2056666666666667</v>
      </c>
      <c r="E28" s="55">
        <v>5.480666666666667</v>
      </c>
      <c r="F28" s="55">
        <v>6.3396666666666661</v>
      </c>
      <c r="G28" s="56">
        <v>4.703333333333334</v>
      </c>
      <c r="H28" s="28">
        <v>-25.81103107418895</v>
      </c>
      <c r="I28" s="27">
        <v>15.67327575720714</v>
      </c>
      <c r="J28" s="28">
        <v>0.49803820245976521</v>
      </c>
      <c r="K28" s="27">
        <v>0.58322636199102229</v>
      </c>
      <c r="L28" s="18"/>
    </row>
    <row r="29" spans="1:12">
      <c r="A29" s="16"/>
      <c r="B29" s="11" t="s">
        <v>15</v>
      </c>
      <c r="C29" s="55">
        <v>5.5283333333333333</v>
      </c>
      <c r="D29" s="55">
        <v>4.3216666666666663</v>
      </c>
      <c r="E29" s="55">
        <v>4.4550000000000001</v>
      </c>
      <c r="F29" s="55">
        <v>3.7530000000000001</v>
      </c>
      <c r="G29" s="56">
        <v>4.1696666666666671</v>
      </c>
      <c r="H29" s="28">
        <v>11.102229327648994</v>
      </c>
      <c r="I29" s="27">
        <v>-15.75757575757576</v>
      </c>
      <c r="J29" s="28">
        <v>0.4415279854407656</v>
      </c>
      <c r="K29" s="27">
        <v>0.34526240126488883</v>
      </c>
      <c r="L29" s="18"/>
    </row>
    <row r="30" spans="1:12">
      <c r="A30" s="16"/>
      <c r="B30" s="11" t="s">
        <v>5</v>
      </c>
      <c r="C30" s="55">
        <v>10.831999999999999</v>
      </c>
      <c r="D30" s="55">
        <v>5.5090000000000003</v>
      </c>
      <c r="E30" s="55">
        <v>6.5923333333333334</v>
      </c>
      <c r="F30" s="55">
        <v>6.4973333333333336</v>
      </c>
      <c r="G30" s="56">
        <v>3.2506666666666661</v>
      </c>
      <c r="H30" s="28">
        <v>-49.969218140775716</v>
      </c>
      <c r="I30" s="27">
        <v>-1.4410679071648835</v>
      </c>
      <c r="J30" s="28">
        <v>0.34421463858168883</v>
      </c>
      <c r="K30" s="27">
        <v>0.59773112403012818</v>
      </c>
      <c r="L30" s="18"/>
    </row>
    <row r="31" spans="1:12">
      <c r="A31" s="16"/>
      <c r="B31" s="11" t="s">
        <v>8</v>
      </c>
      <c r="C31" s="55">
        <v>7.1943333333333328</v>
      </c>
      <c r="D31" s="55">
        <v>5.4029999999999996</v>
      </c>
      <c r="E31" s="55">
        <v>3.1423333333333332</v>
      </c>
      <c r="F31" s="55">
        <v>6.3706666666666676</v>
      </c>
      <c r="G31" s="56">
        <v>2.9193333333333329</v>
      </c>
      <c r="H31" s="28">
        <v>-54.175387191293446</v>
      </c>
      <c r="I31" s="27">
        <v>102.73681977299249</v>
      </c>
      <c r="J31" s="28">
        <v>0.30912959441124183</v>
      </c>
      <c r="K31" s="27">
        <v>0.58607824966467326</v>
      </c>
      <c r="L31" s="18"/>
    </row>
    <row r="32" spans="1:12">
      <c r="A32" s="16"/>
      <c r="B32" s="11" t="s">
        <v>14</v>
      </c>
      <c r="C32" s="55">
        <v>4.1879999999999997</v>
      </c>
      <c r="D32" s="55">
        <v>2.3540000000000001</v>
      </c>
      <c r="E32" s="55">
        <v>1.9576666666666667</v>
      </c>
      <c r="F32" s="55">
        <v>2.9523333333333333</v>
      </c>
      <c r="G32" s="56">
        <v>2.1566666666666667</v>
      </c>
      <c r="H32" s="28">
        <v>-26.950434684430391</v>
      </c>
      <c r="I32" s="27">
        <v>50.808785969691804</v>
      </c>
      <c r="J32" s="28">
        <v>0.22837045853399579</v>
      </c>
      <c r="K32" s="27">
        <v>0.27160396909167067</v>
      </c>
      <c r="L32" s="18"/>
    </row>
    <row r="33" spans="1:15">
      <c r="A33" s="16"/>
      <c r="B33" s="11" t="s">
        <v>17</v>
      </c>
      <c r="C33" s="55">
        <v>3.512</v>
      </c>
      <c r="D33" s="55">
        <v>1.4656666666666667</v>
      </c>
      <c r="E33" s="55">
        <v>1.7446666666666666</v>
      </c>
      <c r="F33" s="55">
        <v>4.0990000000000002</v>
      </c>
      <c r="G33" s="56">
        <v>1.7649999999999999</v>
      </c>
      <c r="H33" s="28">
        <v>-56.940717248109294</v>
      </c>
      <c r="I33" s="27">
        <v>134.94459304547192</v>
      </c>
      <c r="J33" s="28">
        <v>0.18689668901661632</v>
      </c>
      <c r="K33" s="27">
        <v>0.37709314755789486</v>
      </c>
      <c r="L33" s="18"/>
    </row>
    <row r="34" spans="1:15">
      <c r="A34" s="16"/>
      <c r="B34" s="11" t="s">
        <v>16</v>
      </c>
      <c r="C34" s="55">
        <v>2.778</v>
      </c>
      <c r="D34" s="55">
        <v>1.645</v>
      </c>
      <c r="E34" s="55">
        <v>0.64066666666666672</v>
      </c>
      <c r="F34" s="55">
        <v>3.1316666666666664</v>
      </c>
      <c r="G34" s="56">
        <v>1.649</v>
      </c>
      <c r="H34" s="28">
        <v>-47.344332091538043</v>
      </c>
      <c r="I34" s="27">
        <v>388.81373569198746</v>
      </c>
      <c r="J34" s="28">
        <v>0.1746133938744478</v>
      </c>
      <c r="K34" s="27">
        <v>0.28810198595644643</v>
      </c>
      <c r="L34" s="18"/>
    </row>
    <row r="35" spans="1:15">
      <c r="A35" s="16"/>
      <c r="B35" s="11" t="s">
        <v>186</v>
      </c>
      <c r="C35" s="55">
        <v>2.754666666666667</v>
      </c>
      <c r="D35" s="55">
        <v>2.9843333333333333</v>
      </c>
      <c r="E35" s="55">
        <v>3.6330000000000005</v>
      </c>
      <c r="F35" s="55">
        <v>3.4730000000000003</v>
      </c>
      <c r="G35" s="56">
        <v>1.3273333333333335</v>
      </c>
      <c r="H35" s="28">
        <v>-61.781360975141574</v>
      </c>
      <c r="I35" s="27">
        <v>-4.4040737682356168</v>
      </c>
      <c r="J35" s="28">
        <v>0.14055195763251488</v>
      </c>
      <c r="K35" s="27">
        <v>0.31950341582546199</v>
      </c>
      <c r="L35" s="18"/>
    </row>
    <row r="36" spans="1:15">
      <c r="A36" s="16"/>
      <c r="B36" s="11" t="s">
        <v>6</v>
      </c>
      <c r="C36" s="55">
        <v>2.4463333333333335</v>
      </c>
      <c r="D36" s="55">
        <v>0.70199999999999996</v>
      </c>
      <c r="E36" s="55">
        <v>0.74599999999999989</v>
      </c>
      <c r="F36" s="55">
        <v>0.45700000000000002</v>
      </c>
      <c r="G36" s="56">
        <v>0.97199999999999998</v>
      </c>
      <c r="H36" s="28">
        <v>112.69146608315097</v>
      </c>
      <c r="I36" s="27">
        <v>-38.739946380697042</v>
      </c>
      <c r="J36" s="28">
        <v>0.10292554205334338</v>
      </c>
      <c r="K36" s="27">
        <v>4.2042344092207355E-2</v>
      </c>
      <c r="L36" s="18"/>
    </row>
    <row r="37" spans="1:15">
      <c r="A37" s="16"/>
      <c r="B37" s="11" t="s">
        <v>12</v>
      </c>
      <c r="C37" s="55">
        <v>0.34966666666666663</v>
      </c>
      <c r="D37" s="55">
        <v>0.35733333333333334</v>
      </c>
      <c r="E37" s="55">
        <v>0.34</v>
      </c>
      <c r="F37" s="55">
        <v>0.37666666666666665</v>
      </c>
      <c r="G37" s="56">
        <v>0.87666666666666659</v>
      </c>
      <c r="H37" s="28">
        <v>132.74336283185841</v>
      </c>
      <c r="I37" s="27">
        <v>10.784313725490179</v>
      </c>
      <c r="J37" s="28">
        <v>9.2830650068687626E-2</v>
      </c>
      <c r="K37" s="27">
        <v>3.4651968507800369E-2</v>
      </c>
      <c r="L37" s="18"/>
    </row>
    <row r="38" spans="1:15">
      <c r="A38" s="16"/>
      <c r="B38" s="11" t="s">
        <v>13</v>
      </c>
      <c r="C38" s="55">
        <v>0.52466666666666661</v>
      </c>
      <c r="D38" s="55">
        <v>0.19333333333333333</v>
      </c>
      <c r="E38" s="55">
        <v>0.32233333333333336</v>
      </c>
      <c r="F38" s="55">
        <v>0.22433333333333336</v>
      </c>
      <c r="G38" s="56">
        <v>7.1000000000000008E-2</v>
      </c>
      <c r="H38" s="140">
        <v>-68.350668647845467</v>
      </c>
      <c r="I38" s="141">
        <v>-30.403309203722849</v>
      </c>
      <c r="J38" s="140">
        <v>7.5182237508100627E-3</v>
      </c>
      <c r="K38" s="141">
        <v>2.063785381039792E-2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ref="H39" si="0">IF(OR(OR(G39=0,F39=0),G39=""),"",(G39/F39-1)*100)</f>
        <v/>
      </c>
      <c r="I39" s="8" t="str">
        <f t="shared" ref="I39" si="1">IF(OR(OR(G39=0,F39=0),F39=""),"",(F39/E39-1)*100)</f>
        <v/>
      </c>
      <c r="J39" s="6" t="str">
        <f t="shared" ref="J39" si="2">IF(G39=0,"",G39/$G$13*100)</f>
        <v/>
      </c>
      <c r="K39" s="8" t="str">
        <f t="shared" ref="K39" si="3">IF(F39=0,"",F39/$F$13*100)</f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1044.7266666666667</v>
      </c>
      <c r="D13" s="26">
        <v>1072.3273333333334</v>
      </c>
      <c r="E13" s="26">
        <v>1252.354</v>
      </c>
      <c r="F13" s="26">
        <v>1469.2013333333334</v>
      </c>
      <c r="G13" s="26">
        <v>1451.0069999999998</v>
      </c>
      <c r="H13" s="28">
        <v>-1.2383825770191814</v>
      </c>
      <c r="I13" s="27">
        <v>17.315178722097222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359.73</v>
      </c>
      <c r="D14" s="25">
        <v>367.14633333333325</v>
      </c>
      <c r="E14" s="25">
        <v>445.76833333333332</v>
      </c>
      <c r="F14" s="25">
        <v>548.23599999999999</v>
      </c>
      <c r="G14" s="26">
        <v>539.23599999999999</v>
      </c>
      <c r="H14" s="28">
        <v>-1.6416287876024227</v>
      </c>
      <c r="I14" s="27">
        <v>22.986753208879062</v>
      </c>
      <c r="J14" s="28">
        <v>37.162880675282757</v>
      </c>
      <c r="K14" s="27">
        <v>37.315239753843585</v>
      </c>
      <c r="L14" s="18"/>
    </row>
    <row r="15" spans="1:15">
      <c r="A15" s="16"/>
      <c r="B15" s="12" t="s">
        <v>4</v>
      </c>
      <c r="C15" s="107">
        <v>278.94100000000003</v>
      </c>
      <c r="D15" s="107">
        <v>321.11633333333333</v>
      </c>
      <c r="E15" s="107">
        <v>289.09800000000001</v>
      </c>
      <c r="F15" s="107">
        <v>362.30900000000003</v>
      </c>
      <c r="G15" s="107">
        <v>358.52099999999996</v>
      </c>
      <c r="H15" s="50">
        <v>-1.0455163962253433</v>
      </c>
      <c r="I15" s="36">
        <v>25.323938595216845</v>
      </c>
      <c r="J15" s="50">
        <v>24.708426630608948</v>
      </c>
      <c r="K15" s="36">
        <v>24.660268935231024</v>
      </c>
      <c r="L15" s="18"/>
      <c r="N15" s="23" t="s">
        <v>4</v>
      </c>
      <c r="O15" s="34">
        <f>J15</f>
        <v>24.708426630608948</v>
      </c>
    </row>
    <row r="16" spans="1:15">
      <c r="A16" s="16"/>
      <c r="B16" s="11" t="s">
        <v>196</v>
      </c>
      <c r="C16" s="55">
        <v>81.48899999999999</v>
      </c>
      <c r="D16" s="55">
        <v>72.756666666666675</v>
      </c>
      <c r="E16" s="55">
        <v>116.71633333333334</v>
      </c>
      <c r="F16" s="55">
        <v>137.51599999999999</v>
      </c>
      <c r="G16" s="56">
        <v>130.23933333333335</v>
      </c>
      <c r="H16" s="28">
        <v>-5.2915054733024824</v>
      </c>
      <c r="I16" s="27">
        <v>17.82069918805993</v>
      </c>
      <c r="J16" s="28">
        <v>8.9757894574825183</v>
      </c>
      <c r="K16" s="27">
        <v>9.3599152736951847</v>
      </c>
      <c r="L16" s="18"/>
      <c r="N16" s="23" t="s">
        <v>35</v>
      </c>
      <c r="O16" s="34">
        <f>100-O15</f>
        <v>75.291573369391045</v>
      </c>
    </row>
    <row r="17" spans="1:12">
      <c r="A17" s="16"/>
      <c r="B17" s="11" t="s">
        <v>23</v>
      </c>
      <c r="C17" s="55">
        <v>75.870999999999995</v>
      </c>
      <c r="D17" s="55">
        <v>59.859333333333332</v>
      </c>
      <c r="E17" s="55">
        <v>125.863</v>
      </c>
      <c r="F17" s="55">
        <v>115.67433333333334</v>
      </c>
      <c r="G17" s="56">
        <v>88.022666666666666</v>
      </c>
      <c r="H17" s="28">
        <v>-23.904755592568794</v>
      </c>
      <c r="I17" s="27">
        <v>-8.0950451416752056</v>
      </c>
      <c r="J17" s="28">
        <v>6.0663157839119091</v>
      </c>
      <c r="K17" s="27">
        <v>7.8732799044560267</v>
      </c>
      <c r="L17" s="18"/>
    </row>
    <row r="18" spans="1:12">
      <c r="A18" s="16"/>
      <c r="B18" s="11" t="s">
        <v>24</v>
      </c>
      <c r="C18" s="55">
        <v>23.782333333333337</v>
      </c>
      <c r="D18" s="55">
        <v>24.921999999999997</v>
      </c>
      <c r="E18" s="55">
        <v>40.024666666666668</v>
      </c>
      <c r="F18" s="55">
        <v>28.356333333333335</v>
      </c>
      <c r="G18" s="56">
        <v>56.830333333333328</v>
      </c>
      <c r="H18" s="28">
        <v>100.4149572699808</v>
      </c>
      <c r="I18" s="27">
        <v>-29.152855738960969</v>
      </c>
      <c r="J18" s="28">
        <v>3.91661331291533</v>
      </c>
      <c r="K18" s="27">
        <v>1.9300508847891054</v>
      </c>
      <c r="L18" s="18"/>
    </row>
    <row r="19" spans="1:12">
      <c r="A19" s="16"/>
      <c r="B19" s="11" t="s">
        <v>19</v>
      </c>
      <c r="C19" s="55">
        <v>15.178333333333333</v>
      </c>
      <c r="D19" s="55">
        <v>33.431000000000004</v>
      </c>
      <c r="E19" s="55">
        <v>34.143999999999998</v>
      </c>
      <c r="F19" s="55">
        <v>51.033999999999999</v>
      </c>
      <c r="G19" s="56">
        <v>46.804333333333339</v>
      </c>
      <c r="H19" s="28">
        <v>-8.2879387597810439</v>
      </c>
      <c r="I19" s="27">
        <v>49.466963448922208</v>
      </c>
      <c r="J19" s="28">
        <v>3.2256449027009069</v>
      </c>
      <c r="K19" s="27">
        <v>3.4735879176078428</v>
      </c>
      <c r="L19" s="18"/>
    </row>
    <row r="20" spans="1:12">
      <c r="A20" s="16"/>
      <c r="B20" s="11" t="s">
        <v>7</v>
      </c>
      <c r="C20" s="55">
        <v>29.003333333333334</v>
      </c>
      <c r="D20" s="55">
        <v>24.462666666666667</v>
      </c>
      <c r="E20" s="55">
        <v>27.262666666666671</v>
      </c>
      <c r="F20" s="55">
        <v>21.018666666666665</v>
      </c>
      <c r="G20" s="56">
        <v>34.475333333333332</v>
      </c>
      <c r="H20" s="28">
        <v>64.022456229383408</v>
      </c>
      <c r="I20" s="27">
        <v>-22.903115371448159</v>
      </c>
      <c r="J20" s="28">
        <v>2.3759591327494172</v>
      </c>
      <c r="K20" s="27">
        <v>1.4306185401410831</v>
      </c>
      <c r="L20" s="18"/>
    </row>
    <row r="21" spans="1:12">
      <c r="A21" s="16"/>
      <c r="B21" s="11" t="s">
        <v>20</v>
      </c>
      <c r="C21" s="55">
        <v>21.47</v>
      </c>
      <c r="D21" s="55">
        <v>21.235333333333333</v>
      </c>
      <c r="E21" s="55">
        <v>20.185333333333332</v>
      </c>
      <c r="F21" s="55">
        <v>29.006333333333334</v>
      </c>
      <c r="G21" s="56">
        <v>23.171666666666667</v>
      </c>
      <c r="H21" s="28">
        <v>-20.115147266688883</v>
      </c>
      <c r="I21" s="27">
        <v>43.700046238192748</v>
      </c>
      <c r="J21" s="28">
        <v>1.5969369318457229</v>
      </c>
      <c r="K21" s="27">
        <v>1.9742926088641355</v>
      </c>
      <c r="L21" s="18"/>
    </row>
    <row r="22" spans="1:12">
      <c r="A22" s="16"/>
      <c r="B22" s="11" t="s">
        <v>21</v>
      </c>
      <c r="C22" s="55">
        <v>12.398666666666665</v>
      </c>
      <c r="D22" s="55">
        <v>11.619</v>
      </c>
      <c r="E22" s="55">
        <v>15.837666666666669</v>
      </c>
      <c r="F22" s="55">
        <v>17.436999999999998</v>
      </c>
      <c r="G22" s="56">
        <v>20.023666666666667</v>
      </c>
      <c r="H22" s="28">
        <v>14.834356062778408</v>
      </c>
      <c r="I22" s="27">
        <v>10.098288889356555</v>
      </c>
      <c r="J22" s="28">
        <v>1.3799841535338333</v>
      </c>
      <c r="K22" s="27">
        <v>1.186835296455852</v>
      </c>
      <c r="L22" s="18"/>
    </row>
    <row r="23" spans="1:12">
      <c r="A23" s="16"/>
      <c r="B23" s="11" t="s">
        <v>9</v>
      </c>
      <c r="C23" s="55">
        <v>12.835666666666667</v>
      </c>
      <c r="D23" s="55">
        <v>15.602333333333334</v>
      </c>
      <c r="E23" s="55">
        <v>16.731666666666669</v>
      </c>
      <c r="F23" s="55">
        <v>16.608000000000001</v>
      </c>
      <c r="G23" s="56">
        <v>17.137333333333331</v>
      </c>
      <c r="H23" s="28">
        <v>3.1872190109184073</v>
      </c>
      <c r="I23" s="27">
        <v>-0.73911744197630025</v>
      </c>
      <c r="J23" s="28">
        <v>1.1810648283111889</v>
      </c>
      <c r="K23" s="27">
        <v>1.1304100822124674</v>
      </c>
      <c r="L23" s="18"/>
    </row>
    <row r="24" spans="1:12">
      <c r="A24" s="16"/>
      <c r="B24" s="11" t="s">
        <v>18</v>
      </c>
      <c r="C24" s="55">
        <v>11.653666666666666</v>
      </c>
      <c r="D24" s="55">
        <v>15.268000000000001</v>
      </c>
      <c r="E24" s="55">
        <v>19.833666666666669</v>
      </c>
      <c r="F24" s="55">
        <v>15.786333333333332</v>
      </c>
      <c r="G24" s="56">
        <v>16.668333333333333</v>
      </c>
      <c r="H24" s="28">
        <v>5.5871112143415225</v>
      </c>
      <c r="I24" s="27">
        <v>-20.406379724710533</v>
      </c>
      <c r="J24" s="28">
        <v>1.1487424480607835</v>
      </c>
      <c r="K24" s="27">
        <v>1.0744840053689033</v>
      </c>
      <c r="L24" s="18"/>
    </row>
    <row r="25" spans="1:12">
      <c r="A25" s="16"/>
      <c r="B25" s="11" t="s">
        <v>3</v>
      </c>
      <c r="C25" s="55">
        <v>8.1133333333333315</v>
      </c>
      <c r="D25" s="55">
        <v>7.1743333333333332</v>
      </c>
      <c r="E25" s="55">
        <v>7.176333333333333</v>
      </c>
      <c r="F25" s="55">
        <v>11.172666666666666</v>
      </c>
      <c r="G25" s="56">
        <v>16.251000000000001</v>
      </c>
      <c r="H25" s="28">
        <v>45.45318933110569</v>
      </c>
      <c r="I25" s="27">
        <v>55.687677086720242</v>
      </c>
      <c r="J25" s="28">
        <v>1.1199808133248152</v>
      </c>
      <c r="K25" s="27">
        <v>0.76045851669070075</v>
      </c>
      <c r="L25" s="18"/>
    </row>
    <row r="26" spans="1:12">
      <c r="A26" s="16"/>
      <c r="B26" s="11" t="s">
        <v>10</v>
      </c>
      <c r="C26" s="55">
        <v>8.6593333333333344</v>
      </c>
      <c r="D26" s="55">
        <v>10.280999999999999</v>
      </c>
      <c r="E26" s="55">
        <v>10.737666666666668</v>
      </c>
      <c r="F26" s="55">
        <v>13.545666666666667</v>
      </c>
      <c r="G26" s="56">
        <v>14.573</v>
      </c>
      <c r="H26" s="28">
        <v>7.5842212761768835</v>
      </c>
      <c r="I26" s="27">
        <v>26.150932853195918</v>
      </c>
      <c r="J26" s="28">
        <v>1.0043369880365844</v>
      </c>
      <c r="K26" s="27">
        <v>0.92197484166000387</v>
      </c>
      <c r="L26" s="18"/>
    </row>
    <row r="27" spans="1:12">
      <c r="A27" s="16"/>
      <c r="B27" s="11" t="s">
        <v>22</v>
      </c>
      <c r="C27" s="55">
        <v>10.148999999999999</v>
      </c>
      <c r="D27" s="55">
        <v>9.2859999999999996</v>
      </c>
      <c r="E27" s="55">
        <v>7.6073333333333331</v>
      </c>
      <c r="F27" s="55">
        <v>11.118333333333334</v>
      </c>
      <c r="G27" s="56">
        <v>13.712999999999999</v>
      </c>
      <c r="H27" s="28">
        <v>23.336831059811104</v>
      </c>
      <c r="I27" s="27">
        <v>46.152834983787592</v>
      </c>
      <c r="J27" s="28">
        <v>0.94506780463498807</v>
      </c>
      <c r="K27" s="27">
        <v>0.75676036231930088</v>
      </c>
      <c r="L27" s="18"/>
    </row>
    <row r="28" spans="1:12">
      <c r="A28" s="16"/>
      <c r="B28" s="11" t="s">
        <v>17</v>
      </c>
      <c r="C28" s="55">
        <v>10.92</v>
      </c>
      <c r="D28" s="55">
        <v>12.562666666666667</v>
      </c>
      <c r="E28" s="55">
        <v>12.829333333333333</v>
      </c>
      <c r="F28" s="55">
        <v>18.763999999999999</v>
      </c>
      <c r="G28" s="56">
        <v>12.298000000000002</v>
      </c>
      <c r="H28" s="28">
        <v>-34.459603496056268</v>
      </c>
      <c r="I28" s="27">
        <v>46.258574101018503</v>
      </c>
      <c r="J28" s="28">
        <v>0.8475493226428269</v>
      </c>
      <c r="K28" s="27">
        <v>1.2771564777597988</v>
      </c>
      <c r="L28" s="18"/>
    </row>
    <row r="29" spans="1:12">
      <c r="A29" s="16"/>
      <c r="B29" s="11" t="s">
        <v>5</v>
      </c>
      <c r="C29" s="55">
        <v>27.62</v>
      </c>
      <c r="D29" s="55">
        <v>11.860333333333331</v>
      </c>
      <c r="E29" s="55">
        <v>14.198</v>
      </c>
      <c r="F29" s="55">
        <v>17.693999999999999</v>
      </c>
      <c r="G29" s="56">
        <v>11.738999999999999</v>
      </c>
      <c r="H29" s="28">
        <v>-33.655476432689049</v>
      </c>
      <c r="I29" s="27">
        <v>24.623186364276648</v>
      </c>
      <c r="J29" s="28">
        <v>0.80902435343178902</v>
      </c>
      <c r="K29" s="27">
        <v>1.2043277935132102</v>
      </c>
      <c r="L29" s="18"/>
    </row>
    <row r="30" spans="1:12">
      <c r="A30" s="16"/>
      <c r="B30" s="11" t="s">
        <v>11</v>
      </c>
      <c r="C30" s="55">
        <v>9.6356666666666655</v>
      </c>
      <c r="D30" s="55">
        <v>7.5323333333333338</v>
      </c>
      <c r="E30" s="55">
        <v>9.5850000000000009</v>
      </c>
      <c r="F30" s="55">
        <v>12.337333333333333</v>
      </c>
      <c r="G30" s="56">
        <v>10.993666666666668</v>
      </c>
      <c r="H30" s="28">
        <v>-10.891062358154102</v>
      </c>
      <c r="I30" s="27">
        <v>28.715006085898096</v>
      </c>
      <c r="J30" s="28">
        <v>0.75765772781707252</v>
      </c>
      <c r="K30" s="27">
        <v>0.83973061100770396</v>
      </c>
      <c r="L30" s="18"/>
    </row>
    <row r="31" spans="1:12">
      <c r="A31" s="16"/>
      <c r="B31" s="11" t="s">
        <v>14</v>
      </c>
      <c r="C31" s="55">
        <v>8.6763333333333339</v>
      </c>
      <c r="D31" s="55">
        <v>6.2446666666666673</v>
      </c>
      <c r="E31" s="55">
        <v>4.6310000000000002</v>
      </c>
      <c r="F31" s="55">
        <v>9.1776666666666671</v>
      </c>
      <c r="G31" s="56">
        <v>9.7239999999999984</v>
      </c>
      <c r="H31" s="28">
        <v>5.9528565721134408</v>
      </c>
      <c r="I31" s="27">
        <v>98.178939034045925</v>
      </c>
      <c r="J31" s="28">
        <v>0.67015527836874655</v>
      </c>
      <c r="K31" s="27">
        <v>0.62467045587580006</v>
      </c>
      <c r="L31" s="18"/>
    </row>
    <row r="32" spans="1:12">
      <c r="A32" s="16"/>
      <c r="B32" s="11" t="s">
        <v>15</v>
      </c>
      <c r="C32" s="55">
        <v>13.739666666666666</v>
      </c>
      <c r="D32" s="55">
        <v>13.183666666666667</v>
      </c>
      <c r="E32" s="55">
        <v>14.948666666666666</v>
      </c>
      <c r="F32" s="55">
        <v>5.5439999999999996</v>
      </c>
      <c r="G32" s="56">
        <v>9.35</v>
      </c>
      <c r="H32" s="28">
        <v>68.650793650793645</v>
      </c>
      <c r="I32" s="27">
        <v>-62.913080319314993</v>
      </c>
      <c r="J32" s="28">
        <v>0.6443800753545641</v>
      </c>
      <c r="K32" s="27">
        <v>0.37734787426456634</v>
      </c>
      <c r="L32" s="18"/>
    </row>
    <row r="33" spans="1:14">
      <c r="A33" s="16"/>
      <c r="B33" s="11" t="s">
        <v>8</v>
      </c>
      <c r="C33" s="55">
        <v>7.8273333333333328</v>
      </c>
      <c r="D33" s="55">
        <v>10.514666666666667</v>
      </c>
      <c r="E33" s="55">
        <v>4.2169999999999996</v>
      </c>
      <c r="F33" s="55">
        <v>8.395999999999999</v>
      </c>
      <c r="G33" s="56">
        <v>6.9346666666666676</v>
      </c>
      <c r="H33" s="28">
        <v>-17.405113546133055</v>
      </c>
      <c r="I33" s="27">
        <v>99.0988854635997</v>
      </c>
      <c r="J33" s="28">
        <v>0.47792096569256165</v>
      </c>
      <c r="K33" s="27">
        <v>0.57146694666762254</v>
      </c>
      <c r="L33" s="18"/>
    </row>
    <row r="34" spans="1:14">
      <c r="A34" s="16"/>
      <c r="B34" s="11" t="s">
        <v>16</v>
      </c>
      <c r="C34" s="55">
        <v>4.8036666666666665</v>
      </c>
      <c r="D34" s="55">
        <v>5.2093333333333334</v>
      </c>
      <c r="E34" s="55">
        <v>2.8086666666666669</v>
      </c>
      <c r="F34" s="55">
        <v>6.7266666666666666</v>
      </c>
      <c r="G34" s="56">
        <v>5.5829999999999993</v>
      </c>
      <c r="H34" s="28">
        <v>-17.001982160555016</v>
      </c>
      <c r="I34" s="27">
        <v>139.49679563256586</v>
      </c>
      <c r="J34" s="28">
        <v>0.38476726852454884</v>
      </c>
      <c r="K34" s="27">
        <v>0.45784512401749339</v>
      </c>
      <c r="L34" s="18"/>
    </row>
    <row r="35" spans="1:14">
      <c r="A35" s="16"/>
      <c r="B35" s="11" t="s">
        <v>186</v>
      </c>
      <c r="C35" s="55">
        <v>6.887666666666667</v>
      </c>
      <c r="D35" s="55">
        <v>7.6509999999999998</v>
      </c>
      <c r="E35" s="55">
        <v>8.1429999999999989</v>
      </c>
      <c r="F35" s="55">
        <v>9.0260000000000016</v>
      </c>
      <c r="G35" s="56">
        <v>4.7860000000000005</v>
      </c>
      <c r="H35" s="28">
        <v>-46.975404387325504</v>
      </c>
      <c r="I35" s="27">
        <v>10.843669409308653</v>
      </c>
      <c r="J35" s="28">
        <v>0.32983989739539515</v>
      </c>
      <c r="K35" s="27">
        <v>0.61434738692495972</v>
      </c>
      <c r="L35" s="18"/>
    </row>
    <row r="36" spans="1:14">
      <c r="A36" s="16"/>
      <c r="B36" s="11" t="s">
        <v>12</v>
      </c>
      <c r="C36" s="55">
        <v>1.2030000000000001</v>
      </c>
      <c r="D36" s="55">
        <v>1.4143333333333334</v>
      </c>
      <c r="E36" s="55">
        <v>1.9463333333333335</v>
      </c>
      <c r="F36" s="55">
        <v>1.5343333333333333</v>
      </c>
      <c r="G36" s="56">
        <v>1.9593333333333334</v>
      </c>
      <c r="H36" s="28">
        <v>27.699326526178591</v>
      </c>
      <c r="I36" s="27">
        <v>-21.168008220585723</v>
      </c>
      <c r="J36" s="28">
        <v>0.13503265892813293</v>
      </c>
      <c r="K36" s="27">
        <v>0.10443315688069979</v>
      </c>
      <c r="L36" s="18"/>
    </row>
    <row r="37" spans="1:14">
      <c r="A37" s="16"/>
      <c r="B37" s="11" t="s">
        <v>6</v>
      </c>
      <c r="C37" s="55">
        <v>3.3443333333333332</v>
      </c>
      <c r="D37" s="55">
        <v>1.5649999999999999</v>
      </c>
      <c r="E37" s="55">
        <v>1.2203333333333333</v>
      </c>
      <c r="F37" s="55">
        <v>0.55100000000000005</v>
      </c>
      <c r="G37" s="56">
        <v>1.9063333333333332</v>
      </c>
      <c r="H37" s="28">
        <v>245.97701149425282</v>
      </c>
      <c r="I37" s="27">
        <v>-54.848402075935532</v>
      </c>
      <c r="J37" s="28">
        <v>0.13138002320687175</v>
      </c>
      <c r="K37" s="27">
        <v>3.7503369177448793E-2</v>
      </c>
      <c r="L37" s="18"/>
    </row>
    <row r="38" spans="1:14">
      <c r="A38" s="16"/>
      <c r="B38" s="11" t="s">
        <v>13</v>
      </c>
      <c r="C38" s="55">
        <v>0.79433333333333334</v>
      </c>
      <c r="D38" s="55">
        <v>0.42899999999999999</v>
      </c>
      <c r="E38" s="55">
        <v>0.84</v>
      </c>
      <c r="F38" s="55">
        <v>0.63166666666666671</v>
      </c>
      <c r="G38" s="56">
        <v>6.6000000000000003E-2</v>
      </c>
      <c r="H38" s="28">
        <v>-89.55145118733509</v>
      </c>
      <c r="I38" s="27">
        <v>-24.80158730158729</v>
      </c>
      <c r="J38" s="28">
        <v>4.5485652377969237E-3</v>
      </c>
      <c r="K38" s="27">
        <v>4.2993880575478198E-2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197</v>
      </c>
      <c r="C13" s="26">
        <v>1528.9743333333336</v>
      </c>
      <c r="D13" s="26">
        <v>1582.6163333333334</v>
      </c>
      <c r="E13" s="26">
        <v>2010.8593333333331</v>
      </c>
      <c r="F13" s="26">
        <v>2306.5</v>
      </c>
      <c r="G13" s="26">
        <v>2202.5969999999998</v>
      </c>
      <c r="H13" s="28">
        <v>-4.5047908085844472</v>
      </c>
      <c r="I13" s="27">
        <v>14.702205259509293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582.29533333333359</v>
      </c>
      <c r="D14" s="25">
        <v>593.55966666666654</v>
      </c>
      <c r="E14" s="25">
        <v>814.50466666666648</v>
      </c>
      <c r="F14" s="25">
        <v>964.15433333333317</v>
      </c>
      <c r="G14" s="26">
        <v>931.02699999999959</v>
      </c>
      <c r="H14" s="28">
        <v>-3.4358952906225815</v>
      </c>
      <c r="I14" s="27">
        <v>18.373088920300852</v>
      </c>
      <c r="J14" s="28">
        <v>42.26951185350746</v>
      </c>
      <c r="K14" s="27">
        <v>41.801618614061702</v>
      </c>
      <c r="L14" s="18"/>
    </row>
    <row r="15" spans="1:15">
      <c r="A15" s="16"/>
      <c r="B15" s="12" t="s">
        <v>4</v>
      </c>
      <c r="C15" s="107">
        <v>310.73433333333332</v>
      </c>
      <c r="D15" s="107">
        <v>371.90499999999997</v>
      </c>
      <c r="E15" s="107">
        <v>362.286</v>
      </c>
      <c r="F15" s="107">
        <v>477.745</v>
      </c>
      <c r="G15" s="107">
        <v>466.63933333333335</v>
      </c>
      <c r="H15" s="50">
        <v>-2.3246013389290665</v>
      </c>
      <c r="I15" s="36">
        <v>31.869572658065735</v>
      </c>
      <c r="J15" s="50">
        <v>21.185869831536746</v>
      </c>
      <c r="K15" s="36">
        <v>20.712985042271843</v>
      </c>
      <c r="L15" s="18"/>
      <c r="N15" s="23" t="s">
        <v>4</v>
      </c>
      <c r="O15" s="34">
        <f>J15</f>
        <v>21.185869831536746</v>
      </c>
    </row>
    <row r="16" spans="1:15">
      <c r="A16" s="16"/>
      <c r="B16" s="11" t="s">
        <v>196</v>
      </c>
      <c r="C16" s="55">
        <v>131.51533333333333</v>
      </c>
      <c r="D16" s="55">
        <v>138.744</v>
      </c>
      <c r="E16" s="55">
        <v>185.25366666666665</v>
      </c>
      <c r="F16" s="55">
        <v>189.43166666666664</v>
      </c>
      <c r="G16" s="56">
        <v>188.03299999999999</v>
      </c>
      <c r="H16" s="28">
        <v>-0.73834892089494897</v>
      </c>
      <c r="I16" s="27">
        <v>2.2552859952389648</v>
      </c>
      <c r="J16" s="28">
        <v>8.5368771500188192</v>
      </c>
      <c r="K16" s="27">
        <v>8.2129489124936761</v>
      </c>
      <c r="L16" s="18"/>
      <c r="N16" s="23" t="s">
        <v>35</v>
      </c>
      <c r="O16" s="34">
        <f>100-O15</f>
        <v>78.814130168463251</v>
      </c>
    </row>
    <row r="17" spans="1:12">
      <c r="A17" s="16"/>
      <c r="B17" s="11" t="s">
        <v>23</v>
      </c>
      <c r="C17" s="55">
        <v>122.67066666666666</v>
      </c>
      <c r="D17" s="55">
        <v>90.446666666666658</v>
      </c>
      <c r="E17" s="55">
        <v>175.11699999999999</v>
      </c>
      <c r="F17" s="55">
        <v>166.90766666666664</v>
      </c>
      <c r="G17" s="56">
        <v>124.622</v>
      </c>
      <c r="H17" s="28">
        <v>-25.33476592846743</v>
      </c>
      <c r="I17" s="27">
        <v>-4.6879134140793592</v>
      </c>
      <c r="J17" s="28">
        <v>5.6579574021030634</v>
      </c>
      <c r="K17" s="27">
        <v>7.2364043644772016</v>
      </c>
      <c r="L17" s="18"/>
    </row>
    <row r="18" spans="1:12">
      <c r="A18" s="16"/>
      <c r="B18" s="11" t="s">
        <v>24</v>
      </c>
      <c r="C18" s="55">
        <v>49.606333333333339</v>
      </c>
      <c r="D18" s="55">
        <v>39.292666666666669</v>
      </c>
      <c r="E18" s="55">
        <v>55.846666666666671</v>
      </c>
      <c r="F18" s="55">
        <v>53.332000000000001</v>
      </c>
      <c r="G18" s="56">
        <v>68.375666666666675</v>
      </c>
      <c r="H18" s="28">
        <v>28.207580189504753</v>
      </c>
      <c r="I18" s="27">
        <v>-4.5028053002268198</v>
      </c>
      <c r="J18" s="28">
        <v>3.1043203394296226</v>
      </c>
      <c r="K18" s="27">
        <v>2.3122479947973122</v>
      </c>
      <c r="L18" s="18"/>
    </row>
    <row r="19" spans="1:12">
      <c r="A19" s="16"/>
      <c r="B19" s="11" t="s">
        <v>19</v>
      </c>
      <c r="C19" s="55">
        <v>25.233000000000001</v>
      </c>
      <c r="D19" s="55">
        <v>36.042666666666669</v>
      </c>
      <c r="E19" s="55">
        <v>52.201000000000001</v>
      </c>
      <c r="F19" s="55">
        <v>68.858999999999995</v>
      </c>
      <c r="G19" s="56">
        <v>62.599333333333334</v>
      </c>
      <c r="H19" s="28">
        <v>-9.0905570320025895</v>
      </c>
      <c r="I19" s="27">
        <v>31.911266067699849</v>
      </c>
      <c r="J19" s="28">
        <v>2.8420693087901845</v>
      </c>
      <c r="K19" s="27">
        <v>2.9854324734446127</v>
      </c>
      <c r="L19" s="18"/>
    </row>
    <row r="20" spans="1:12">
      <c r="A20" s="16"/>
      <c r="B20" s="11" t="s">
        <v>7</v>
      </c>
      <c r="C20" s="55">
        <v>42.162666666666667</v>
      </c>
      <c r="D20" s="55">
        <v>38.937999999999995</v>
      </c>
      <c r="E20" s="55">
        <v>35.718999999999994</v>
      </c>
      <c r="F20" s="55">
        <v>36.175333333333334</v>
      </c>
      <c r="G20" s="56">
        <v>43.528999999999996</v>
      </c>
      <c r="H20" s="28">
        <v>20.32784770469749</v>
      </c>
      <c r="I20" s="27">
        <v>1.2775646947936314</v>
      </c>
      <c r="J20" s="28">
        <v>1.9762580263207479</v>
      </c>
      <c r="K20" s="27">
        <v>1.568408121974131</v>
      </c>
      <c r="L20" s="18"/>
    </row>
    <row r="21" spans="1:12">
      <c r="A21" s="16"/>
      <c r="B21" s="11" t="s">
        <v>22</v>
      </c>
      <c r="C21" s="55">
        <v>19.096999999999998</v>
      </c>
      <c r="D21" s="55">
        <v>24.696333333333332</v>
      </c>
      <c r="E21" s="55">
        <v>25.391999999999999</v>
      </c>
      <c r="F21" s="55">
        <v>33.785333333333334</v>
      </c>
      <c r="G21" s="56">
        <v>35.089333333333336</v>
      </c>
      <c r="H21" s="28">
        <v>3.8596629701250995</v>
      </c>
      <c r="I21" s="27">
        <v>33.055030455786593</v>
      </c>
      <c r="J21" s="28">
        <v>1.5930891276676278</v>
      </c>
      <c r="K21" s="27">
        <v>1.4647879182021821</v>
      </c>
      <c r="L21" s="18"/>
    </row>
    <row r="22" spans="1:12">
      <c r="A22" s="16"/>
      <c r="B22" s="11" t="s">
        <v>20</v>
      </c>
      <c r="C22" s="55">
        <v>33.234000000000002</v>
      </c>
      <c r="D22" s="55">
        <v>30.193999999999999</v>
      </c>
      <c r="E22" s="55">
        <v>31.674333333333333</v>
      </c>
      <c r="F22" s="55">
        <v>34.055</v>
      </c>
      <c r="G22" s="56">
        <v>33.116999999999997</v>
      </c>
      <c r="H22" s="28">
        <v>-2.7543679342240557</v>
      </c>
      <c r="I22" s="27">
        <v>7.516075055512883</v>
      </c>
      <c r="J22" s="28">
        <v>1.5035433172750168</v>
      </c>
      <c r="K22" s="27">
        <v>1.4764795144157814</v>
      </c>
      <c r="L22" s="18"/>
    </row>
    <row r="23" spans="1:12">
      <c r="A23" s="16"/>
      <c r="B23" s="11" t="s">
        <v>5</v>
      </c>
      <c r="C23" s="55">
        <v>34.247666666666667</v>
      </c>
      <c r="D23" s="55">
        <v>26.822666666666667</v>
      </c>
      <c r="E23" s="55">
        <v>70.944666666666663</v>
      </c>
      <c r="F23" s="55">
        <v>51.098666666666666</v>
      </c>
      <c r="G23" s="56">
        <v>27.36866666666667</v>
      </c>
      <c r="H23" s="28">
        <v>-46.439567894791765</v>
      </c>
      <c r="I23" s="27">
        <v>-27.973913942321239</v>
      </c>
      <c r="J23" s="28">
        <v>1.2425635132830324</v>
      </c>
      <c r="K23" s="27">
        <v>2.2154201893200378</v>
      </c>
      <c r="L23" s="18"/>
    </row>
    <row r="24" spans="1:12">
      <c r="A24" s="16"/>
      <c r="B24" s="11" t="s">
        <v>10</v>
      </c>
      <c r="C24" s="55">
        <v>16.513999999999999</v>
      </c>
      <c r="D24" s="55">
        <v>20.464333333333332</v>
      </c>
      <c r="E24" s="55">
        <v>25.312000000000001</v>
      </c>
      <c r="F24" s="55">
        <v>28.234999999999999</v>
      </c>
      <c r="G24" s="56">
        <v>26.442666666666668</v>
      </c>
      <c r="H24" s="28">
        <v>-6.3479133463195776</v>
      </c>
      <c r="I24" s="27">
        <v>11.547882427307199</v>
      </c>
      <c r="J24" s="28">
        <v>1.2005222320136943</v>
      </c>
      <c r="K24" s="27">
        <v>1.2241491437242575</v>
      </c>
      <c r="L24" s="18"/>
    </row>
    <row r="25" spans="1:12">
      <c r="A25" s="16"/>
      <c r="B25" s="11" t="s">
        <v>8</v>
      </c>
      <c r="C25" s="55">
        <v>19.909666666666666</v>
      </c>
      <c r="D25" s="55">
        <v>18.691666666666666</v>
      </c>
      <c r="E25" s="55">
        <v>17.251666666666665</v>
      </c>
      <c r="F25" s="55">
        <v>28.193666666666669</v>
      </c>
      <c r="G25" s="56">
        <v>25.162333333333333</v>
      </c>
      <c r="H25" s="28">
        <v>-10.751823695629048</v>
      </c>
      <c r="I25" s="27">
        <v>63.425755965607223</v>
      </c>
      <c r="J25" s="28">
        <v>1.14239388019385</v>
      </c>
      <c r="K25" s="27">
        <v>1.2223571067273649</v>
      </c>
      <c r="L25" s="18"/>
    </row>
    <row r="26" spans="1:12">
      <c r="A26" s="16"/>
      <c r="B26" s="11" t="s">
        <v>21</v>
      </c>
      <c r="C26" s="55">
        <v>16.887333333333334</v>
      </c>
      <c r="D26" s="55">
        <v>15.357333333333335</v>
      </c>
      <c r="E26" s="55">
        <v>18.083000000000002</v>
      </c>
      <c r="F26" s="55">
        <v>21.131333333333334</v>
      </c>
      <c r="G26" s="56">
        <v>23.90733333333333</v>
      </c>
      <c r="H26" s="28">
        <v>13.136889926491445</v>
      </c>
      <c r="I26" s="27">
        <v>16.857453593614615</v>
      </c>
      <c r="J26" s="28">
        <v>1.0854156858169393</v>
      </c>
      <c r="K26" s="27">
        <v>0.9161644627501988</v>
      </c>
      <c r="L26" s="18"/>
    </row>
    <row r="27" spans="1:12">
      <c r="A27" s="16"/>
      <c r="B27" s="11" t="s">
        <v>18</v>
      </c>
      <c r="C27" s="55">
        <v>16.629000000000001</v>
      </c>
      <c r="D27" s="55">
        <v>22.53533333333333</v>
      </c>
      <c r="E27" s="55">
        <v>24.117999999999999</v>
      </c>
      <c r="F27" s="55">
        <v>22.549333333333333</v>
      </c>
      <c r="G27" s="56">
        <v>23.550666666666668</v>
      </c>
      <c r="H27" s="28">
        <v>4.4406338694418235</v>
      </c>
      <c r="I27" s="27">
        <v>-6.504132459850176</v>
      </c>
      <c r="J27" s="28">
        <v>1.0692226797124791</v>
      </c>
      <c r="K27" s="27">
        <v>0.97764289327263532</v>
      </c>
      <c r="L27" s="18"/>
    </row>
    <row r="28" spans="1:12">
      <c r="A28" s="16"/>
      <c r="B28" s="11" t="s">
        <v>15</v>
      </c>
      <c r="C28" s="55">
        <v>18.907666666666668</v>
      </c>
      <c r="D28" s="55">
        <v>25.537666666666667</v>
      </c>
      <c r="E28" s="55">
        <v>25.888000000000002</v>
      </c>
      <c r="F28" s="55">
        <v>17.179666666666666</v>
      </c>
      <c r="G28" s="56">
        <v>22.965</v>
      </c>
      <c r="H28" s="28">
        <v>33.675469062263531</v>
      </c>
      <c r="I28" s="27">
        <v>-33.638494025545953</v>
      </c>
      <c r="J28" s="28">
        <v>1.0426328556699207</v>
      </c>
      <c r="K28" s="27">
        <v>0.74483705470048411</v>
      </c>
      <c r="L28" s="18"/>
    </row>
    <row r="29" spans="1:12">
      <c r="A29" s="16"/>
      <c r="B29" s="11" t="s">
        <v>9</v>
      </c>
      <c r="C29" s="55">
        <v>16.578333333333333</v>
      </c>
      <c r="D29" s="55">
        <v>18.154333333333334</v>
      </c>
      <c r="E29" s="55">
        <v>20.34</v>
      </c>
      <c r="F29" s="55">
        <v>19.548333333333336</v>
      </c>
      <c r="G29" s="56">
        <v>20.473000000000003</v>
      </c>
      <c r="H29" s="28">
        <v>4.7301560235314177</v>
      </c>
      <c r="I29" s="27">
        <v>-3.8921665027859653</v>
      </c>
      <c r="J29" s="28">
        <v>0.92949368404660526</v>
      </c>
      <c r="K29" s="27">
        <v>0.84753233615145618</v>
      </c>
      <c r="L29" s="18"/>
    </row>
    <row r="30" spans="1:12">
      <c r="A30" s="16"/>
      <c r="B30" s="11" t="s">
        <v>3</v>
      </c>
      <c r="C30" s="55">
        <v>10.561666666666667</v>
      </c>
      <c r="D30" s="55">
        <v>9.984</v>
      </c>
      <c r="E30" s="55">
        <v>10.202666666666667</v>
      </c>
      <c r="F30" s="55">
        <v>12.583999999999998</v>
      </c>
      <c r="G30" s="56">
        <v>18.247333333333334</v>
      </c>
      <c r="H30" s="28">
        <v>45.004238186056391</v>
      </c>
      <c r="I30" s="27">
        <v>23.340303188708809</v>
      </c>
      <c r="J30" s="28">
        <v>0.82844629922465773</v>
      </c>
      <c r="K30" s="27">
        <v>0.54558855408627782</v>
      </c>
      <c r="L30" s="18"/>
    </row>
    <row r="31" spans="1:12">
      <c r="A31" s="16"/>
      <c r="B31" s="11" t="s">
        <v>11</v>
      </c>
      <c r="C31" s="55">
        <v>16.405666666666665</v>
      </c>
      <c r="D31" s="55">
        <v>19.14233333333333</v>
      </c>
      <c r="E31" s="55">
        <v>16.572999999999997</v>
      </c>
      <c r="F31" s="55">
        <v>18.887333333333334</v>
      </c>
      <c r="G31" s="56">
        <v>15.544666666666666</v>
      </c>
      <c r="H31" s="28">
        <v>-17.697928064664158</v>
      </c>
      <c r="I31" s="27">
        <v>13.964480379734123</v>
      </c>
      <c r="J31" s="28">
        <v>0.705742660444315</v>
      </c>
      <c r="K31" s="27">
        <v>0.81887419611243584</v>
      </c>
      <c r="L31" s="18"/>
    </row>
    <row r="32" spans="1:12">
      <c r="A32" s="16"/>
      <c r="B32" s="11" t="s">
        <v>14</v>
      </c>
      <c r="C32" s="55">
        <v>10.950666666666669</v>
      </c>
      <c r="D32" s="55">
        <v>8.9560000000000013</v>
      </c>
      <c r="E32" s="55">
        <v>8.9673333333333343</v>
      </c>
      <c r="F32" s="55">
        <v>12.680999999999999</v>
      </c>
      <c r="G32" s="56">
        <v>13.771666666666667</v>
      </c>
      <c r="H32" s="28">
        <v>8.6007938385511231</v>
      </c>
      <c r="I32" s="27">
        <v>41.413277823210137</v>
      </c>
      <c r="J32" s="28">
        <v>0.62524677308952425</v>
      </c>
      <c r="K32" s="27">
        <v>0.54979406026446997</v>
      </c>
      <c r="L32" s="18"/>
    </row>
    <row r="33" spans="1:14">
      <c r="A33" s="16"/>
      <c r="B33" s="11" t="s">
        <v>17</v>
      </c>
      <c r="C33" s="55">
        <v>13.150333333333334</v>
      </c>
      <c r="D33" s="55">
        <v>14.149000000000001</v>
      </c>
      <c r="E33" s="55">
        <v>14.222666666666667</v>
      </c>
      <c r="F33" s="55">
        <v>19.460333333333335</v>
      </c>
      <c r="G33" s="56">
        <v>12.689</v>
      </c>
      <c r="H33" s="28">
        <v>-34.795567050924106</v>
      </c>
      <c r="I33" s="27">
        <v>36.826192931470892</v>
      </c>
      <c r="J33" s="28">
        <v>0.57609267605467551</v>
      </c>
      <c r="K33" s="27">
        <v>0.84371703157742617</v>
      </c>
      <c r="L33" s="18"/>
    </row>
    <row r="34" spans="1:14">
      <c r="A34" s="16"/>
      <c r="B34" s="11" t="s">
        <v>16</v>
      </c>
      <c r="C34" s="55">
        <v>6.4570000000000007</v>
      </c>
      <c r="D34" s="55">
        <v>5.6463333333333336</v>
      </c>
      <c r="E34" s="55">
        <v>3.1333333333333333</v>
      </c>
      <c r="F34" s="55">
        <v>10.281333333333334</v>
      </c>
      <c r="G34" s="56">
        <v>7.3579999999999997</v>
      </c>
      <c r="H34" s="28">
        <v>-28.433406821423944</v>
      </c>
      <c r="I34" s="27">
        <v>228.12765957446811</v>
      </c>
      <c r="J34" s="28">
        <v>0.33406020256996632</v>
      </c>
      <c r="K34" s="27">
        <v>0.44575475106582846</v>
      </c>
      <c r="L34" s="18"/>
    </row>
    <row r="35" spans="1:14">
      <c r="A35" s="16"/>
      <c r="B35" s="11" t="s">
        <v>186</v>
      </c>
      <c r="C35" s="55">
        <v>7.3890000000000002</v>
      </c>
      <c r="D35" s="55">
        <v>8.4580000000000002</v>
      </c>
      <c r="E35" s="55">
        <v>11.442</v>
      </c>
      <c r="F35" s="55">
        <v>14.13</v>
      </c>
      <c r="G35" s="56">
        <v>5.2023333333333328</v>
      </c>
      <c r="H35" s="28">
        <v>-63.182354328851154</v>
      </c>
      <c r="I35" s="27">
        <v>23.492396434189832</v>
      </c>
      <c r="J35" s="28">
        <v>0.23619088436665145</v>
      </c>
      <c r="K35" s="27">
        <v>0.61261651853457622</v>
      </c>
      <c r="L35" s="18"/>
    </row>
    <row r="36" spans="1:14">
      <c r="A36" s="16"/>
      <c r="B36" s="11" t="s">
        <v>6</v>
      </c>
      <c r="C36" s="55">
        <v>4.9673333333333334</v>
      </c>
      <c r="D36" s="55">
        <v>2.6019999999999999</v>
      </c>
      <c r="E36" s="55">
        <v>2.5459999999999998</v>
      </c>
      <c r="F36" s="55">
        <v>3.6976666666666667</v>
      </c>
      <c r="G36" s="56">
        <v>4.1206666666666676</v>
      </c>
      <c r="H36" s="28">
        <v>11.439646623997145</v>
      </c>
      <c r="I36" s="27">
        <v>45.234354543074119</v>
      </c>
      <c r="J36" s="28">
        <v>0.18708218828349751</v>
      </c>
      <c r="K36" s="27">
        <v>0.16031505166558277</v>
      </c>
      <c r="L36" s="18"/>
    </row>
    <row r="37" spans="1:14">
      <c r="A37" s="16"/>
      <c r="B37" s="11" t="s">
        <v>12</v>
      </c>
      <c r="C37" s="55">
        <v>1.4863333333333333</v>
      </c>
      <c r="D37" s="55">
        <v>1.4806666666666668</v>
      </c>
      <c r="E37" s="55">
        <v>2.3586666666666667</v>
      </c>
      <c r="F37" s="55">
        <v>1.665</v>
      </c>
      <c r="G37" s="56">
        <v>2.6153333333333335</v>
      </c>
      <c r="H37" s="28">
        <v>57.077077077077078</v>
      </c>
      <c r="I37" s="27">
        <v>-29.409270774448835</v>
      </c>
      <c r="J37" s="28">
        <v>0.11873862233233469</v>
      </c>
      <c r="K37" s="27">
        <v>7.2187296769997827E-2</v>
      </c>
      <c r="L37" s="18"/>
    </row>
    <row r="38" spans="1:14">
      <c r="A38" s="16"/>
      <c r="B38" s="11" t="s">
        <v>13</v>
      </c>
      <c r="C38" s="55">
        <v>1.3839999999999997</v>
      </c>
      <c r="D38" s="55">
        <v>0.81566666666666665</v>
      </c>
      <c r="E38" s="55">
        <v>1.482</v>
      </c>
      <c r="F38" s="55">
        <v>0.73199999999999987</v>
      </c>
      <c r="G38" s="56">
        <v>0.14666666666666667</v>
      </c>
      <c r="H38" s="28">
        <v>-79.963570127504539</v>
      </c>
      <c r="I38" s="27">
        <v>-50.607287449392715</v>
      </c>
      <c r="J38" s="28">
        <v>6.6588062485632496E-3</v>
      </c>
      <c r="K38" s="27">
        <v>3.1736397138521562E-2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21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176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193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103</v>
      </c>
      <c r="H11" s="76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30</v>
      </c>
      <c r="C13" s="25">
        <v>3362.4809999999998</v>
      </c>
      <c r="D13" s="25">
        <v>3431.6756666666665</v>
      </c>
      <c r="E13" s="25">
        <v>3600.8436666666662</v>
      </c>
      <c r="F13" s="29">
        <v>3890.5736666666667</v>
      </c>
      <c r="G13" s="28">
        <f>IF(OR(OR(F13=0,E13=0),F13=""),"",(F13/E13-1)*100)</f>
        <v>8.0461699207343251</v>
      </c>
      <c r="H13" s="26">
        <f>F13-E13</f>
        <v>289.73000000000047</v>
      </c>
      <c r="I13" s="28">
        <f>IF(F13=0,"",F13/$F$13*100)</f>
        <v>100</v>
      </c>
      <c r="J13" s="18"/>
    </row>
    <row r="14" spans="1:13">
      <c r="A14" s="16"/>
      <c r="B14" s="11" t="s">
        <v>59</v>
      </c>
      <c r="C14" s="25">
        <v>1712.4953333333333</v>
      </c>
      <c r="D14" s="25">
        <v>1756.9316666666666</v>
      </c>
      <c r="E14" s="25">
        <v>1839.8556666666666</v>
      </c>
      <c r="F14" s="29">
        <v>1954.4470000000001</v>
      </c>
      <c r="G14" s="28">
        <f>IF(OR(OR(F14=0,E14=0),F14=""),"",(F14/E14-1)*100)</f>
        <v>6.2282784138683489</v>
      </c>
      <c r="H14" s="26">
        <f>F14-E14</f>
        <v>114.59133333333352</v>
      </c>
      <c r="I14" s="28">
        <f>IF(F14=0,"",F14/$F$13*100)</f>
        <v>50.235445141294932</v>
      </c>
      <c r="J14" s="18"/>
    </row>
    <row r="15" spans="1:13">
      <c r="A15" s="16"/>
      <c r="B15" s="11" t="s">
        <v>60</v>
      </c>
      <c r="C15" s="25">
        <v>151.65866666666668</v>
      </c>
      <c r="D15" s="25">
        <v>151.15966666666665</v>
      </c>
      <c r="E15" s="25">
        <v>149.21799999999999</v>
      </c>
      <c r="F15" s="29">
        <v>151.94333333333336</v>
      </c>
      <c r="G15" s="28">
        <f t="shared" ref="G15:G22" si="0">IF(OR(OR(F15=0,E15=0),F15=""),"",(F15/E15-1)*100)</f>
        <v>1.8264105760252614</v>
      </c>
      <c r="H15" s="26">
        <f t="shared" ref="H15:H22" si="1">F15-E15</f>
        <v>2.7253333333333671</v>
      </c>
      <c r="I15" s="28">
        <f>IF(F15=0,"",F15/$F$13*100)</f>
        <v>3.9054223451708627</v>
      </c>
      <c r="J15" s="18"/>
      <c r="M15" s="34"/>
    </row>
    <row r="16" spans="1:13">
      <c r="A16" s="16"/>
      <c r="B16" s="11" t="s">
        <v>61</v>
      </c>
      <c r="C16" s="25">
        <v>123.64566666666667</v>
      </c>
      <c r="D16" s="25">
        <v>135.387</v>
      </c>
      <c r="E16" s="25">
        <v>157.41266666666667</v>
      </c>
      <c r="F16" s="29">
        <v>139.83633333333333</v>
      </c>
      <c r="G16" s="28">
        <f t="shared" si="0"/>
        <v>-11.165768108453788</v>
      </c>
      <c r="H16" s="26">
        <f t="shared" si="1"/>
        <v>-17.576333333333338</v>
      </c>
      <c r="I16" s="28">
        <f t="shared" ref="I16:I22" si="2">IF(F16=0,"",F16/$F$13*100)</f>
        <v>3.5942343035787099</v>
      </c>
      <c r="J16" s="18"/>
      <c r="M16" s="34"/>
    </row>
    <row r="17" spans="1:12">
      <c r="A17" s="16"/>
      <c r="B17" s="11" t="s">
        <v>62</v>
      </c>
      <c r="C17" s="25">
        <v>1109.7136666666668</v>
      </c>
      <c r="D17" s="25">
        <v>1167.0643333333333</v>
      </c>
      <c r="E17" s="25">
        <v>1188.953</v>
      </c>
      <c r="F17" s="29">
        <v>1348.53</v>
      </c>
      <c r="G17" s="28">
        <f t="shared" si="0"/>
        <v>13.421640720869533</v>
      </c>
      <c r="H17" s="26">
        <f t="shared" si="1"/>
        <v>159.577</v>
      </c>
      <c r="I17" s="28">
        <f t="shared" si="2"/>
        <v>34.661469375424581</v>
      </c>
      <c r="J17" s="18"/>
    </row>
    <row r="18" spans="1:12">
      <c r="A18" s="16"/>
      <c r="B18" s="11" t="s">
        <v>63</v>
      </c>
      <c r="C18" s="25">
        <v>177.69033333333331</v>
      </c>
      <c r="D18" s="25">
        <v>160.042</v>
      </c>
      <c r="E18" s="25">
        <v>173.00666666666666</v>
      </c>
      <c r="F18" s="29">
        <v>202.32</v>
      </c>
      <c r="G18" s="28">
        <f t="shared" si="0"/>
        <v>16.943470386497637</v>
      </c>
      <c r="H18" s="26">
        <f t="shared" si="1"/>
        <v>29.313333333333333</v>
      </c>
      <c r="I18" s="28">
        <f t="shared" si="2"/>
        <v>5.2002613839038814</v>
      </c>
      <c r="J18" s="18"/>
    </row>
    <row r="19" spans="1:12">
      <c r="A19" s="16"/>
      <c r="B19" s="11" t="s">
        <v>64</v>
      </c>
      <c r="C19" s="25">
        <v>74.584999999999994</v>
      </c>
      <c r="D19" s="25">
        <v>52.611333333333334</v>
      </c>
      <c r="E19" s="25">
        <v>82.560666666666677</v>
      </c>
      <c r="F19" s="29">
        <v>81.343000000000004</v>
      </c>
      <c r="G19" s="28">
        <f t="shared" si="0"/>
        <v>-1.4748750413837164</v>
      </c>
      <c r="H19" s="26">
        <f t="shared" si="1"/>
        <v>-1.2176666666666733</v>
      </c>
      <c r="I19" s="28">
        <f t="shared" si="2"/>
        <v>2.0907713609672474</v>
      </c>
      <c r="J19" s="18"/>
    </row>
    <row r="20" spans="1:12">
      <c r="A20" s="16"/>
      <c r="B20" s="11" t="s">
        <v>65</v>
      </c>
      <c r="C20" s="25">
        <v>9.310666666666668</v>
      </c>
      <c r="D20" s="25">
        <v>4.3620000000000001</v>
      </c>
      <c r="E20" s="25">
        <v>5.0769999999999991</v>
      </c>
      <c r="F20" s="29">
        <v>5.9386666666666672</v>
      </c>
      <c r="G20" s="28">
        <f t="shared" si="0"/>
        <v>16.971965071236326</v>
      </c>
      <c r="H20" s="26">
        <f t="shared" si="1"/>
        <v>0.86166666666666814</v>
      </c>
      <c r="I20" s="28">
        <f t="shared" si="2"/>
        <v>0.15264244236132787</v>
      </c>
      <c r="J20" s="18"/>
    </row>
    <row r="21" spans="1:12">
      <c r="A21" s="16"/>
      <c r="B21" s="11" t="s">
        <v>66</v>
      </c>
      <c r="C21" s="25">
        <v>2.5816666666666666</v>
      </c>
      <c r="D21" s="25">
        <v>0</v>
      </c>
      <c r="E21" s="25">
        <v>0.71133333333333326</v>
      </c>
      <c r="F21" s="29">
        <v>0.69733333333333336</v>
      </c>
      <c r="G21" s="28">
        <f t="shared" si="0"/>
        <v>-1.9681349578256624</v>
      </c>
      <c r="H21" s="26">
        <f t="shared" si="1"/>
        <v>-1.3999999999999901E-2</v>
      </c>
      <c r="I21" s="28">
        <f t="shared" si="2"/>
        <v>1.7923663528283448E-2</v>
      </c>
      <c r="J21" s="18"/>
      <c r="L21" s="23" t="s">
        <v>113</v>
      </c>
    </row>
    <row r="22" spans="1:12">
      <c r="A22" s="16"/>
      <c r="B22" s="11" t="s">
        <v>67</v>
      </c>
      <c r="C22" s="25">
        <v>0.80066666666666675</v>
      </c>
      <c r="D22" s="25">
        <v>4.1173333333333337</v>
      </c>
      <c r="E22" s="25">
        <v>4.0490000000000004</v>
      </c>
      <c r="F22" s="29">
        <v>5.5180000000000007</v>
      </c>
      <c r="G22" s="28">
        <f t="shared" si="0"/>
        <v>36.280563102000499</v>
      </c>
      <c r="H22" s="26">
        <f t="shared" si="1"/>
        <v>1.4690000000000003</v>
      </c>
      <c r="I22" s="28">
        <f t="shared" si="2"/>
        <v>0.14182998377017408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191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49</v>
      </c>
      <c r="F50" s="34">
        <f>F15-F16</f>
        <v>12.107000000000028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5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6785.7686666666668</v>
      </c>
      <c r="D13" s="26">
        <v>6301.0110000000013</v>
      </c>
      <c r="E13" s="26">
        <v>6314.1983333333337</v>
      </c>
      <c r="F13" s="26">
        <v>6584.3976666666667</v>
      </c>
      <c r="G13" s="26">
        <v>6836.1766666666663</v>
      </c>
      <c r="H13" s="28">
        <f t="shared" ref="H13:H27" si="0">IF(OR(OR(G13=0,F13=0),G13=""),"",(G13/F13-1)*100)</f>
        <v>3.8238729303156083</v>
      </c>
      <c r="I13" s="27">
        <f>IF(OR(OR(G13=0,F13=0),F13=""),"",(F13/E13-1)*100)</f>
        <v>4.27923418095566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2544.9899999999998</v>
      </c>
      <c r="D14" s="25">
        <v>2364.9756666666676</v>
      </c>
      <c r="E14" s="25">
        <v>2206.0710000000008</v>
      </c>
      <c r="F14" s="25">
        <v>2333.6410000000014</v>
      </c>
      <c r="G14" s="26">
        <v>2442.9826666666668</v>
      </c>
      <c r="H14" s="54">
        <f t="shared" ref="H14" si="3">IF(OR(OR(G14=0,F14=0),G14=""),"",(G14/F14-1)*100)</f>
        <v>4.6854536180443107</v>
      </c>
      <c r="I14" s="53">
        <f t="shared" ref="I14" si="4">IF(OR(OR(G14=0,F14=0),F14=""),"",(F14/E14-1)*100)</f>
        <v>5.7826787986424932</v>
      </c>
      <c r="J14" s="54">
        <f t="shared" ref="J14" si="5">IF(G14=0,"",G14/$G$13*100)</f>
        <v>35.736096151211235</v>
      </c>
      <c r="K14" s="53">
        <f t="shared" ref="K14" si="6">IF(F14=0,"",F14/$F$13*100)</f>
        <v>35.44198145585883</v>
      </c>
      <c r="L14" s="18"/>
    </row>
    <row r="15" spans="1:15">
      <c r="A15" s="16"/>
      <c r="B15" s="12" t="s">
        <v>4</v>
      </c>
      <c r="C15" s="107">
        <v>1837.42</v>
      </c>
      <c r="D15" s="107">
        <v>1712.4953333333333</v>
      </c>
      <c r="E15" s="107">
        <v>1756.9316666666666</v>
      </c>
      <c r="F15" s="107">
        <v>1839.8556666666666</v>
      </c>
      <c r="G15" s="107">
        <v>1954.4470000000001</v>
      </c>
      <c r="H15" s="50">
        <f t="shared" si="0"/>
        <v>6.2282784138683489</v>
      </c>
      <c r="I15" s="36">
        <f>IF(OR(OR(G15=0,F15=0),F15=""),"",(F15/E15-1)*100)</f>
        <v>4.7198193061957383</v>
      </c>
      <c r="J15" s="50">
        <f t="shared" si="1"/>
        <v>28.589767282199169</v>
      </c>
      <c r="K15" s="36">
        <f t="shared" si="2"/>
        <v>27.942657169400409</v>
      </c>
      <c r="L15" s="18"/>
    </row>
    <row r="16" spans="1:15">
      <c r="A16" s="16"/>
      <c r="B16" s="11" t="s">
        <v>196</v>
      </c>
      <c r="C16" s="55">
        <v>783.2446666666666</v>
      </c>
      <c r="D16" s="55">
        <v>728.84733333333327</v>
      </c>
      <c r="E16" s="55">
        <v>766.01466666666659</v>
      </c>
      <c r="F16" s="55">
        <v>791.36566666666658</v>
      </c>
      <c r="G16" s="56">
        <v>837.47200000000009</v>
      </c>
      <c r="H16" s="54">
        <f t="shared" si="0"/>
        <v>5.8261730670650991</v>
      </c>
      <c r="I16" s="53">
        <f t="shared" ref="I16:I27" si="7">IF(OR(OR(G16=0,F16=0),F16=""),"",(F16/E16-1)*100)</f>
        <v>3.3094666594721378</v>
      </c>
      <c r="J16" s="54">
        <f t="shared" si="1"/>
        <v>12.250590364107035</v>
      </c>
      <c r="K16" s="53">
        <f t="shared" si="2"/>
        <v>12.018801213555701</v>
      </c>
      <c r="L16" s="18"/>
      <c r="N16" s="23" t="s">
        <v>4</v>
      </c>
      <c r="O16" s="34">
        <f>J15</f>
        <v>28.589767282199169</v>
      </c>
    </row>
    <row r="17" spans="1:15">
      <c r="A17" s="16"/>
      <c r="B17" s="11" t="s">
        <v>23</v>
      </c>
      <c r="C17" s="55">
        <v>492.64766666666668</v>
      </c>
      <c r="D17" s="55">
        <v>461.16066666666666</v>
      </c>
      <c r="E17" s="55">
        <v>478.57733333333334</v>
      </c>
      <c r="F17" s="55">
        <v>485.85833333333329</v>
      </c>
      <c r="G17" s="56">
        <v>466.3963333333333</v>
      </c>
      <c r="H17" s="28">
        <f t="shared" si="0"/>
        <v>-4.005694389654046</v>
      </c>
      <c r="I17" s="27">
        <f t="shared" si="7"/>
        <v>1.5213842137669076</v>
      </c>
      <c r="J17" s="28">
        <f t="shared" si="1"/>
        <v>6.8224733805884679</v>
      </c>
      <c r="K17" s="27">
        <f t="shared" si="2"/>
        <v>7.3789336235412675</v>
      </c>
      <c r="L17" s="18"/>
      <c r="N17" s="23" t="s">
        <v>35</v>
      </c>
      <c r="O17" s="34">
        <f>100-O16</f>
        <v>71.410232717800824</v>
      </c>
    </row>
    <row r="18" spans="1:15">
      <c r="A18" s="16"/>
      <c r="B18" s="11" t="s">
        <v>24</v>
      </c>
      <c r="C18" s="55">
        <v>239.34066666666664</v>
      </c>
      <c r="D18" s="55">
        <v>227.78433333333336</v>
      </c>
      <c r="E18" s="55">
        <v>249.97966666666665</v>
      </c>
      <c r="F18" s="55">
        <v>267.59533333333337</v>
      </c>
      <c r="G18" s="56">
        <v>270.19533333333334</v>
      </c>
      <c r="H18" s="28">
        <f t="shared" si="0"/>
        <v>0.97161634607478842</v>
      </c>
      <c r="I18" s="27">
        <f t="shared" si="7"/>
        <v>7.0468398096378726</v>
      </c>
      <c r="J18" s="28">
        <f t="shared" si="1"/>
        <v>3.9524334508616663</v>
      </c>
      <c r="K18" s="27">
        <f t="shared" si="2"/>
        <v>4.0640821967364982</v>
      </c>
      <c r="L18" s="18"/>
    </row>
    <row r="19" spans="1:15">
      <c r="A19" s="16"/>
      <c r="B19" s="11" t="s">
        <v>19</v>
      </c>
      <c r="C19" s="55">
        <v>198.76766666666671</v>
      </c>
      <c r="D19" s="55">
        <v>182.94466666666668</v>
      </c>
      <c r="E19" s="55">
        <v>178.65299999999999</v>
      </c>
      <c r="F19" s="55">
        <v>184.88966666666667</v>
      </c>
      <c r="G19" s="56">
        <v>182.43200000000002</v>
      </c>
      <c r="H19" s="28">
        <f t="shared" si="0"/>
        <v>-1.3292612350789268</v>
      </c>
      <c r="I19" s="27">
        <f t="shared" si="7"/>
        <v>3.4909386725477276</v>
      </c>
      <c r="J19" s="28">
        <f t="shared" si="1"/>
        <v>2.6686261765226473</v>
      </c>
      <c r="K19" s="27">
        <f t="shared" si="2"/>
        <v>2.8079966616030125</v>
      </c>
      <c r="L19" s="18"/>
    </row>
    <row r="20" spans="1:15">
      <c r="A20" s="16"/>
      <c r="B20" s="11" t="s">
        <v>22</v>
      </c>
      <c r="C20" s="55">
        <v>116.81333333333333</v>
      </c>
      <c r="D20" s="55">
        <v>120.37966666666667</v>
      </c>
      <c r="E20" s="55">
        <v>117.004</v>
      </c>
      <c r="F20" s="55">
        <v>118.65266666666666</v>
      </c>
      <c r="G20" s="56">
        <v>116.01033333333334</v>
      </c>
      <c r="H20" s="28">
        <f t="shared" si="0"/>
        <v>-2.2269481230931643</v>
      </c>
      <c r="I20" s="27">
        <f t="shared" si="7"/>
        <v>1.4090686358301019</v>
      </c>
      <c r="J20" s="28">
        <f t="shared" si="1"/>
        <v>1.697006075033169</v>
      </c>
      <c r="K20" s="27">
        <f t="shared" si="2"/>
        <v>1.8020276519345506</v>
      </c>
      <c r="L20" s="18"/>
    </row>
    <row r="21" spans="1:15">
      <c r="A21" s="16"/>
      <c r="B21" s="11" t="s">
        <v>5</v>
      </c>
      <c r="C21" s="55">
        <v>101.30900000000001</v>
      </c>
      <c r="D21" s="55">
        <v>93.134</v>
      </c>
      <c r="E21" s="55">
        <v>121.087</v>
      </c>
      <c r="F21" s="55">
        <v>120.24966666666667</v>
      </c>
      <c r="G21" s="56">
        <v>106.02266666666667</v>
      </c>
      <c r="H21" s="28">
        <f t="shared" si="0"/>
        <v>-11.831217827353646</v>
      </c>
      <c r="I21" s="27">
        <f t="shared" si="7"/>
        <v>-0.69151381513566923</v>
      </c>
      <c r="J21" s="28">
        <f t="shared" si="1"/>
        <v>1.5509058913535003</v>
      </c>
      <c r="K21" s="27">
        <f t="shared" si="2"/>
        <v>1.8262819585674075</v>
      </c>
      <c r="L21" s="18"/>
    </row>
    <row r="22" spans="1:15">
      <c r="A22" s="16"/>
      <c r="B22" s="11" t="s">
        <v>20</v>
      </c>
      <c r="C22" s="55">
        <v>140.08433333333335</v>
      </c>
      <c r="D22" s="55">
        <v>80.858000000000004</v>
      </c>
      <c r="E22" s="55">
        <v>114.29233333333333</v>
      </c>
      <c r="F22" s="55">
        <v>118.81266666666666</v>
      </c>
      <c r="G22" s="56">
        <v>105.52833333333335</v>
      </c>
      <c r="H22" s="28">
        <f t="shared" si="0"/>
        <v>-11.180906637339428</v>
      </c>
      <c r="I22" s="27">
        <f t="shared" si="7"/>
        <v>3.9550626026242597</v>
      </c>
      <c r="J22" s="28">
        <f t="shared" si="1"/>
        <v>1.5436747538707067</v>
      </c>
      <c r="K22" s="27">
        <f t="shared" si="2"/>
        <v>1.8044576388232523</v>
      </c>
      <c r="L22" s="18"/>
    </row>
    <row r="23" spans="1:15">
      <c r="A23" s="16"/>
      <c r="B23" s="11" t="s">
        <v>21</v>
      </c>
      <c r="C23" s="55">
        <v>81.815666666666672</v>
      </c>
      <c r="D23" s="55">
        <v>81.555333333333337</v>
      </c>
      <c r="E23" s="55">
        <v>79.500999999999991</v>
      </c>
      <c r="F23" s="55">
        <v>77.113</v>
      </c>
      <c r="G23" s="56">
        <v>89.990333333333339</v>
      </c>
      <c r="H23" s="28">
        <f t="shared" si="0"/>
        <v>16.69930275483167</v>
      </c>
      <c r="I23" s="27">
        <f t="shared" si="7"/>
        <v>-3.003735802065377</v>
      </c>
      <c r="J23" s="28">
        <f t="shared" si="1"/>
        <v>1.3163839631606948</v>
      </c>
      <c r="K23" s="27">
        <f t="shared" si="2"/>
        <v>1.1711473684279801</v>
      </c>
      <c r="L23" s="18"/>
    </row>
    <row r="24" spans="1:15">
      <c r="A24" s="16"/>
      <c r="B24" s="11" t="s">
        <v>7</v>
      </c>
      <c r="C24" s="55">
        <v>95.290999999999997</v>
      </c>
      <c r="D24" s="55">
        <v>90.860333333333344</v>
      </c>
      <c r="E24" s="55">
        <v>87.250999999999991</v>
      </c>
      <c r="F24" s="55">
        <v>83.399333333333331</v>
      </c>
      <c r="G24" s="56">
        <v>89.244333333333316</v>
      </c>
      <c r="H24" s="28">
        <f t="shared" si="0"/>
        <v>7.0084493081479238</v>
      </c>
      <c r="I24" s="27">
        <f t="shared" si="7"/>
        <v>-4.4144670739208252</v>
      </c>
      <c r="J24" s="28">
        <f t="shared" si="1"/>
        <v>1.3054714306681168</v>
      </c>
      <c r="K24" s="27">
        <f t="shared" si="2"/>
        <v>1.2666205407905444</v>
      </c>
      <c r="L24" s="18"/>
    </row>
    <row r="25" spans="1:15">
      <c r="A25" s="16"/>
      <c r="B25" s="11" t="s">
        <v>18</v>
      </c>
      <c r="C25" s="55">
        <v>64.167666666666662</v>
      </c>
      <c r="D25" s="55">
        <v>61.817666666666661</v>
      </c>
      <c r="E25" s="55">
        <v>65.375333333333344</v>
      </c>
      <c r="F25" s="55">
        <v>65.997</v>
      </c>
      <c r="G25" s="56">
        <v>72.954666666666682</v>
      </c>
      <c r="H25" s="28">
        <f t="shared" si="0"/>
        <v>10.54239839184612</v>
      </c>
      <c r="I25" s="27">
        <f t="shared" si="7"/>
        <v>0.95091930697610572</v>
      </c>
      <c r="J25" s="28">
        <f t="shared" si="1"/>
        <v>1.0671852151275594</v>
      </c>
      <c r="K25" s="27">
        <f t="shared" si="2"/>
        <v>1.0023240293354092</v>
      </c>
      <c r="L25" s="18"/>
    </row>
    <row r="26" spans="1:15">
      <c r="A26" s="16"/>
      <c r="B26" s="11" t="s">
        <v>10</v>
      </c>
      <c r="C26" s="55">
        <v>48.26466666666667</v>
      </c>
      <c r="D26" s="55">
        <v>50.602333333333341</v>
      </c>
      <c r="E26" s="55">
        <v>53.676333333333332</v>
      </c>
      <c r="F26" s="55">
        <v>55.969000000000001</v>
      </c>
      <c r="G26" s="56">
        <v>58.032666666666671</v>
      </c>
      <c r="H26" s="28">
        <f t="shared" si="0"/>
        <v>3.6871601541329513</v>
      </c>
      <c r="I26" s="27">
        <f t="shared" si="7"/>
        <v>4.2712803283880607</v>
      </c>
      <c r="J26" s="28">
        <f t="shared" si="1"/>
        <v>0.84890530915672657</v>
      </c>
      <c r="K26" s="27">
        <f t="shared" si="2"/>
        <v>0.85002460108601174</v>
      </c>
      <c r="L26" s="18"/>
    </row>
    <row r="27" spans="1:15">
      <c r="A27" s="16"/>
      <c r="B27" s="11" t="s">
        <v>8</v>
      </c>
      <c r="C27" s="55">
        <v>41.612333333333332</v>
      </c>
      <c r="D27" s="55">
        <v>43.595666666666666</v>
      </c>
      <c r="E27" s="55">
        <v>39.783999999999999</v>
      </c>
      <c r="F27" s="55">
        <v>40.998666666666665</v>
      </c>
      <c r="G27" s="56">
        <v>44.467999999999996</v>
      </c>
      <c r="H27" s="28">
        <f t="shared" si="0"/>
        <v>8.4620638069530685</v>
      </c>
      <c r="I27" s="27">
        <f t="shared" si="7"/>
        <v>3.0531536966284634</v>
      </c>
      <c r="J27" s="28">
        <f t="shared" si="1"/>
        <v>0.65048055613932343</v>
      </c>
      <c r="K27" s="27">
        <f t="shared" si="2"/>
        <v>0.6226638903391466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995.77566666666678</v>
      </c>
      <c r="D13" s="26">
        <v>943.99666666666656</v>
      </c>
      <c r="E13" s="26">
        <v>877.44866666666655</v>
      </c>
      <c r="F13" s="26">
        <v>840.95433333333324</v>
      </c>
      <c r="G13" s="26">
        <v>826.50200000000007</v>
      </c>
      <c r="H13" s="28">
        <f t="shared" ref="H13:H27" si="0">IF(OR(OR(G13=0,F13=0),G13=""),"",(G13/F13-1)*100)</f>
        <v>-1.7185633940487222</v>
      </c>
      <c r="I13" s="27">
        <f>IF(OR(OR(G13=0,F13=0),F13=""),"",(F13/E13-1)*100)</f>
        <v>-4.1591416933792091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573.67966666666666</v>
      </c>
      <c r="D14" s="25">
        <v>546.16566666666654</v>
      </c>
      <c r="E14" s="25">
        <v>488.36533333333324</v>
      </c>
      <c r="F14" s="25">
        <v>452.67766666666665</v>
      </c>
      <c r="G14" s="26">
        <v>440.30133333333339</v>
      </c>
      <c r="H14" s="54">
        <f t="shared" si="0"/>
        <v>-2.7340278181752442</v>
      </c>
      <c r="I14" s="53">
        <f t="shared" ref="I14" si="3">IF(OR(OR(G14=0,F14=0),F14=""),"",(F14/E14-1)*100)</f>
        <v>-7.3075757493024192</v>
      </c>
      <c r="J14" s="54">
        <f t="shared" si="1"/>
        <v>53.272869676459742</v>
      </c>
      <c r="K14" s="53">
        <f t="shared" si="2"/>
        <v>53.829042639255483</v>
      </c>
      <c r="L14" s="18"/>
    </row>
    <row r="15" spans="1:15">
      <c r="A15" s="16"/>
      <c r="B15" s="12" t="s">
        <v>4</v>
      </c>
      <c r="C15" s="107">
        <v>171.85066666666668</v>
      </c>
      <c r="D15" s="107">
        <v>151.65866666666668</v>
      </c>
      <c r="E15" s="107">
        <v>151.15966666666665</v>
      </c>
      <c r="F15" s="107">
        <v>149.21799999999999</v>
      </c>
      <c r="G15" s="107">
        <v>151.94333333333336</v>
      </c>
      <c r="H15" s="50">
        <f t="shared" si="0"/>
        <v>1.8264105760252614</v>
      </c>
      <c r="I15" s="36">
        <f>IF(OR(OR(G15=0,F15=0),F15=""),"",(F15/E15-1)*100)</f>
        <v>-1.2845137261041861</v>
      </c>
      <c r="J15" s="50">
        <f t="shared" si="1"/>
        <v>18.383903890533034</v>
      </c>
      <c r="K15" s="36">
        <f t="shared" si="2"/>
        <v>17.743888590066128</v>
      </c>
      <c r="L15" s="18"/>
    </row>
    <row r="16" spans="1:15">
      <c r="A16" s="16"/>
      <c r="B16" s="11" t="s">
        <v>196</v>
      </c>
      <c r="C16" s="55">
        <v>58.734999999999999</v>
      </c>
      <c r="D16" s="55">
        <v>58.66</v>
      </c>
      <c r="E16" s="55">
        <v>67.243000000000009</v>
      </c>
      <c r="F16" s="55">
        <v>59.190666666666665</v>
      </c>
      <c r="G16" s="56">
        <v>56.263333333333328</v>
      </c>
      <c r="H16" s="54">
        <f t="shared" si="0"/>
        <v>-4.9455995314576668</v>
      </c>
      <c r="I16" s="53">
        <f t="shared" ref="I16:I27" si="4">IF(OR(OR(G16=0,F16=0),F16=""),"",(F16/E16-1)*100)</f>
        <v>-11.97497632963036</v>
      </c>
      <c r="J16" s="54">
        <f t="shared" si="1"/>
        <v>6.8074043781301583</v>
      </c>
      <c r="K16" s="53">
        <f t="shared" si="2"/>
        <v>7.0385114054944724</v>
      </c>
      <c r="L16" s="18"/>
      <c r="N16" s="23" t="s">
        <v>4</v>
      </c>
      <c r="O16" s="34">
        <f>J15</f>
        <v>18.383903890533034</v>
      </c>
    </row>
    <row r="17" spans="1:15">
      <c r="A17" s="16"/>
      <c r="B17" s="11" t="s">
        <v>23</v>
      </c>
      <c r="C17" s="55">
        <v>38.829666666666668</v>
      </c>
      <c r="D17" s="55">
        <v>35.988</v>
      </c>
      <c r="E17" s="55">
        <v>26.262</v>
      </c>
      <c r="F17" s="55">
        <v>35.709666666666671</v>
      </c>
      <c r="G17" s="56">
        <v>35.170333333333332</v>
      </c>
      <c r="H17" s="28">
        <f t="shared" si="0"/>
        <v>-1.5103286691745654</v>
      </c>
      <c r="I17" s="27">
        <f t="shared" si="4"/>
        <v>35.974665549716974</v>
      </c>
      <c r="J17" s="28">
        <f t="shared" si="1"/>
        <v>4.2553234394270465</v>
      </c>
      <c r="K17" s="27">
        <f t="shared" si="2"/>
        <v>4.24632649493849</v>
      </c>
      <c r="L17" s="18"/>
      <c r="N17" s="23" t="s">
        <v>35</v>
      </c>
      <c r="O17" s="34">
        <f>100-O16</f>
        <v>81.616096109466966</v>
      </c>
    </row>
    <row r="18" spans="1:15">
      <c r="A18" s="16"/>
      <c r="B18" s="11" t="s">
        <v>24</v>
      </c>
      <c r="C18" s="55">
        <v>27.113</v>
      </c>
      <c r="D18" s="55">
        <v>30.776333333333337</v>
      </c>
      <c r="E18" s="55">
        <v>23.287333333333333</v>
      </c>
      <c r="F18" s="55">
        <v>23.786333333333332</v>
      </c>
      <c r="G18" s="56">
        <v>21.397999999999996</v>
      </c>
      <c r="H18" s="28">
        <f t="shared" si="0"/>
        <v>-10.040779719446746</v>
      </c>
      <c r="I18" s="27">
        <f t="shared" si="4"/>
        <v>2.14279579742922</v>
      </c>
      <c r="J18" s="28">
        <f t="shared" si="1"/>
        <v>2.5889834507357508</v>
      </c>
      <c r="K18" s="27">
        <f t="shared" si="2"/>
        <v>2.828492867032415</v>
      </c>
      <c r="L18" s="18"/>
    </row>
    <row r="19" spans="1:15">
      <c r="A19" s="16"/>
      <c r="B19" s="11" t="s">
        <v>5</v>
      </c>
      <c r="C19" s="55">
        <v>21.917666666666666</v>
      </c>
      <c r="D19" s="55">
        <v>22.141666666666666</v>
      </c>
      <c r="E19" s="55">
        <v>22.167333333333332</v>
      </c>
      <c r="F19" s="55">
        <v>21.047333333333331</v>
      </c>
      <c r="G19" s="56">
        <v>20.245333333333335</v>
      </c>
      <c r="H19" s="28">
        <f t="shared" si="0"/>
        <v>-3.8104589655063026</v>
      </c>
      <c r="I19" s="27">
        <f t="shared" si="4"/>
        <v>-5.0524796246729453</v>
      </c>
      <c r="J19" s="28">
        <f t="shared" si="1"/>
        <v>2.4495201866823471</v>
      </c>
      <c r="K19" s="27">
        <f t="shared" si="2"/>
        <v>2.5027914714354287</v>
      </c>
      <c r="L19" s="18"/>
    </row>
    <row r="20" spans="1:15">
      <c r="A20" s="16"/>
      <c r="B20" s="11" t="s">
        <v>19</v>
      </c>
      <c r="C20" s="55">
        <v>22.283333333333335</v>
      </c>
      <c r="D20" s="55">
        <v>16.765000000000001</v>
      </c>
      <c r="E20" s="55">
        <v>18.143666666666665</v>
      </c>
      <c r="F20" s="55">
        <v>19.684666666666669</v>
      </c>
      <c r="G20" s="56">
        <v>17.923666666666666</v>
      </c>
      <c r="H20" s="28">
        <f t="shared" si="0"/>
        <v>-8.9460493785349158</v>
      </c>
      <c r="I20" s="27">
        <f t="shared" si="4"/>
        <v>8.4933218202862584</v>
      </c>
      <c r="J20" s="28">
        <f t="shared" si="1"/>
        <v>2.1686174584776157</v>
      </c>
      <c r="K20" s="27">
        <f t="shared" si="2"/>
        <v>2.3407533425318778</v>
      </c>
      <c r="L20" s="18"/>
    </row>
    <row r="21" spans="1:15">
      <c r="A21" s="16"/>
      <c r="B21" s="11" t="s">
        <v>20</v>
      </c>
      <c r="C21" s="55">
        <v>11.735999999999999</v>
      </c>
      <c r="D21" s="55">
        <v>14.430333333333332</v>
      </c>
      <c r="E21" s="55">
        <v>14.553333333333333</v>
      </c>
      <c r="F21" s="55">
        <v>14.455333333333334</v>
      </c>
      <c r="G21" s="56">
        <v>17.385000000000002</v>
      </c>
      <c r="H21" s="28">
        <f t="shared" si="0"/>
        <v>20.267029470091778</v>
      </c>
      <c r="I21" s="27">
        <f t="shared" si="4"/>
        <v>-0.67338524965643298</v>
      </c>
      <c r="J21" s="28">
        <f t="shared" si="1"/>
        <v>2.1034431858604092</v>
      </c>
      <c r="K21" s="27">
        <f t="shared" si="2"/>
        <v>1.7189201316123788</v>
      </c>
      <c r="L21" s="18"/>
    </row>
    <row r="22" spans="1:15">
      <c r="A22" s="16"/>
      <c r="B22" s="11" t="s">
        <v>22</v>
      </c>
      <c r="C22" s="55">
        <v>12.439666666666666</v>
      </c>
      <c r="D22" s="55">
        <v>17.743666666666666</v>
      </c>
      <c r="E22" s="55">
        <v>13.275666666666666</v>
      </c>
      <c r="F22" s="55">
        <v>12.257</v>
      </c>
      <c r="G22" s="56">
        <v>13.690666666666667</v>
      </c>
      <c r="H22" s="28">
        <f t="shared" si="0"/>
        <v>11.696717521960242</v>
      </c>
      <c r="I22" s="27">
        <f t="shared" si="4"/>
        <v>-7.6731865317498205</v>
      </c>
      <c r="J22" s="28">
        <f t="shared" si="1"/>
        <v>1.6564589882016822</v>
      </c>
      <c r="K22" s="27">
        <f t="shared" si="2"/>
        <v>1.4575107724834842</v>
      </c>
      <c r="L22" s="18"/>
    </row>
    <row r="23" spans="1:15">
      <c r="A23" s="16"/>
      <c r="B23" s="11" t="s">
        <v>7</v>
      </c>
      <c r="C23" s="55">
        <v>13.043333333333335</v>
      </c>
      <c r="D23" s="55">
        <v>10.885333333333334</v>
      </c>
      <c r="E23" s="55">
        <v>14.224333333333334</v>
      </c>
      <c r="F23" s="55">
        <v>13.955333333333334</v>
      </c>
      <c r="G23" s="56">
        <v>13.091666666666667</v>
      </c>
      <c r="H23" s="28">
        <f t="shared" si="0"/>
        <v>-6.1887928151722171</v>
      </c>
      <c r="I23" s="27">
        <f t="shared" si="4"/>
        <v>-1.8911255360532397</v>
      </c>
      <c r="J23" s="28">
        <f t="shared" si="1"/>
        <v>1.5839848744064342</v>
      </c>
      <c r="K23" s="27">
        <f t="shared" si="2"/>
        <v>1.6594638710068683</v>
      </c>
      <c r="L23" s="18"/>
    </row>
    <row r="24" spans="1:15">
      <c r="A24" s="16"/>
      <c r="B24" s="11" t="s">
        <v>18</v>
      </c>
      <c r="C24" s="55">
        <v>12.374000000000001</v>
      </c>
      <c r="D24" s="55">
        <v>10.302666666666665</v>
      </c>
      <c r="E24" s="55">
        <v>9.727666666666666</v>
      </c>
      <c r="F24" s="55">
        <v>10.567</v>
      </c>
      <c r="G24" s="56">
        <v>10.349666666666666</v>
      </c>
      <c r="H24" s="28">
        <f t="shared" si="0"/>
        <v>-2.0567174537080901</v>
      </c>
      <c r="I24" s="27">
        <f t="shared" si="4"/>
        <v>8.6283110029812029</v>
      </c>
      <c r="J24" s="28">
        <f t="shared" si="1"/>
        <v>1.252225241640875</v>
      </c>
      <c r="K24" s="27">
        <f t="shared" si="2"/>
        <v>1.2565486116368587</v>
      </c>
      <c r="L24" s="18"/>
    </row>
    <row r="25" spans="1:15">
      <c r="A25" s="16"/>
      <c r="B25" s="11" t="s">
        <v>21</v>
      </c>
      <c r="C25" s="55">
        <v>10.85266666666667</v>
      </c>
      <c r="D25" s="55">
        <v>11.309666666666667</v>
      </c>
      <c r="E25" s="55">
        <v>12.569000000000001</v>
      </c>
      <c r="F25" s="55">
        <v>10.844333333333333</v>
      </c>
      <c r="G25" s="56">
        <v>10.235333333333335</v>
      </c>
      <c r="H25" s="28">
        <f t="shared" si="0"/>
        <v>-5.6158362278301848</v>
      </c>
      <c r="I25" s="27">
        <f t="shared" si="4"/>
        <v>-13.721590155674024</v>
      </c>
      <c r="J25" s="28">
        <f t="shared" si="1"/>
        <v>1.2383918409554162</v>
      </c>
      <c r="K25" s="27">
        <f t="shared" si="2"/>
        <v>1.2895270175193818</v>
      </c>
      <c r="L25" s="18"/>
    </row>
    <row r="26" spans="1:15">
      <c r="A26" s="16"/>
      <c r="B26" s="11" t="s">
        <v>10</v>
      </c>
      <c r="C26" s="55">
        <v>12.110666666666667</v>
      </c>
      <c r="D26" s="55">
        <v>10.247333333333334</v>
      </c>
      <c r="E26" s="55">
        <v>8.3543333333333347</v>
      </c>
      <c r="F26" s="55">
        <v>8.8473333333333333</v>
      </c>
      <c r="G26" s="56">
        <v>9.653666666666668</v>
      </c>
      <c r="H26" s="28">
        <f t="shared" si="0"/>
        <v>9.1138572827970989</v>
      </c>
      <c r="I26" s="27">
        <f t="shared" si="4"/>
        <v>5.90112915453056</v>
      </c>
      <c r="J26" s="28">
        <f t="shared" si="1"/>
        <v>1.1680149191008211</v>
      </c>
      <c r="K26" s="27">
        <f t="shared" si="2"/>
        <v>1.0520587126609728</v>
      </c>
      <c r="L26" s="18"/>
    </row>
    <row r="27" spans="1:15">
      <c r="A27" s="16"/>
      <c r="B27" s="11" t="s">
        <v>8</v>
      </c>
      <c r="C27" s="55">
        <v>8.8103333333333325</v>
      </c>
      <c r="D27" s="55">
        <v>6.9223333333333343</v>
      </c>
      <c r="E27" s="55">
        <v>8.1159999999999997</v>
      </c>
      <c r="F27" s="55">
        <v>8.7136666666666667</v>
      </c>
      <c r="G27" s="56">
        <v>8.8506666666666671</v>
      </c>
      <c r="H27" s="28">
        <f t="shared" si="0"/>
        <v>1.5722428369228547</v>
      </c>
      <c r="I27" s="27">
        <f t="shared" si="4"/>
        <v>7.3640545424675574</v>
      </c>
      <c r="J27" s="28">
        <f t="shared" si="1"/>
        <v>1.0708584693886605</v>
      </c>
      <c r="K27" s="27">
        <f t="shared" si="2"/>
        <v>1.0361640723257666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607.94400000000007</v>
      </c>
      <c r="D13" s="26">
        <v>605.9466666666666</v>
      </c>
      <c r="E13" s="26">
        <v>671.92166666666662</v>
      </c>
      <c r="F13" s="26">
        <v>689.69333333333327</v>
      </c>
      <c r="G13" s="26">
        <v>689.22266666666667</v>
      </c>
      <c r="H13" s="28">
        <f t="shared" ref="H13:H27" si="0">IF(OR(OR(G13=0,F13=0),G13=""),"",(G13/F13-1)*100)</f>
        <v>-6.8242890560044067E-2</v>
      </c>
      <c r="I13" s="27">
        <f>IF(OR(OR(G13=0,F13=0),F13=""),"",(F13/E13-1)*100)</f>
        <v>2.644901563426294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245.04833333333346</v>
      </c>
      <c r="D14" s="25">
        <v>245.60466666666656</v>
      </c>
      <c r="E14" s="25">
        <v>309.29033333333325</v>
      </c>
      <c r="F14" s="25">
        <v>304.92566666666659</v>
      </c>
      <c r="G14" s="26">
        <v>324.89933333333323</v>
      </c>
      <c r="H14" s="54">
        <f t="shared" si="0"/>
        <v>6.5503395909604079</v>
      </c>
      <c r="I14" s="53">
        <f t="shared" ref="I14" si="3">IF(OR(OR(G14=0,F14=0),F14=""),"",(F14/E14-1)*100)</f>
        <v>-1.4111875465447232</v>
      </c>
      <c r="J14" s="54">
        <f t="shared" si="1"/>
        <v>47.139966377580912</v>
      </c>
      <c r="K14" s="53">
        <f t="shared" si="2"/>
        <v>44.211775281767736</v>
      </c>
      <c r="L14" s="18"/>
    </row>
    <row r="15" spans="1:15">
      <c r="A15" s="16"/>
      <c r="B15" s="12" t="s">
        <v>4</v>
      </c>
      <c r="C15" s="107">
        <v>125.94433333333335</v>
      </c>
      <c r="D15" s="107">
        <v>123.64566666666667</v>
      </c>
      <c r="E15" s="107">
        <v>135.387</v>
      </c>
      <c r="F15" s="107">
        <v>157.41266666666667</v>
      </c>
      <c r="G15" s="107">
        <v>139.83633333333333</v>
      </c>
      <c r="H15" s="50">
        <f t="shared" si="0"/>
        <v>-11.165768108453788</v>
      </c>
      <c r="I15" s="36">
        <f>IF(OR(OR(G15=0,F15=0),F15=""),"",(F15/E15-1)*100)</f>
        <v>16.268671782864441</v>
      </c>
      <c r="J15" s="50">
        <f t="shared" si="1"/>
        <v>20.288992236664686</v>
      </c>
      <c r="K15" s="36">
        <f t="shared" si="2"/>
        <v>22.823573762251826</v>
      </c>
      <c r="L15" s="18"/>
    </row>
    <row r="16" spans="1:15">
      <c r="A16" s="16"/>
      <c r="B16" s="11" t="s">
        <v>196</v>
      </c>
      <c r="C16" s="25">
        <v>59.82833333333334</v>
      </c>
      <c r="D16" s="25">
        <v>60.552</v>
      </c>
      <c r="E16" s="25">
        <v>46.361666666666672</v>
      </c>
      <c r="F16" s="25">
        <v>57.284999999999997</v>
      </c>
      <c r="G16" s="26">
        <v>57.350666666666662</v>
      </c>
      <c r="H16" s="28">
        <f t="shared" si="0"/>
        <v>0.11463152075876781</v>
      </c>
      <c r="I16" s="27">
        <f t="shared" ref="I16:I27" si="4">IF(OR(OR(G16=0,F16=0),F16=""),"",(F16/E16-1)*100)</f>
        <v>23.561131682064907</v>
      </c>
      <c r="J16" s="28">
        <f t="shared" si="1"/>
        <v>8.3210650839496463</v>
      </c>
      <c r="K16" s="27">
        <f t="shared" si="2"/>
        <v>8.3058654087807149</v>
      </c>
      <c r="L16" s="18"/>
      <c r="N16" s="23" t="s">
        <v>4</v>
      </c>
      <c r="O16" s="34">
        <f>J15</f>
        <v>20.288992236664686</v>
      </c>
    </row>
    <row r="17" spans="1:15">
      <c r="A17" s="16"/>
      <c r="B17" s="11" t="s">
        <v>23</v>
      </c>
      <c r="C17" s="25">
        <v>48.738</v>
      </c>
      <c r="D17" s="25">
        <v>47.064999999999998</v>
      </c>
      <c r="E17" s="25">
        <v>53.689333333333337</v>
      </c>
      <c r="F17" s="25">
        <v>42.798999999999999</v>
      </c>
      <c r="G17" s="26">
        <v>42.428666666666665</v>
      </c>
      <c r="H17" s="28">
        <f t="shared" si="0"/>
        <v>-0.86528501444738115</v>
      </c>
      <c r="I17" s="27">
        <f t="shared" si="4"/>
        <v>-20.283979437256317</v>
      </c>
      <c r="J17" s="28">
        <f t="shared" si="1"/>
        <v>6.1560173103225466</v>
      </c>
      <c r="K17" s="27">
        <f t="shared" si="2"/>
        <v>6.2055116283565654</v>
      </c>
      <c r="L17" s="18"/>
      <c r="N17" s="23" t="s">
        <v>35</v>
      </c>
      <c r="O17" s="34">
        <f>100-O16</f>
        <v>79.711007763335317</v>
      </c>
    </row>
    <row r="18" spans="1:15">
      <c r="A18" s="16"/>
      <c r="B18" s="11" t="s">
        <v>24</v>
      </c>
      <c r="C18" s="25">
        <v>35.172999999999995</v>
      </c>
      <c r="D18" s="25">
        <v>35.181000000000004</v>
      </c>
      <c r="E18" s="25">
        <v>30.051666666666666</v>
      </c>
      <c r="F18" s="25">
        <v>32.846666666666664</v>
      </c>
      <c r="G18" s="26">
        <v>29.25333333333333</v>
      </c>
      <c r="H18" s="28">
        <f t="shared" si="0"/>
        <v>-10.939719910696166</v>
      </c>
      <c r="I18" s="27">
        <f t="shared" si="4"/>
        <v>9.3006488824801679</v>
      </c>
      <c r="J18" s="28">
        <f t="shared" si="1"/>
        <v>4.244395135002331</v>
      </c>
      <c r="K18" s="27">
        <f t="shared" si="2"/>
        <v>4.7625031414928376</v>
      </c>
      <c r="L18" s="18"/>
    </row>
    <row r="19" spans="1:15">
      <c r="A19" s="16"/>
      <c r="B19" s="11" t="s">
        <v>5</v>
      </c>
      <c r="C19" s="25">
        <v>18.200666666666667</v>
      </c>
      <c r="D19" s="25">
        <v>16.953333333333333</v>
      </c>
      <c r="E19" s="25">
        <v>18.796000000000003</v>
      </c>
      <c r="F19" s="25">
        <v>20.778333333333332</v>
      </c>
      <c r="G19" s="26">
        <v>19.583666666666669</v>
      </c>
      <c r="H19" s="28">
        <f t="shared" si="0"/>
        <v>-5.7495788882650061</v>
      </c>
      <c r="I19" s="27">
        <f t="shared" si="4"/>
        <v>10.546570192239457</v>
      </c>
      <c r="J19" s="28">
        <f t="shared" si="1"/>
        <v>2.8414136118564493</v>
      </c>
      <c r="K19" s="27">
        <f t="shared" si="2"/>
        <v>3.0126916310630811</v>
      </c>
      <c r="L19" s="18"/>
    </row>
    <row r="20" spans="1:15">
      <c r="A20" s="16"/>
      <c r="B20" s="11" t="s">
        <v>19</v>
      </c>
      <c r="C20" s="25">
        <v>15.679666666666668</v>
      </c>
      <c r="D20" s="25">
        <v>18.156666666666666</v>
      </c>
      <c r="E20" s="25">
        <v>16.362666666666666</v>
      </c>
      <c r="F20" s="25">
        <v>19.240333333333336</v>
      </c>
      <c r="G20" s="26">
        <v>17.324000000000002</v>
      </c>
      <c r="H20" s="28">
        <f t="shared" si="0"/>
        <v>-9.959979903328076</v>
      </c>
      <c r="I20" s="27">
        <f t="shared" si="4"/>
        <v>17.586782920469378</v>
      </c>
      <c r="J20" s="28">
        <f t="shared" si="1"/>
        <v>2.5135563349628667</v>
      </c>
      <c r="K20" s="27">
        <f t="shared" si="2"/>
        <v>2.7896939702669794</v>
      </c>
      <c r="L20" s="18"/>
    </row>
    <row r="21" spans="1:15">
      <c r="A21" s="16"/>
      <c r="B21" s="11" t="s">
        <v>8</v>
      </c>
      <c r="C21" s="25">
        <v>10.167999999999999</v>
      </c>
      <c r="D21" s="25">
        <v>9.8696666666666673</v>
      </c>
      <c r="E21" s="25">
        <v>12.408333333333333</v>
      </c>
      <c r="F21" s="25">
        <v>9.7013333333333325</v>
      </c>
      <c r="G21" s="26">
        <v>11.143666666666666</v>
      </c>
      <c r="H21" s="28">
        <f t="shared" si="0"/>
        <v>14.86737218251788</v>
      </c>
      <c r="I21" s="27">
        <f t="shared" si="4"/>
        <v>-21.815983881799873</v>
      </c>
      <c r="J21" s="28">
        <f t="shared" si="1"/>
        <v>1.6168456444651658</v>
      </c>
      <c r="K21" s="27">
        <f t="shared" si="2"/>
        <v>1.4066155006089665</v>
      </c>
      <c r="L21" s="18"/>
    </row>
    <row r="22" spans="1:15">
      <c r="A22" s="16"/>
      <c r="B22" s="11" t="s">
        <v>20</v>
      </c>
      <c r="C22" s="25">
        <v>10.313000000000001</v>
      </c>
      <c r="D22" s="25">
        <v>10.817333333333332</v>
      </c>
      <c r="E22" s="25">
        <v>10.716333333333333</v>
      </c>
      <c r="F22" s="25">
        <v>10.009</v>
      </c>
      <c r="G22" s="26">
        <v>9.3239999999999998</v>
      </c>
      <c r="H22" s="28">
        <f t="shared" si="0"/>
        <v>-6.8438405435108489</v>
      </c>
      <c r="I22" s="27">
        <f t="shared" si="4"/>
        <v>-6.600516345765028</v>
      </c>
      <c r="J22" s="28">
        <f t="shared" si="1"/>
        <v>1.3528284037862945</v>
      </c>
      <c r="K22" s="27">
        <f t="shared" si="2"/>
        <v>1.4512246988999944</v>
      </c>
      <c r="L22" s="18"/>
    </row>
    <row r="23" spans="1:15">
      <c r="A23" s="16"/>
      <c r="B23" s="11" t="s">
        <v>22</v>
      </c>
      <c r="C23" s="25">
        <v>10.334333333333333</v>
      </c>
      <c r="D23" s="25">
        <v>9.5573333333333341</v>
      </c>
      <c r="E23" s="25">
        <v>8.8073333333333323</v>
      </c>
      <c r="F23" s="25">
        <v>8.1689999999999987</v>
      </c>
      <c r="G23" s="26">
        <v>8.5950000000000006</v>
      </c>
      <c r="H23" s="28">
        <f t="shared" si="0"/>
        <v>5.2148365773044603</v>
      </c>
      <c r="I23" s="27">
        <f t="shared" si="4"/>
        <v>-7.2477480887139567</v>
      </c>
      <c r="J23" s="28">
        <f t="shared" si="1"/>
        <v>1.2470570710578295</v>
      </c>
      <c r="K23" s="27">
        <f t="shared" si="2"/>
        <v>1.1844394610164903</v>
      </c>
      <c r="L23" s="18"/>
    </row>
    <row r="24" spans="1:15">
      <c r="A24" s="16"/>
      <c r="B24" s="11" t="s">
        <v>10</v>
      </c>
      <c r="C24" s="25">
        <v>6.4443333333333328</v>
      </c>
      <c r="D24" s="25">
        <v>7.4413333333333327</v>
      </c>
      <c r="E24" s="25">
        <v>6.4210000000000003</v>
      </c>
      <c r="F24" s="25">
        <v>7.0983333333333336</v>
      </c>
      <c r="G24" s="26">
        <v>8.5329999999999995</v>
      </c>
      <c r="H24" s="28">
        <f t="shared" si="0"/>
        <v>20.211317210612801</v>
      </c>
      <c r="I24" s="27">
        <f t="shared" si="4"/>
        <v>10.548720344702289</v>
      </c>
      <c r="J24" s="28">
        <f t="shared" si="1"/>
        <v>1.2380614295912109</v>
      </c>
      <c r="K24" s="27">
        <f t="shared" si="2"/>
        <v>1.0292013841900749</v>
      </c>
      <c r="L24" s="18"/>
    </row>
    <row r="25" spans="1:15">
      <c r="A25" s="16"/>
      <c r="B25" s="11" t="s">
        <v>21</v>
      </c>
      <c r="C25" s="25">
        <v>7.0836666666666668</v>
      </c>
      <c r="D25" s="25">
        <v>8.6240000000000006</v>
      </c>
      <c r="E25" s="25">
        <v>8.1583333333333332</v>
      </c>
      <c r="F25" s="25">
        <v>6.5203333333333333</v>
      </c>
      <c r="G25" s="26">
        <v>8.2969999999999988</v>
      </c>
      <c r="H25" s="28">
        <f t="shared" si="0"/>
        <v>27.248095700628781</v>
      </c>
      <c r="I25" s="27">
        <f t="shared" si="4"/>
        <v>-20.077630234933608</v>
      </c>
      <c r="J25" s="28">
        <f t="shared" si="1"/>
        <v>1.2038199556215019</v>
      </c>
      <c r="K25" s="27">
        <f t="shared" si="2"/>
        <v>0.94539602142014822</v>
      </c>
      <c r="L25" s="18"/>
    </row>
    <row r="26" spans="1:15">
      <c r="A26" s="16"/>
      <c r="B26" s="11" t="s">
        <v>7</v>
      </c>
      <c r="C26" s="25">
        <v>9.8383333333333329</v>
      </c>
      <c r="D26" s="25">
        <v>8.1189999999999998</v>
      </c>
      <c r="E26" s="25">
        <v>9.0890000000000004</v>
      </c>
      <c r="F26" s="25">
        <v>7.9220000000000006</v>
      </c>
      <c r="G26" s="26">
        <v>8.0693333333333328</v>
      </c>
      <c r="H26" s="28">
        <f t="shared" si="0"/>
        <v>1.8597997138769529</v>
      </c>
      <c r="I26" s="27">
        <f t="shared" si="4"/>
        <v>-12.83969633623061</v>
      </c>
      <c r="J26" s="28">
        <f t="shared" si="1"/>
        <v>1.1707875732467687</v>
      </c>
      <c r="K26" s="27">
        <f t="shared" si="2"/>
        <v>1.1486264426701724</v>
      </c>
      <c r="L26" s="18"/>
    </row>
    <row r="27" spans="1:15">
      <c r="A27" s="16"/>
      <c r="B27" s="11" t="s">
        <v>18</v>
      </c>
      <c r="C27" s="25">
        <v>5.15</v>
      </c>
      <c r="D27" s="25">
        <v>4.3596666666666666</v>
      </c>
      <c r="E27" s="25">
        <v>6.3826666666666663</v>
      </c>
      <c r="F27" s="25">
        <v>4.9856666666666669</v>
      </c>
      <c r="G27" s="26">
        <v>4.5846666666666662</v>
      </c>
      <c r="H27" s="28">
        <f t="shared" si="0"/>
        <v>-8.0430567627198144</v>
      </c>
      <c r="I27" s="27">
        <f t="shared" si="4"/>
        <v>-21.887403384165438</v>
      </c>
      <c r="J27" s="28">
        <f t="shared" si="1"/>
        <v>0.66519383189177361</v>
      </c>
      <c r="K27" s="27">
        <f t="shared" si="2"/>
        <v>0.72288166721441427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/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6140.125</v>
      </c>
      <c r="D13" s="26">
        <v>7287.3536666666669</v>
      </c>
      <c r="E13" s="26">
        <v>7786.2030000000004</v>
      </c>
      <c r="F13" s="26">
        <v>8240.2303333333348</v>
      </c>
      <c r="G13" s="26">
        <v>8621.3616666666658</v>
      </c>
      <c r="H13" s="28">
        <f t="shared" ref="H13:H27" si="0">IF(OR(OR(G13=0,F13=0),G13=""),"",(G13/F13-1)*100)</f>
        <v>4.6252509689150401</v>
      </c>
      <c r="I13" s="27">
        <f>IF(OR(OR(G13=0,F13=0),F13=""),"",(F13/E13-1)*100)</f>
        <v>5.831177704117585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3427.9260000000004</v>
      </c>
      <c r="D14" s="25">
        <v>4045.3040000000005</v>
      </c>
      <c r="E14" s="25">
        <v>4440.8090000000002</v>
      </c>
      <c r="F14" s="25">
        <v>4786.6060000000016</v>
      </c>
      <c r="G14" s="26">
        <v>4901.7073333333337</v>
      </c>
      <c r="H14" s="54">
        <f t="shared" si="0"/>
        <v>2.4046544322497532</v>
      </c>
      <c r="I14" s="53">
        <f t="shared" ref="I14" si="3">IF(OR(OR(G14=0,F14=0),F14=""),"",(F14/E14-1)*100)</f>
        <v>7.786801909291774</v>
      </c>
      <c r="J14" s="54">
        <f t="shared" si="1"/>
        <v>56.855373000823349</v>
      </c>
      <c r="K14" s="53">
        <f t="shared" si="2"/>
        <v>58.088254895463898</v>
      </c>
      <c r="L14" s="18"/>
    </row>
    <row r="15" spans="1:15">
      <c r="A15" s="16"/>
      <c r="B15" s="12" t="s">
        <v>4</v>
      </c>
      <c r="C15" s="107">
        <v>826.01033333333328</v>
      </c>
      <c r="D15" s="107">
        <v>1109.7136666666668</v>
      </c>
      <c r="E15" s="107">
        <v>1167.0643333333333</v>
      </c>
      <c r="F15" s="107">
        <v>1188.953</v>
      </c>
      <c r="G15" s="107">
        <v>1348.53</v>
      </c>
      <c r="H15" s="50">
        <f t="shared" si="0"/>
        <v>13.421640720869533</v>
      </c>
      <c r="I15" s="36">
        <f>IF(OR(OR(G15=0,F15=0),F15=""),"",(F15/E15-1)*100)</f>
        <v>1.8755321400448333</v>
      </c>
      <c r="J15" s="50">
        <f t="shared" si="1"/>
        <v>15.641728675110681</v>
      </c>
      <c r="K15" s="36">
        <f t="shared" si="2"/>
        <v>14.428637937345682</v>
      </c>
      <c r="L15" s="18"/>
    </row>
    <row r="16" spans="1:15">
      <c r="A16" s="16"/>
      <c r="B16" s="11" t="s">
        <v>196</v>
      </c>
      <c r="C16" s="55">
        <v>415.30300000000005</v>
      </c>
      <c r="D16" s="55">
        <v>503.35633333333334</v>
      </c>
      <c r="E16" s="55">
        <v>484.53533333333331</v>
      </c>
      <c r="F16" s="55">
        <v>533.95333333333338</v>
      </c>
      <c r="G16" s="56">
        <v>532.80166666666662</v>
      </c>
      <c r="H16" s="54">
        <f t="shared" si="0"/>
        <v>-0.21568676413671328</v>
      </c>
      <c r="I16" s="53">
        <f t="shared" ref="I16:I27" si="4">IF(OR(OR(G16=0,F16=0),F16=""),"",(F16/E16-1)*100)</f>
        <v>10.19904981129689</v>
      </c>
      <c r="J16" s="54">
        <f t="shared" si="1"/>
        <v>6.1800175803628861</v>
      </c>
      <c r="K16" s="53">
        <f t="shared" si="2"/>
        <v>6.4798350499183046</v>
      </c>
      <c r="L16" s="18"/>
      <c r="N16" s="23" t="s">
        <v>4</v>
      </c>
      <c r="O16" s="34">
        <f>J15</f>
        <v>15.641728675110681</v>
      </c>
    </row>
    <row r="17" spans="1:15">
      <c r="A17" s="16"/>
      <c r="B17" s="11" t="s">
        <v>23</v>
      </c>
      <c r="C17" s="55">
        <v>354.34566666666666</v>
      </c>
      <c r="D17" s="55">
        <v>400.86433333333326</v>
      </c>
      <c r="E17" s="55">
        <v>408.54766666666666</v>
      </c>
      <c r="F17" s="55">
        <v>414.52933333333334</v>
      </c>
      <c r="G17" s="56">
        <v>411.81966666666659</v>
      </c>
      <c r="H17" s="28">
        <f t="shared" si="0"/>
        <v>-0.65367308143856606</v>
      </c>
      <c r="I17" s="27">
        <f t="shared" si="4"/>
        <v>1.4641294406283034</v>
      </c>
      <c r="J17" s="28">
        <f t="shared" si="1"/>
        <v>4.7767357708575426</v>
      </c>
      <c r="K17" s="27">
        <f t="shared" si="2"/>
        <v>5.0305551733970537</v>
      </c>
      <c r="L17" s="18"/>
      <c r="N17" s="23" t="s">
        <v>35</v>
      </c>
      <c r="O17" s="34">
        <f>100-O16</f>
        <v>84.358271324889316</v>
      </c>
    </row>
    <row r="18" spans="1:15">
      <c r="A18" s="16"/>
      <c r="B18" s="11" t="s">
        <v>24</v>
      </c>
      <c r="C18" s="55">
        <v>302.64333333333337</v>
      </c>
      <c r="D18" s="55">
        <v>308.84266666666667</v>
      </c>
      <c r="E18" s="55">
        <v>335.17466666666672</v>
      </c>
      <c r="F18" s="55">
        <v>316.3126666666667</v>
      </c>
      <c r="G18" s="56">
        <v>358.48566666666665</v>
      </c>
      <c r="H18" s="28">
        <f t="shared" si="0"/>
        <v>13.332694022159487</v>
      </c>
      <c r="I18" s="27">
        <f t="shared" si="4"/>
        <v>-5.6275136147918907</v>
      </c>
      <c r="J18" s="28">
        <f t="shared" si="1"/>
        <v>4.1581095948300515</v>
      </c>
      <c r="K18" s="27">
        <f t="shared" si="2"/>
        <v>3.8386386529405665</v>
      </c>
      <c r="L18" s="18"/>
    </row>
    <row r="19" spans="1:15">
      <c r="A19" s="16"/>
      <c r="B19" s="11" t="s">
        <v>19</v>
      </c>
      <c r="C19" s="55">
        <v>152.85799999999998</v>
      </c>
      <c r="D19" s="55">
        <v>192.37800000000001</v>
      </c>
      <c r="E19" s="55">
        <v>225.33766666666665</v>
      </c>
      <c r="F19" s="55">
        <v>237.80933333333334</v>
      </c>
      <c r="G19" s="56">
        <v>240.86599999999999</v>
      </c>
      <c r="H19" s="28">
        <f t="shared" si="0"/>
        <v>1.2853434404032305</v>
      </c>
      <c r="I19" s="27">
        <f t="shared" si="4"/>
        <v>5.5346568779002903</v>
      </c>
      <c r="J19" s="28">
        <f t="shared" si="1"/>
        <v>2.7938278118093103</v>
      </c>
      <c r="K19" s="27">
        <f t="shared" si="2"/>
        <v>2.8859549273926035</v>
      </c>
      <c r="L19" s="18"/>
    </row>
    <row r="20" spans="1:15">
      <c r="A20" s="16"/>
      <c r="B20" s="11" t="s">
        <v>5</v>
      </c>
      <c r="C20" s="55">
        <v>176.69233333333332</v>
      </c>
      <c r="D20" s="55">
        <v>166.08033333333333</v>
      </c>
      <c r="E20" s="55">
        <v>161.398</v>
      </c>
      <c r="F20" s="55">
        <v>178.04266666666669</v>
      </c>
      <c r="G20" s="56">
        <v>205.96400000000003</v>
      </c>
      <c r="H20" s="28">
        <f t="shared" si="0"/>
        <v>15.682383248959052</v>
      </c>
      <c r="I20" s="27">
        <f t="shared" si="4"/>
        <v>10.31280850237717</v>
      </c>
      <c r="J20" s="28">
        <f t="shared" si="1"/>
        <v>2.3889961697852451</v>
      </c>
      <c r="K20" s="27">
        <f t="shared" si="2"/>
        <v>2.1606515772556683</v>
      </c>
      <c r="L20" s="18"/>
    </row>
    <row r="21" spans="1:15">
      <c r="A21" s="16"/>
      <c r="B21" s="11" t="s">
        <v>20</v>
      </c>
      <c r="C21" s="55">
        <v>118.01133333333333</v>
      </c>
      <c r="D21" s="55">
        <v>181.23133333333331</v>
      </c>
      <c r="E21" s="55">
        <v>145.83666666666667</v>
      </c>
      <c r="F21" s="55">
        <v>142.24800000000002</v>
      </c>
      <c r="G21" s="56">
        <v>164.601</v>
      </c>
      <c r="H21" s="28">
        <f t="shared" si="0"/>
        <v>15.714104943478979</v>
      </c>
      <c r="I21" s="27">
        <f t="shared" si="4"/>
        <v>-2.4607437544284627</v>
      </c>
      <c r="J21" s="28">
        <f t="shared" si="1"/>
        <v>1.9092227697210244</v>
      </c>
      <c r="K21" s="27">
        <f t="shared" si="2"/>
        <v>1.7262624252695848</v>
      </c>
      <c r="L21" s="18"/>
    </row>
    <row r="22" spans="1:15">
      <c r="A22" s="16"/>
      <c r="B22" s="11" t="s">
        <v>22</v>
      </c>
      <c r="C22" s="55">
        <v>75.747</v>
      </c>
      <c r="D22" s="55">
        <v>72.763333333333335</v>
      </c>
      <c r="E22" s="55">
        <v>83.760666666666665</v>
      </c>
      <c r="F22" s="55">
        <v>88.841333333333338</v>
      </c>
      <c r="G22" s="56">
        <v>101.06833333333333</v>
      </c>
      <c r="H22" s="28">
        <f t="shared" si="0"/>
        <v>13.762738064864699</v>
      </c>
      <c r="I22" s="27">
        <f t="shared" si="4"/>
        <v>6.0656951154479888</v>
      </c>
      <c r="J22" s="28">
        <f t="shared" si="1"/>
        <v>1.1723012818740737</v>
      </c>
      <c r="K22" s="27">
        <f t="shared" si="2"/>
        <v>1.0781413836692508</v>
      </c>
      <c r="L22" s="18"/>
    </row>
    <row r="23" spans="1:15">
      <c r="A23" s="16"/>
      <c r="B23" s="11" t="s">
        <v>7</v>
      </c>
      <c r="C23" s="55">
        <v>71.544666666666657</v>
      </c>
      <c r="D23" s="55">
        <v>75.886666666666656</v>
      </c>
      <c r="E23" s="55">
        <v>85.74966666666667</v>
      </c>
      <c r="F23" s="55">
        <v>85.47166666666665</v>
      </c>
      <c r="G23" s="56">
        <v>94.370666666666679</v>
      </c>
      <c r="H23" s="28">
        <f t="shared" si="0"/>
        <v>10.411637384708428</v>
      </c>
      <c r="I23" s="27">
        <f t="shared" si="4"/>
        <v>-0.32419951097966138</v>
      </c>
      <c r="J23" s="28">
        <f t="shared" si="1"/>
        <v>1.0946144044917889</v>
      </c>
      <c r="K23" s="27">
        <f t="shared" si="2"/>
        <v>1.0372485138057019</v>
      </c>
      <c r="L23" s="18"/>
    </row>
    <row r="24" spans="1:15">
      <c r="A24" s="16"/>
      <c r="B24" s="11" t="s">
        <v>18</v>
      </c>
      <c r="C24" s="55">
        <v>67.015000000000001</v>
      </c>
      <c r="D24" s="55">
        <v>72.655999999999992</v>
      </c>
      <c r="E24" s="55">
        <v>75.510333333333335</v>
      </c>
      <c r="F24" s="55">
        <v>76.449666666666658</v>
      </c>
      <c r="G24" s="56">
        <v>78.976666666666674</v>
      </c>
      <c r="H24" s="28">
        <f t="shared" si="0"/>
        <v>3.305442796785707</v>
      </c>
      <c r="I24" s="27">
        <f t="shared" si="4"/>
        <v>1.2439798526470813</v>
      </c>
      <c r="J24" s="28">
        <f t="shared" si="1"/>
        <v>0.9160579235646652</v>
      </c>
      <c r="K24" s="27">
        <f t="shared" si="2"/>
        <v>0.9277612830482771</v>
      </c>
      <c r="L24" s="18"/>
    </row>
    <row r="25" spans="1:15">
      <c r="A25" s="16"/>
      <c r="B25" s="11" t="s">
        <v>10</v>
      </c>
      <c r="C25" s="55">
        <v>52.698</v>
      </c>
      <c r="D25" s="55">
        <v>57.211333333333336</v>
      </c>
      <c r="E25" s="55">
        <v>62.965000000000003</v>
      </c>
      <c r="F25" s="55">
        <v>69.361000000000004</v>
      </c>
      <c r="G25" s="56">
        <v>66.412666666666667</v>
      </c>
      <c r="H25" s="28">
        <f t="shared" si="0"/>
        <v>-4.2507076503126235</v>
      </c>
      <c r="I25" s="27">
        <f t="shared" si="4"/>
        <v>10.158024299213842</v>
      </c>
      <c r="J25" s="28">
        <f t="shared" si="1"/>
        <v>0.77032688378498604</v>
      </c>
      <c r="K25" s="27">
        <f t="shared" si="2"/>
        <v>0.84173617962378156</v>
      </c>
      <c r="L25" s="18"/>
    </row>
    <row r="26" spans="1:15">
      <c r="A26" s="16"/>
      <c r="B26" s="11" t="s">
        <v>8</v>
      </c>
      <c r="C26" s="55">
        <v>49.94533333333333</v>
      </c>
      <c r="D26" s="55">
        <v>57.963666666666661</v>
      </c>
      <c r="E26" s="55">
        <v>56.683999999999997</v>
      </c>
      <c r="F26" s="55">
        <v>66.744</v>
      </c>
      <c r="G26" s="56">
        <v>63.83</v>
      </c>
      <c r="H26" s="28">
        <f t="shared" si="0"/>
        <v>-4.3659355148028318</v>
      </c>
      <c r="I26" s="27">
        <f t="shared" si="4"/>
        <v>17.747512525580422</v>
      </c>
      <c r="J26" s="28">
        <f t="shared" si="1"/>
        <v>0.7403702856683313</v>
      </c>
      <c r="K26" s="27">
        <f t="shared" si="2"/>
        <v>0.80997735864260412</v>
      </c>
      <c r="L26" s="18"/>
    </row>
    <row r="27" spans="1:15">
      <c r="A27" s="16"/>
      <c r="B27" s="11" t="s">
        <v>21</v>
      </c>
      <c r="C27" s="55">
        <v>49.384999999999998</v>
      </c>
      <c r="D27" s="55">
        <v>43.101999999999997</v>
      </c>
      <c r="E27" s="55">
        <v>52.83</v>
      </c>
      <c r="F27" s="55">
        <v>54.908333333333331</v>
      </c>
      <c r="G27" s="56">
        <v>51.927999999999997</v>
      </c>
      <c r="H27" s="28">
        <f t="shared" si="0"/>
        <v>-5.4278342692366088</v>
      </c>
      <c r="I27" s="27">
        <f t="shared" si="4"/>
        <v>3.9340021452457519</v>
      </c>
      <c r="J27" s="28">
        <f t="shared" si="1"/>
        <v>0.60231784731607563</v>
      </c>
      <c r="K27" s="27">
        <f t="shared" si="2"/>
        <v>0.66634464222703138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730.85633333333328</v>
      </c>
      <c r="D13" s="26">
        <v>726.27700000000004</v>
      </c>
      <c r="E13" s="26">
        <v>927.47400000000005</v>
      </c>
      <c r="F13" s="26">
        <v>918.48900000000003</v>
      </c>
      <c r="G13" s="26">
        <v>1021.63</v>
      </c>
      <c r="H13" s="28">
        <f t="shared" ref="H13:H27" si="0">IF(OR(OR(G13=0,F13=0),G13=""),"",(G13/F13-1)*100)</f>
        <v>11.229421364872083</v>
      </c>
      <c r="I13" s="27">
        <f>IF(OR(OR(G13=0,F13=0),F13=""),"",(F13/E13-1)*100)</f>
        <v>-0.96876031026207343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365.19266666666658</v>
      </c>
      <c r="D14" s="25">
        <v>320.35500000000002</v>
      </c>
      <c r="E14" s="25">
        <v>485.76099999999997</v>
      </c>
      <c r="F14" s="25">
        <v>479.31733333333329</v>
      </c>
      <c r="G14" s="26">
        <v>518.80966666666677</v>
      </c>
      <c r="H14" s="54">
        <f t="shared" si="0"/>
        <v>8.2392875422823799</v>
      </c>
      <c r="I14" s="53">
        <f t="shared" ref="I14" si="3">IF(OR(OR(G14=0,F14=0),F14=""),"",(F14/E14-1)*100)</f>
        <v>-1.3265096758831363</v>
      </c>
      <c r="J14" s="54">
        <f t="shared" si="1"/>
        <v>50.782540319554712</v>
      </c>
      <c r="K14" s="53">
        <f t="shared" si="2"/>
        <v>52.185419023345226</v>
      </c>
      <c r="L14" s="18"/>
    </row>
    <row r="15" spans="1:15">
      <c r="A15" s="16"/>
      <c r="B15" s="12" t="s">
        <v>4</v>
      </c>
      <c r="C15" s="107">
        <v>156.24300000000002</v>
      </c>
      <c r="D15" s="107">
        <v>177.69033333333331</v>
      </c>
      <c r="E15" s="107">
        <v>160.042</v>
      </c>
      <c r="F15" s="107">
        <v>173.00666666666666</v>
      </c>
      <c r="G15" s="107">
        <v>202.32</v>
      </c>
      <c r="H15" s="50">
        <f t="shared" si="0"/>
        <v>16.943470386497637</v>
      </c>
      <c r="I15" s="36">
        <f>IF(OR(OR(G15=0,F15=0),F15=""),"",(F15/E15-1)*100)</f>
        <v>8.100790209236731</v>
      </c>
      <c r="J15" s="50">
        <f t="shared" si="1"/>
        <v>19.803647112946958</v>
      </c>
      <c r="K15" s="36">
        <f t="shared" si="2"/>
        <v>18.836008560436397</v>
      </c>
      <c r="L15" s="18"/>
    </row>
    <row r="16" spans="1:15">
      <c r="A16" s="16"/>
      <c r="B16" s="11" t="s">
        <v>196</v>
      </c>
      <c r="C16" s="55">
        <v>65.430999999999997</v>
      </c>
      <c r="D16" s="55">
        <v>61.364333333333327</v>
      </c>
      <c r="E16" s="55">
        <v>73.13666666666667</v>
      </c>
      <c r="F16" s="55">
        <v>73.237000000000009</v>
      </c>
      <c r="G16" s="56">
        <v>79.962000000000003</v>
      </c>
      <c r="H16" s="54">
        <f t="shared" si="0"/>
        <v>9.1825170337397566</v>
      </c>
      <c r="I16" s="53">
        <f t="shared" ref="I16:I27" si="4">IF(OR(OR(G16=0,F16=0),F16=""),"",(F16/E16-1)*100)</f>
        <v>0.13718608996855508</v>
      </c>
      <c r="J16" s="54">
        <f t="shared" si="1"/>
        <v>7.8269040650724815</v>
      </c>
      <c r="K16" s="53">
        <f t="shared" si="2"/>
        <v>7.9736393141344104</v>
      </c>
      <c r="L16" s="18"/>
      <c r="N16" s="23" t="s">
        <v>4</v>
      </c>
      <c r="O16" s="34">
        <f>J15</f>
        <v>19.803647112946958</v>
      </c>
    </row>
    <row r="17" spans="1:15">
      <c r="A17" s="16"/>
      <c r="B17" s="11" t="s">
        <v>23</v>
      </c>
      <c r="C17" s="55">
        <v>41.263666666666673</v>
      </c>
      <c r="D17" s="55">
        <v>42.006333333333338</v>
      </c>
      <c r="E17" s="55">
        <v>50.748666666666658</v>
      </c>
      <c r="F17" s="55">
        <v>52.725666666666662</v>
      </c>
      <c r="G17" s="56">
        <v>49.544666666666664</v>
      </c>
      <c r="H17" s="28">
        <f t="shared" si="0"/>
        <v>-6.0331148017726992</v>
      </c>
      <c r="I17" s="27">
        <f t="shared" si="4"/>
        <v>3.8956688517268079</v>
      </c>
      <c r="J17" s="28">
        <f t="shared" si="1"/>
        <v>4.8495704576673226</v>
      </c>
      <c r="K17" s="27">
        <f t="shared" si="2"/>
        <v>5.7404788371626294</v>
      </c>
      <c r="L17" s="18"/>
      <c r="N17" s="23" t="s">
        <v>35</v>
      </c>
      <c r="O17" s="34">
        <f>100-O16</f>
        <v>80.196352887053038</v>
      </c>
    </row>
    <row r="18" spans="1:15">
      <c r="A18" s="16"/>
      <c r="B18" s="11" t="s">
        <v>19</v>
      </c>
      <c r="C18" s="55">
        <v>13.393000000000001</v>
      </c>
      <c r="D18" s="55">
        <v>29.224333333333334</v>
      </c>
      <c r="E18" s="55">
        <v>42.025333333333336</v>
      </c>
      <c r="F18" s="55">
        <v>38.764000000000003</v>
      </c>
      <c r="G18" s="56">
        <v>47.838333333333331</v>
      </c>
      <c r="H18" s="28">
        <f t="shared" si="0"/>
        <v>23.409176899528749</v>
      </c>
      <c r="I18" s="27">
        <f t="shared" si="4"/>
        <v>-7.7603984897998028</v>
      </c>
      <c r="J18" s="28">
        <f t="shared" si="1"/>
        <v>4.6825497815582287</v>
      </c>
      <c r="K18" s="27">
        <f t="shared" si="2"/>
        <v>4.2204098252673683</v>
      </c>
      <c r="L18" s="18"/>
    </row>
    <row r="19" spans="1:15">
      <c r="A19" s="16"/>
      <c r="B19" s="11" t="s">
        <v>24</v>
      </c>
      <c r="C19" s="55">
        <v>17.346666666666668</v>
      </c>
      <c r="D19" s="55">
        <v>20.354666666666667</v>
      </c>
      <c r="E19" s="55">
        <v>24.329333333333334</v>
      </c>
      <c r="F19" s="55">
        <v>18.415666666666667</v>
      </c>
      <c r="G19" s="56">
        <v>27.058999999999997</v>
      </c>
      <c r="H19" s="28">
        <f t="shared" si="0"/>
        <v>46.934675185982933</v>
      </c>
      <c r="I19" s="27">
        <f t="shared" si="4"/>
        <v>-24.306735353756782</v>
      </c>
      <c r="J19" s="28">
        <f t="shared" si="1"/>
        <v>2.648610553722972</v>
      </c>
      <c r="K19" s="27">
        <f t="shared" si="2"/>
        <v>2.004995886359735</v>
      </c>
      <c r="L19" s="18"/>
    </row>
    <row r="20" spans="1:15">
      <c r="A20" s="16"/>
      <c r="B20" s="11" t="s">
        <v>20</v>
      </c>
      <c r="C20" s="55">
        <v>16.030666666666665</v>
      </c>
      <c r="D20" s="55">
        <v>12.380333333333333</v>
      </c>
      <c r="E20" s="55">
        <v>21.895666666666667</v>
      </c>
      <c r="F20" s="55">
        <v>18.38</v>
      </c>
      <c r="G20" s="56">
        <v>18.875333333333334</v>
      </c>
      <c r="H20" s="28">
        <f t="shared" si="0"/>
        <v>2.694958287994198</v>
      </c>
      <c r="I20" s="27">
        <f t="shared" si="4"/>
        <v>-16.056449525781357</v>
      </c>
      <c r="J20" s="28">
        <f t="shared" si="1"/>
        <v>1.8475703858866062</v>
      </c>
      <c r="K20" s="27">
        <f t="shared" si="2"/>
        <v>2.0011126970491748</v>
      </c>
      <c r="L20" s="18"/>
    </row>
    <row r="21" spans="1:15">
      <c r="A21" s="16"/>
      <c r="B21" s="11" t="s">
        <v>7</v>
      </c>
      <c r="C21" s="55">
        <v>11.960999999999999</v>
      </c>
      <c r="D21" s="55">
        <v>11.813000000000001</v>
      </c>
      <c r="E21" s="55">
        <v>12.518666666666666</v>
      </c>
      <c r="F21" s="55">
        <v>11.565333333333333</v>
      </c>
      <c r="G21" s="56">
        <v>15.012333333333336</v>
      </c>
      <c r="H21" s="28">
        <f t="shared" si="0"/>
        <v>29.804588425178725</v>
      </c>
      <c r="I21" s="27">
        <f t="shared" si="4"/>
        <v>-7.6152944935562905</v>
      </c>
      <c r="J21" s="28">
        <f t="shared" si="1"/>
        <v>1.4694491482565444</v>
      </c>
      <c r="K21" s="27">
        <f t="shared" si="2"/>
        <v>1.2591694983100867</v>
      </c>
      <c r="L21" s="18"/>
    </row>
    <row r="22" spans="1:15">
      <c r="A22" s="16"/>
      <c r="B22" s="11" t="s">
        <v>22</v>
      </c>
      <c r="C22" s="55">
        <v>9.7189999999999994</v>
      </c>
      <c r="D22" s="55">
        <v>9.1330000000000009</v>
      </c>
      <c r="E22" s="55">
        <v>12.224333333333334</v>
      </c>
      <c r="F22" s="55">
        <v>10.993666666666668</v>
      </c>
      <c r="G22" s="56">
        <v>14.467333333333334</v>
      </c>
      <c r="H22" s="28">
        <f t="shared" si="0"/>
        <v>31.596980079439675</v>
      </c>
      <c r="I22" s="27">
        <f t="shared" si="4"/>
        <v>-10.067352002835872</v>
      </c>
      <c r="J22" s="28">
        <f t="shared" si="1"/>
        <v>1.4161030249046458</v>
      </c>
      <c r="K22" s="27">
        <f t="shared" si="2"/>
        <v>1.1969295948744805</v>
      </c>
      <c r="L22" s="18"/>
    </row>
    <row r="23" spans="1:15">
      <c r="A23" s="16"/>
      <c r="B23" s="11" t="s">
        <v>18</v>
      </c>
      <c r="C23" s="55">
        <v>8.2956666666666674</v>
      </c>
      <c r="D23" s="55">
        <v>13.068</v>
      </c>
      <c r="E23" s="55">
        <v>12.722999999999999</v>
      </c>
      <c r="F23" s="55">
        <v>12.257666666666667</v>
      </c>
      <c r="G23" s="56">
        <v>12.586666666666666</v>
      </c>
      <c r="H23" s="28">
        <f t="shared" si="0"/>
        <v>2.684034481820885</v>
      </c>
      <c r="I23" s="27">
        <f t="shared" si="4"/>
        <v>-3.6574183237705893</v>
      </c>
      <c r="J23" s="28">
        <f t="shared" si="1"/>
        <v>1.2320181148426206</v>
      </c>
      <c r="K23" s="27">
        <f t="shared" si="2"/>
        <v>1.3345469207216054</v>
      </c>
      <c r="L23" s="18"/>
    </row>
    <row r="24" spans="1:15">
      <c r="A24" s="16"/>
      <c r="B24" s="11" t="s">
        <v>8</v>
      </c>
      <c r="C24" s="55">
        <v>8.0693333333333328</v>
      </c>
      <c r="D24" s="55">
        <v>7.416666666666667</v>
      </c>
      <c r="E24" s="55">
        <v>9.0636666666666663</v>
      </c>
      <c r="F24" s="55">
        <v>9.216333333333333</v>
      </c>
      <c r="G24" s="56">
        <v>9.9703333333333344</v>
      </c>
      <c r="H24" s="28">
        <f t="shared" si="0"/>
        <v>8.1811277080545466</v>
      </c>
      <c r="I24" s="27">
        <f t="shared" si="4"/>
        <v>1.6843808613144162</v>
      </c>
      <c r="J24" s="28">
        <f t="shared" si="1"/>
        <v>0.9759240951551279</v>
      </c>
      <c r="K24" s="27">
        <f t="shared" si="2"/>
        <v>1.0034233761464026</v>
      </c>
      <c r="L24" s="18"/>
    </row>
    <row r="25" spans="1:15">
      <c r="A25" s="16"/>
      <c r="B25" s="11" t="s">
        <v>10</v>
      </c>
      <c r="C25" s="55">
        <v>7.9736666666666665</v>
      </c>
      <c r="D25" s="55">
        <v>9.6256666666666675</v>
      </c>
      <c r="E25" s="55">
        <v>7.9850000000000003</v>
      </c>
      <c r="F25" s="55">
        <v>7.5323333333333338</v>
      </c>
      <c r="G25" s="56">
        <v>8.7726666666666659</v>
      </c>
      <c r="H25" s="28">
        <f t="shared" si="0"/>
        <v>16.466787626676084</v>
      </c>
      <c r="I25" s="27">
        <f t="shared" si="4"/>
        <v>-5.6689626382801066</v>
      </c>
      <c r="J25" s="28">
        <f t="shared" si="1"/>
        <v>0.85869313417447268</v>
      </c>
      <c r="K25" s="27">
        <f t="shared" si="2"/>
        <v>0.82007877430577103</v>
      </c>
      <c r="L25" s="18"/>
    </row>
    <row r="26" spans="1:15">
      <c r="A26" s="16"/>
      <c r="B26" s="11" t="s">
        <v>21</v>
      </c>
      <c r="C26" s="55">
        <v>4.9506666666666668</v>
      </c>
      <c r="D26" s="55">
        <v>6.5606666666666671</v>
      </c>
      <c r="E26" s="55">
        <v>7.7213333333333338</v>
      </c>
      <c r="F26" s="55">
        <v>6.7233333333333327</v>
      </c>
      <c r="G26" s="56">
        <v>8.2780000000000005</v>
      </c>
      <c r="H26" s="28">
        <f t="shared" si="0"/>
        <v>23.123450669310873</v>
      </c>
      <c r="I26" s="27">
        <f t="shared" si="4"/>
        <v>-12.925228803315502</v>
      </c>
      <c r="J26" s="28">
        <f t="shared" si="1"/>
        <v>0.81027377817800983</v>
      </c>
      <c r="K26" s="27">
        <f t="shared" si="2"/>
        <v>0.73199933078494483</v>
      </c>
      <c r="L26" s="18"/>
    </row>
    <row r="27" spans="1:15">
      <c r="A27" s="16"/>
      <c r="B27" s="11" t="s">
        <v>5</v>
      </c>
      <c r="C27" s="55">
        <v>4.9863333333333335</v>
      </c>
      <c r="D27" s="55">
        <v>5.2846666666666664</v>
      </c>
      <c r="E27" s="55">
        <v>7.2993333333333341</v>
      </c>
      <c r="F27" s="55">
        <v>6.3539999999999992</v>
      </c>
      <c r="G27" s="56">
        <v>8.1336666666666666</v>
      </c>
      <c r="H27" s="28">
        <f t="shared" si="0"/>
        <v>28.008603504354234</v>
      </c>
      <c r="I27" s="27">
        <f t="shared" si="4"/>
        <v>-12.950954425061667</v>
      </c>
      <c r="J27" s="28">
        <f t="shared" si="1"/>
        <v>0.79614602807931112</v>
      </c>
      <c r="K27" s="27">
        <f t="shared" si="2"/>
        <v>0.691788361101766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675.90066666666667</v>
      </c>
      <c r="D13" s="26">
        <v>612.61200000000008</v>
      </c>
      <c r="E13" s="26">
        <v>770.11433333333332</v>
      </c>
      <c r="F13" s="26">
        <v>860.26066666666668</v>
      </c>
      <c r="G13" s="26">
        <f>+'[3]Población Bogotá'!O678</f>
        <v>851.31866666666667</v>
      </c>
      <c r="H13" s="28">
        <f t="shared" ref="H13:H27" si="0">IF(OR(OR(G13=0,F13=0),G13=""),"",(G13/F13-1)*100)</f>
        <v>-1.039452383037387</v>
      </c>
      <c r="I13" s="27">
        <f>IF(OR(OR(G13=0,F13=0),F13=""),"",(F13/E13-1)*100)</f>
        <v>11.705577916352695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490.68499999999995</v>
      </c>
      <c r="D14" s="25">
        <v>400.90033333333338</v>
      </c>
      <c r="E14" s="25">
        <v>556.10199999999998</v>
      </c>
      <c r="F14" s="25">
        <v>606.13299999999992</v>
      </c>
      <c r="G14" s="26">
        <f t="shared" ref="G14" si="3">G13-SUM(G15:G27)</f>
        <v>600.20733333333328</v>
      </c>
      <c r="H14" s="54">
        <f t="shared" si="0"/>
        <v>-0.97761822350319605</v>
      </c>
      <c r="I14" s="53">
        <f t="shared" ref="I14" si="4">IF(OR(OR(G14=0,F14=0),F14=""),"",(F14/E14-1)*100)</f>
        <v>8.9967308155697978</v>
      </c>
      <c r="J14" s="54">
        <f t="shared" si="1"/>
        <v>70.503250643315695</v>
      </c>
      <c r="K14" s="53">
        <f t="shared" si="2"/>
        <v>70.45922514958643</v>
      </c>
      <c r="L14" s="18"/>
    </row>
    <row r="15" spans="1:15">
      <c r="A15" s="16"/>
      <c r="B15" s="12" t="s">
        <v>4</v>
      </c>
      <c r="C15" s="107">
        <v>49.673000000000002</v>
      </c>
      <c r="D15" s="107">
        <v>74.584999999999994</v>
      </c>
      <c r="E15" s="107">
        <v>52.611333333333334</v>
      </c>
      <c r="F15" s="107">
        <v>82.560666666666677</v>
      </c>
      <c r="G15" s="107">
        <f>+'[3]Población Bogotá'!O679</f>
        <v>81.343000000000004</v>
      </c>
      <c r="H15" s="50">
        <f t="shared" si="0"/>
        <v>-1.4748750413837164</v>
      </c>
      <c r="I15" s="36">
        <f>IF(OR(OR(G15=0,F15=0),F15=""),"",(F15/E15-1)*100)</f>
        <v>56.925630725952601</v>
      </c>
      <c r="J15" s="50">
        <f t="shared" si="1"/>
        <v>9.5549414320372001</v>
      </c>
      <c r="K15" s="36">
        <f t="shared" si="2"/>
        <v>9.5971686101344496</v>
      </c>
      <c r="L15" s="18"/>
    </row>
    <row r="16" spans="1:15">
      <c r="A16" s="16"/>
      <c r="B16" s="11" t="s">
        <v>23</v>
      </c>
      <c r="C16" s="55">
        <v>22.295000000000002</v>
      </c>
      <c r="D16" s="55">
        <v>25.726666666666663</v>
      </c>
      <c r="E16" s="55">
        <v>30.594999999999999</v>
      </c>
      <c r="F16" s="55">
        <v>34.012999999999998</v>
      </c>
      <c r="G16" s="56">
        <f>+'[3]Población Bogotá'!O680</f>
        <v>32.864000000000004</v>
      </c>
      <c r="H16" s="54">
        <f t="shared" si="0"/>
        <v>-3.3781201305383091</v>
      </c>
      <c r="I16" s="53">
        <f t="shared" ref="I16:I27" si="5">IF(OR(OR(G16=0,F16=0),F16=""),"",(F16/E16-1)*100)</f>
        <v>11.171760091518212</v>
      </c>
      <c r="J16" s="54">
        <f t="shared" si="1"/>
        <v>3.8603640783161501</v>
      </c>
      <c r="K16" s="53">
        <f t="shared" si="2"/>
        <v>3.9538015996701774</v>
      </c>
      <c r="L16" s="18"/>
      <c r="N16" s="23" t="s">
        <v>4</v>
      </c>
      <c r="O16" s="34">
        <f>J15</f>
        <v>9.5549414320372001</v>
      </c>
    </row>
    <row r="17" spans="1:15">
      <c r="A17" s="16"/>
      <c r="B17" s="11" t="s">
        <v>24</v>
      </c>
      <c r="C17" s="55">
        <v>18.586000000000002</v>
      </c>
      <c r="D17" s="55">
        <v>11.959666666666665</v>
      </c>
      <c r="E17" s="55">
        <v>15.540333333333335</v>
      </c>
      <c r="F17" s="55">
        <v>26.923000000000002</v>
      </c>
      <c r="G17" s="56">
        <f>+'[3]Población Bogotá'!O681</f>
        <v>25.935666666666663</v>
      </c>
      <c r="H17" s="28">
        <f t="shared" si="0"/>
        <v>-3.6672485730911863</v>
      </c>
      <c r="I17" s="27">
        <f t="shared" si="5"/>
        <v>73.245962120074637</v>
      </c>
      <c r="J17" s="28">
        <f t="shared" si="1"/>
        <v>3.0465286011192045</v>
      </c>
      <c r="K17" s="27">
        <f t="shared" si="2"/>
        <v>3.1296328012207155</v>
      </c>
      <c r="L17" s="18"/>
      <c r="N17" s="23" t="s">
        <v>35</v>
      </c>
      <c r="O17" s="34">
        <f>100-O16</f>
        <v>90.445058567962803</v>
      </c>
    </row>
    <row r="18" spans="1:15">
      <c r="A18" s="16"/>
      <c r="B18" s="11" t="s">
        <v>196</v>
      </c>
      <c r="C18" s="55">
        <v>25.807666666666666</v>
      </c>
      <c r="D18" s="55">
        <v>21.845333333333333</v>
      </c>
      <c r="E18" s="55">
        <v>26.569333333333333</v>
      </c>
      <c r="F18" s="55">
        <v>26.012333333333334</v>
      </c>
      <c r="G18" s="56">
        <f>+'[3]Población Bogotá'!O682</f>
        <v>22.574666666666669</v>
      </c>
      <c r="H18" s="28">
        <f t="shared" si="0"/>
        <v>-13.215525968450859</v>
      </c>
      <c r="I18" s="27">
        <f t="shared" si="5"/>
        <v>-2.0964018668138684</v>
      </c>
      <c r="J18" s="28">
        <f t="shared" si="1"/>
        <v>2.6517293171847913</v>
      </c>
      <c r="K18" s="27">
        <f t="shared" si="2"/>
        <v>3.0237734144147006</v>
      </c>
      <c r="L18" s="18"/>
    </row>
    <row r="19" spans="1:15">
      <c r="A19" s="16"/>
      <c r="B19" s="11" t="s">
        <v>19</v>
      </c>
      <c r="C19" s="55">
        <v>12.316000000000001</v>
      </c>
      <c r="D19" s="55">
        <v>15.042333333333334</v>
      </c>
      <c r="E19" s="55">
        <v>20.697666666666667</v>
      </c>
      <c r="F19" s="55">
        <v>18.207666666666665</v>
      </c>
      <c r="G19" s="56">
        <f>+'[3]Población Bogotá'!O683</f>
        <v>14.635666666666665</v>
      </c>
      <c r="H19" s="28">
        <f t="shared" si="0"/>
        <v>-19.618109587536381</v>
      </c>
      <c r="I19" s="27">
        <f t="shared" si="5"/>
        <v>-12.030341584397608</v>
      </c>
      <c r="J19" s="28">
        <f t="shared" si="1"/>
        <v>1.7191760547166826</v>
      </c>
      <c r="K19" s="27">
        <f t="shared" si="2"/>
        <v>2.1165290210486587</v>
      </c>
      <c r="L19" s="18"/>
    </row>
    <row r="20" spans="1:15">
      <c r="A20" s="16"/>
      <c r="B20" s="11" t="s">
        <v>20</v>
      </c>
      <c r="C20" s="55">
        <v>10.671666666666667</v>
      </c>
      <c r="D20" s="55">
        <v>12.908333333333333</v>
      </c>
      <c r="E20" s="55">
        <v>9.1276666666666681</v>
      </c>
      <c r="F20" s="55">
        <v>9.77</v>
      </c>
      <c r="G20" s="56">
        <f>+'[3]Población Bogotá'!O684</f>
        <v>14.482333333333335</v>
      </c>
      <c r="H20" s="28">
        <f t="shared" si="0"/>
        <v>48.232685090412851</v>
      </c>
      <c r="I20" s="27">
        <f t="shared" si="5"/>
        <v>7.037212869298437</v>
      </c>
      <c r="J20" s="28">
        <f t="shared" si="1"/>
        <v>1.7011647812256752</v>
      </c>
      <c r="K20" s="27">
        <f t="shared" si="2"/>
        <v>1.1357022793866354</v>
      </c>
      <c r="L20" s="18"/>
    </row>
    <row r="21" spans="1:15">
      <c r="A21" s="16"/>
      <c r="B21" s="11" t="s">
        <v>7</v>
      </c>
      <c r="C21" s="55">
        <v>10.842333333333334</v>
      </c>
      <c r="D21" s="55">
        <v>11.603666666666667</v>
      </c>
      <c r="E21" s="55">
        <v>17.490333333333336</v>
      </c>
      <c r="F21" s="55">
        <v>11.927999999999999</v>
      </c>
      <c r="G21" s="56">
        <f>+'[3]Población Bogotá'!O685</f>
        <v>12.381333333333336</v>
      </c>
      <c r="H21" s="28">
        <f t="shared" si="0"/>
        <v>3.8005812653700177</v>
      </c>
      <c r="I21" s="27">
        <f t="shared" si="5"/>
        <v>-31.802328905490661</v>
      </c>
      <c r="J21" s="28">
        <f t="shared" si="1"/>
        <v>1.4543711794564984</v>
      </c>
      <c r="K21" s="27">
        <f t="shared" si="2"/>
        <v>1.3865564778427624</v>
      </c>
      <c r="L21" s="18"/>
    </row>
    <row r="22" spans="1:15">
      <c r="A22" s="16"/>
      <c r="B22" s="11" t="s">
        <v>18</v>
      </c>
      <c r="C22" s="55">
        <v>9.0373333333333328</v>
      </c>
      <c r="D22" s="55">
        <v>7.8849999999999998</v>
      </c>
      <c r="E22" s="55">
        <v>9.822000000000001</v>
      </c>
      <c r="F22" s="55">
        <v>9.7983333333333338</v>
      </c>
      <c r="G22" s="56">
        <f>+'[3]Población Bogotá'!O686</f>
        <v>10.909000000000001</v>
      </c>
      <c r="H22" s="28">
        <f t="shared" si="0"/>
        <v>11.335261098826344</v>
      </c>
      <c r="I22" s="27">
        <f t="shared" si="5"/>
        <v>-0.24095567773027016</v>
      </c>
      <c r="J22" s="28">
        <f t="shared" si="1"/>
        <v>1.2814237990004527</v>
      </c>
      <c r="K22" s="27">
        <f t="shared" si="2"/>
        <v>1.138995854744802</v>
      </c>
      <c r="L22" s="18"/>
    </row>
    <row r="23" spans="1:15">
      <c r="A23" s="16"/>
      <c r="B23" s="11" t="s">
        <v>8</v>
      </c>
      <c r="C23" s="55">
        <v>6.4446666666666665</v>
      </c>
      <c r="D23" s="55">
        <v>10.631333333333336</v>
      </c>
      <c r="E23" s="55">
        <v>9.8569999999999993</v>
      </c>
      <c r="F23" s="55">
        <v>9.2840000000000007</v>
      </c>
      <c r="G23" s="56">
        <f>+'[3]Población Bogotá'!O687</f>
        <v>9.7916666666666661</v>
      </c>
      <c r="H23" s="28">
        <f t="shared" si="0"/>
        <v>5.4681889989946608</v>
      </c>
      <c r="I23" s="27">
        <f t="shared" si="5"/>
        <v>-5.8131277264887764</v>
      </c>
      <c r="J23" s="28">
        <f t="shared" si="1"/>
        <v>1.1501764321703272</v>
      </c>
      <c r="K23" s="27">
        <f t="shared" si="2"/>
        <v>1.0792077750077302</v>
      </c>
      <c r="L23" s="18"/>
    </row>
    <row r="24" spans="1:15">
      <c r="A24" s="16"/>
      <c r="B24" s="11" t="s">
        <v>22</v>
      </c>
      <c r="C24" s="55">
        <v>4.4609999999999994</v>
      </c>
      <c r="D24" s="55">
        <v>7.1150000000000002</v>
      </c>
      <c r="E24" s="55">
        <v>6.74</v>
      </c>
      <c r="F24" s="55">
        <v>7.5713333333333326</v>
      </c>
      <c r="G24" s="56">
        <f>+'[3]Población Bogotá'!O688</f>
        <v>9.7010000000000005</v>
      </c>
      <c r="H24" s="28">
        <f t="shared" si="0"/>
        <v>28.128026767632306</v>
      </c>
      <c r="I24" s="27">
        <f t="shared" si="5"/>
        <v>12.334322453016799</v>
      </c>
      <c r="J24" s="28">
        <f t="shared" si="1"/>
        <v>1.1395262878452095</v>
      </c>
      <c r="K24" s="27">
        <f t="shared" si="2"/>
        <v>0.88012083159290466</v>
      </c>
      <c r="L24" s="18"/>
    </row>
    <row r="25" spans="1:15">
      <c r="A25" s="16"/>
      <c r="B25" s="11" t="s">
        <v>10</v>
      </c>
      <c r="C25" s="55">
        <v>4.969333333333334</v>
      </c>
      <c r="D25" s="55">
        <v>4.7379999999999995</v>
      </c>
      <c r="E25" s="55">
        <v>5.7610000000000001</v>
      </c>
      <c r="F25" s="55">
        <v>6.698999999999999</v>
      </c>
      <c r="G25" s="56">
        <f>+'[3]Población Bogotá'!O689</f>
        <v>6.6046666666666667</v>
      </c>
      <c r="H25" s="28">
        <f t="shared" si="0"/>
        <v>-1.4081703736876006</v>
      </c>
      <c r="I25" s="27">
        <f t="shared" si="5"/>
        <v>16.28189550425272</v>
      </c>
      <c r="J25" s="28">
        <f t="shared" si="1"/>
        <v>0.77581602815396977</v>
      </c>
      <c r="K25" s="27">
        <f t="shared" si="2"/>
        <v>0.77871745850676255</v>
      </c>
      <c r="L25" s="18"/>
    </row>
    <row r="26" spans="1:15">
      <c r="A26" s="16"/>
      <c r="B26" s="11" t="s">
        <v>5</v>
      </c>
      <c r="C26" s="55">
        <v>6.5740000000000007</v>
      </c>
      <c r="D26" s="55">
        <v>4.1629999999999994</v>
      </c>
      <c r="E26" s="55">
        <v>4.9490000000000007</v>
      </c>
      <c r="F26" s="55">
        <v>6.3026666666666671</v>
      </c>
      <c r="G26" s="56">
        <f>+'[3]Población Bogotá'!O690</f>
        <v>6.1466666666666674</v>
      </c>
      <c r="H26" s="28">
        <f t="shared" si="0"/>
        <v>-2.475142796699803</v>
      </c>
      <c r="I26" s="27">
        <f t="shared" si="5"/>
        <v>27.352327069441618</v>
      </c>
      <c r="J26" s="28">
        <f t="shared" si="1"/>
        <v>0.72201713733517736</v>
      </c>
      <c r="K26" s="27">
        <f t="shared" si="2"/>
        <v>0.73264615143782008</v>
      </c>
      <c r="L26" s="18"/>
    </row>
    <row r="27" spans="1:15">
      <c r="A27" s="16"/>
      <c r="B27" s="11" t="s">
        <v>21</v>
      </c>
      <c r="C27" s="55">
        <v>3.5376666666666665</v>
      </c>
      <c r="D27" s="55">
        <v>3.5083333333333329</v>
      </c>
      <c r="E27" s="55">
        <v>4.251666666666666</v>
      </c>
      <c r="F27" s="55">
        <v>5.057666666666667</v>
      </c>
      <c r="G27" s="56">
        <f>+'[3]Población Bogotá'!O691</f>
        <v>3.7416666666666667</v>
      </c>
      <c r="H27" s="28">
        <f t="shared" si="0"/>
        <v>-26.019903776445009</v>
      </c>
      <c r="I27" s="27">
        <f t="shared" si="5"/>
        <v>18.957271658173291</v>
      </c>
      <c r="J27" s="28">
        <f t="shared" si="1"/>
        <v>0.43951422812295904</v>
      </c>
      <c r="K27" s="27">
        <f t="shared" si="2"/>
        <v>0.58792257540543924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f>+'[3]Población Bogotá'!K710</f>
        <v>74.530999999999992</v>
      </c>
      <c r="D13" s="26">
        <f>+'[3]Población Bogotá'!L710</f>
        <v>74.338666666666668</v>
      </c>
      <c r="E13" s="26">
        <f>+'[3]Población Bogotá'!M710</f>
        <v>82.484666666666669</v>
      </c>
      <c r="F13" s="26">
        <f>+'[3]Población Bogotá'!N710</f>
        <v>106.71866666666666</v>
      </c>
      <c r="G13" s="26">
        <f>+'[3]Población Bogotá'!O710</f>
        <v>86.426666666666662</v>
      </c>
      <c r="H13" s="28">
        <f t="shared" ref="H13:H27" si="0">IF(OR(OR(G13=0,F13=0),G13=""),"",(G13/F13-1)*100)</f>
        <v>-19.014480440785121</v>
      </c>
      <c r="I13" s="27">
        <f>IF(OR(OR(G13=0,F13=0),F13=""),"",(F13/E13-1)*100)</f>
        <v>29.380005980909573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50.952333333333328</v>
      </c>
      <c r="D14" s="25">
        <f t="shared" ref="D14:F14" si="3">D13-SUM(D15:D27)</f>
        <v>51.548333333333332</v>
      </c>
      <c r="E14" s="25">
        <f t="shared" si="3"/>
        <v>62.665333333333336</v>
      </c>
      <c r="F14" s="25">
        <f t="shared" si="3"/>
        <v>80.274999999999991</v>
      </c>
      <c r="G14" s="26">
        <f>G13-SUM(G15:G27)</f>
        <v>67.438000000000002</v>
      </c>
      <c r="H14" s="54">
        <f t="shared" si="0"/>
        <v>-15.991279975085625</v>
      </c>
      <c r="I14" s="53">
        <f t="shared" ref="I14" si="4">IF(OR(OR(G14=0,F14=0),F14=""),"",(F14/E14-1)*100)</f>
        <v>28.10112981127255</v>
      </c>
      <c r="J14" s="54">
        <f t="shared" si="1"/>
        <v>78.029157667386613</v>
      </c>
      <c r="K14" s="53">
        <f t="shared" si="2"/>
        <v>75.221142193180825</v>
      </c>
      <c r="L14" s="18"/>
    </row>
    <row r="15" spans="1:15">
      <c r="A15" s="16"/>
      <c r="B15" s="12" t="s">
        <v>4</v>
      </c>
      <c r="C15" s="107">
        <f>+'[3]Población Bogotá'!K711</f>
        <v>7.0693333333333328</v>
      </c>
      <c r="D15" s="107">
        <f>+'[3]Población Bogotá'!L711</f>
        <v>9.310666666666668</v>
      </c>
      <c r="E15" s="107">
        <f>+'[3]Población Bogotá'!M711</f>
        <v>4.3620000000000001</v>
      </c>
      <c r="F15" s="107">
        <f>+'[3]Población Bogotá'!N711</f>
        <v>5.0769999999999991</v>
      </c>
      <c r="G15" s="107">
        <f>+'[3]Población Bogotá'!O711</f>
        <v>5.9386666666666672</v>
      </c>
      <c r="H15" s="50">
        <f t="shared" si="0"/>
        <v>16.971965071236326</v>
      </c>
      <c r="I15" s="50">
        <f>IF(OR(OR(G15=0,F15=0),F15=""),"",(F15/E15-1)*100)</f>
        <v>16.391563502980254</v>
      </c>
      <c r="J15" s="50">
        <f t="shared" si="1"/>
        <v>6.8713360074051222</v>
      </c>
      <c r="K15" s="50">
        <f t="shared" si="2"/>
        <v>4.7573682829620552</v>
      </c>
      <c r="L15" s="18"/>
    </row>
    <row r="16" spans="1:15">
      <c r="A16" s="16"/>
      <c r="B16" s="11" t="s">
        <v>196</v>
      </c>
      <c r="C16" s="25">
        <f>+'[3]Población Bogotá'!K712</f>
        <v>3.609</v>
      </c>
      <c r="D16" s="25">
        <f>+'[3]Población Bogotá'!L712</f>
        <v>1.7796666666666667</v>
      </c>
      <c r="E16" s="25">
        <f>+'[3]Población Bogotá'!M712</f>
        <v>3.1629999999999998</v>
      </c>
      <c r="F16" s="25">
        <f>+'[3]Población Bogotá'!N712</f>
        <v>3.2413333333333334</v>
      </c>
      <c r="G16" s="26">
        <f>+'[3]Población Bogotá'!O712</f>
        <v>3.5020000000000002</v>
      </c>
      <c r="H16" s="28">
        <f t="shared" si="0"/>
        <v>8.0419580419580416</v>
      </c>
      <c r="I16" s="27">
        <f t="shared" ref="I16:I27" si="5">IF(OR(OR(G16=0,F16=0),F16=""),"",(F16/E16-1)*100)</f>
        <v>2.4765517968173834</v>
      </c>
      <c r="J16" s="28">
        <f t="shared" si="1"/>
        <v>4.0519901265041662</v>
      </c>
      <c r="K16" s="27">
        <f t="shared" si="2"/>
        <v>3.0372693312010397</v>
      </c>
      <c r="L16" s="18"/>
      <c r="N16" s="23" t="s">
        <v>4</v>
      </c>
      <c r="O16" s="34">
        <f>J16</f>
        <v>4.0519901265041662</v>
      </c>
    </row>
    <row r="17" spans="1:15">
      <c r="A17" s="16"/>
      <c r="B17" s="11" t="s">
        <v>23</v>
      </c>
      <c r="C17" s="25">
        <f>+'[3]Población Bogotá'!K713</f>
        <v>4.8880000000000008</v>
      </c>
      <c r="D17" s="25">
        <f>+'[3]Población Bogotá'!L713</f>
        <v>6.299666666666667</v>
      </c>
      <c r="E17" s="25">
        <f>+'[3]Población Bogotá'!M713</f>
        <v>6.3386666666666676</v>
      </c>
      <c r="F17" s="25">
        <f>+'[3]Población Bogotá'!N713</f>
        <v>11.925666666666666</v>
      </c>
      <c r="G17" s="26">
        <f>+'[3]Población Bogotá'!O713</f>
        <v>2.1709999999999998</v>
      </c>
      <c r="H17" s="28">
        <f t="shared" si="0"/>
        <v>-81.795566984375441</v>
      </c>
      <c r="I17" s="27">
        <f t="shared" si="5"/>
        <v>88.141564997896467</v>
      </c>
      <c r="J17" s="28">
        <f t="shared" si="1"/>
        <v>2.5119561863622337</v>
      </c>
      <c r="K17" s="27">
        <f t="shared" si="2"/>
        <v>11.174864753432702</v>
      </c>
      <c r="L17" s="18"/>
      <c r="N17" s="23" t="s">
        <v>35</v>
      </c>
      <c r="O17" s="34">
        <f>100-O16</f>
        <v>95.948009873495835</v>
      </c>
    </row>
    <row r="18" spans="1:15">
      <c r="A18" s="16"/>
      <c r="B18" s="11" t="s">
        <v>19</v>
      </c>
      <c r="C18" s="25">
        <f>+'[3]Población Bogotá'!K714</f>
        <v>0.50466666666666671</v>
      </c>
      <c r="D18" s="25">
        <f>+'[3]Población Bogotá'!L714</f>
        <v>0.71</v>
      </c>
      <c r="E18" s="25">
        <f>+'[3]Población Bogotá'!M714</f>
        <v>0.6</v>
      </c>
      <c r="F18" s="25">
        <f>+'[3]Población Bogotá'!N714</f>
        <v>1.0383333333333333</v>
      </c>
      <c r="G18" s="26">
        <f>+'[3]Población Bogotá'!O714</f>
        <v>1.5083333333333331</v>
      </c>
      <c r="H18" s="28">
        <f t="shared" si="0"/>
        <v>45.2648475120385</v>
      </c>
      <c r="I18" s="27">
        <f t="shared" si="5"/>
        <v>73.055555555555557</v>
      </c>
      <c r="J18" s="28">
        <f t="shared" si="1"/>
        <v>1.7452175254551061</v>
      </c>
      <c r="K18" s="27">
        <f t="shared" si="2"/>
        <v>0.97296318044953078</v>
      </c>
      <c r="L18" s="18"/>
    </row>
    <row r="19" spans="1:15">
      <c r="A19" s="16"/>
      <c r="B19" s="11" t="s">
        <v>7</v>
      </c>
      <c r="C19" s="25">
        <f>+'[3]Población Bogotá'!K715</f>
        <v>2.4736666666666669</v>
      </c>
      <c r="D19" s="25">
        <f>+'[3]Población Bogotá'!L715</f>
        <v>0.83800000000000008</v>
      </c>
      <c r="E19" s="25">
        <f>+'[3]Población Bogotá'!M715</f>
        <v>2.0666666666666669</v>
      </c>
      <c r="F19" s="25">
        <f>+'[3]Población Bogotá'!N715</f>
        <v>0.65699999999999992</v>
      </c>
      <c r="G19" s="26">
        <f>+'[3]Población Bogotá'!O715</f>
        <v>0.9820000000000001</v>
      </c>
      <c r="H19" s="28">
        <f t="shared" si="0"/>
        <v>49.467275494672776</v>
      </c>
      <c r="I19" s="27">
        <f t="shared" si="5"/>
        <v>-68.209677419354847</v>
      </c>
      <c r="J19" s="28">
        <f t="shared" si="1"/>
        <v>1.1362233878432584</v>
      </c>
      <c r="K19" s="27">
        <f t="shared" si="2"/>
        <v>0.61563737677882024</v>
      </c>
      <c r="L19" s="18"/>
    </row>
    <row r="20" spans="1:15">
      <c r="A20" s="16"/>
      <c r="B20" s="11" t="s">
        <v>20</v>
      </c>
      <c r="C20" s="25">
        <f>+'[3]Población Bogotá'!K716</f>
        <v>1.5516666666666667</v>
      </c>
      <c r="D20" s="25">
        <f>+'[3]Población Bogotá'!L716</f>
        <v>1.2723333333333333</v>
      </c>
      <c r="E20" s="25">
        <f>+'[3]Población Bogotá'!M716</f>
        <v>0.58266666666666667</v>
      </c>
      <c r="F20" s="25">
        <f>+'[3]Población Bogotá'!N716</f>
        <v>0.91166666666666663</v>
      </c>
      <c r="G20" s="26">
        <f>+'[3]Población Bogotá'!O716</f>
        <v>0.97933333333333339</v>
      </c>
      <c r="H20" s="28">
        <f t="shared" si="0"/>
        <v>7.4223034734917759</v>
      </c>
      <c r="I20" s="27">
        <f t="shared" si="5"/>
        <v>56.464530892448494</v>
      </c>
      <c r="J20" s="28">
        <f t="shared" si="1"/>
        <v>1.1331379203949399</v>
      </c>
      <c r="K20" s="27">
        <f t="shared" si="2"/>
        <v>0.85427104286660249</v>
      </c>
      <c r="L20" s="18"/>
    </row>
    <row r="21" spans="1:15">
      <c r="A21" s="16"/>
      <c r="B21" s="11" t="s">
        <v>22</v>
      </c>
      <c r="C21" s="25">
        <f>+'[3]Población Bogotá'!K717</f>
        <v>0.42533333333333334</v>
      </c>
      <c r="D21" s="25">
        <f>+'[3]Población Bogotá'!L717</f>
        <v>0.68233333333333324</v>
      </c>
      <c r="E21" s="25">
        <f>+'[3]Población Bogotá'!M717</f>
        <v>0.31366666666666665</v>
      </c>
      <c r="F21" s="25">
        <f>+'[3]Población Bogotá'!N717</f>
        <v>0.74733333333333329</v>
      </c>
      <c r="G21" s="26">
        <f>+'[3]Población Bogotá'!O717</f>
        <v>0.97199999999999986</v>
      </c>
      <c r="H21" s="28">
        <f t="shared" si="0"/>
        <v>30.062444246208742</v>
      </c>
      <c r="I21" s="27">
        <f t="shared" si="5"/>
        <v>138.25717321997874</v>
      </c>
      <c r="J21" s="28">
        <f t="shared" si="1"/>
        <v>1.1246528849120641</v>
      </c>
      <c r="K21" s="27">
        <f t="shared" si="2"/>
        <v>0.70028361173927711</v>
      </c>
      <c r="L21" s="18"/>
    </row>
    <row r="22" spans="1:15">
      <c r="A22" s="16"/>
      <c r="B22" s="11" t="s">
        <v>18</v>
      </c>
      <c r="C22" s="25">
        <f>+'[3]Población Bogotá'!K718</f>
        <v>0.498</v>
      </c>
      <c r="D22" s="25">
        <f>+'[3]Población Bogotá'!L718</f>
        <v>0.19633333333333333</v>
      </c>
      <c r="E22" s="25">
        <f>+'[3]Población Bogotá'!M718</f>
        <v>0.66900000000000004</v>
      </c>
      <c r="F22" s="25">
        <f>+'[3]Población Bogotá'!N718</f>
        <v>0.32666666666666666</v>
      </c>
      <c r="G22" s="26">
        <f>+'[3]Población Bogotá'!O718</f>
        <v>0.63533333333333331</v>
      </c>
      <c r="H22" s="28">
        <f t="shared" si="0"/>
        <v>94.489795918367349</v>
      </c>
      <c r="I22" s="27">
        <f t="shared" si="5"/>
        <v>-51.17090184354759</v>
      </c>
      <c r="J22" s="28">
        <f t="shared" si="1"/>
        <v>0.73511261956186358</v>
      </c>
      <c r="K22" s="27">
        <f t="shared" si="2"/>
        <v>0.30610077587176254</v>
      </c>
      <c r="L22" s="18"/>
    </row>
    <row r="23" spans="1:15">
      <c r="A23" s="16"/>
      <c r="B23" s="11" t="s">
        <v>5</v>
      </c>
      <c r="C23" s="25">
        <f>+'[3]Población Bogotá'!K719</f>
        <v>0.49866666666666665</v>
      </c>
      <c r="D23" s="25">
        <f>+'[3]Población Bogotá'!L719</f>
        <v>0</v>
      </c>
      <c r="E23" s="25">
        <f>+'[3]Población Bogotá'!M719</f>
        <v>0.35333333333333333</v>
      </c>
      <c r="F23" s="25">
        <f>+'[3]Población Bogotá'!N719</f>
        <v>0.32800000000000001</v>
      </c>
      <c r="G23" s="26">
        <f>+'[3]Población Bogotá'!O719</f>
        <v>0.62766666666666671</v>
      </c>
      <c r="H23" s="28">
        <f t="shared" si="0"/>
        <v>91.361788617886177</v>
      </c>
      <c r="I23" s="27">
        <f t="shared" si="5"/>
        <v>-7.1698113207547154</v>
      </c>
      <c r="J23" s="28">
        <f t="shared" si="1"/>
        <v>0.72624190064794825</v>
      </c>
      <c r="K23" s="27">
        <f t="shared" si="2"/>
        <v>0.3073501667936881</v>
      </c>
      <c r="L23" s="18"/>
    </row>
    <row r="24" spans="1:15">
      <c r="A24" s="16"/>
      <c r="B24" s="11" t="s">
        <v>21</v>
      </c>
      <c r="C24" s="25">
        <f>+'[3]Población Bogotá'!K720</f>
        <v>0.58799999999999997</v>
      </c>
      <c r="D24" s="25">
        <f>+'[3]Población Bogotá'!L720</f>
        <v>0.21333333333333329</v>
      </c>
      <c r="E24" s="25">
        <f>+'[3]Población Bogotá'!M720</f>
        <v>0.26766666666666666</v>
      </c>
      <c r="F24" s="25">
        <f>+'[3]Población Bogotá'!N720</f>
        <v>0.23233333333333336</v>
      </c>
      <c r="G24" s="26">
        <f>+'[3]Población Bogotá'!O720</f>
        <v>0.59533333333333338</v>
      </c>
      <c r="H24" s="28">
        <f t="shared" si="0"/>
        <v>156.24103299856529</v>
      </c>
      <c r="I24" s="27">
        <f t="shared" si="5"/>
        <v>-13.200498132004967</v>
      </c>
      <c r="J24" s="28">
        <f t="shared" si="1"/>
        <v>0.68883060783708738</v>
      </c>
      <c r="K24" s="27">
        <f t="shared" si="2"/>
        <v>0.2177063681455291</v>
      </c>
      <c r="L24" s="18"/>
    </row>
    <row r="25" spans="1:15">
      <c r="A25" s="16"/>
      <c r="B25" s="11" t="s">
        <v>24</v>
      </c>
      <c r="C25" s="25">
        <f>+'[3]Población Bogotá'!K721</f>
        <v>0.50700000000000001</v>
      </c>
      <c r="D25" s="25">
        <f>+'[3]Población Bogotá'!L721</f>
        <v>0.59333333333333338</v>
      </c>
      <c r="E25" s="25">
        <f>+'[3]Población Bogotá'!M721</f>
        <v>0.62333333333333341</v>
      </c>
      <c r="F25" s="25">
        <f>+'[3]Población Bogotá'!N721</f>
        <v>0.94799999999999995</v>
      </c>
      <c r="G25" s="26">
        <f>+'[3]Población Bogotá'!O721</f>
        <v>0.54500000000000004</v>
      </c>
      <c r="H25" s="28">
        <f t="shared" si="0"/>
        <v>-42.510548523206751</v>
      </c>
      <c r="I25" s="27">
        <f t="shared" si="5"/>
        <v>52.085561497326168</v>
      </c>
      <c r="J25" s="28">
        <f t="shared" si="1"/>
        <v>0.63059240975007724</v>
      </c>
      <c r="K25" s="27">
        <f t="shared" si="2"/>
        <v>0.88831694548907414</v>
      </c>
      <c r="L25" s="18"/>
    </row>
    <row r="26" spans="1:15">
      <c r="A26" s="16"/>
      <c r="B26" s="11" t="s">
        <v>8</v>
      </c>
      <c r="C26" s="25">
        <f>+'[3]Población Bogotá'!K722</f>
        <v>0.60033333333333327</v>
      </c>
      <c r="D26" s="25">
        <f>+'[3]Población Bogotá'!L722</f>
        <v>0.44500000000000001</v>
      </c>
      <c r="E26" s="25">
        <f>+'[3]Población Bogotá'!M722</f>
        <v>0.14733333333333334</v>
      </c>
      <c r="F26" s="25">
        <f>+'[3]Población Bogotá'!N722</f>
        <v>0.46933333333333338</v>
      </c>
      <c r="G26" s="26">
        <f>+'[3]Población Bogotá'!O722</f>
        <v>0.27933333333333332</v>
      </c>
      <c r="H26" s="28">
        <f t="shared" si="0"/>
        <v>-40.482954545454554</v>
      </c>
      <c r="I26" s="27">
        <f t="shared" si="5"/>
        <v>218.55203619909506</v>
      </c>
      <c r="J26" s="28">
        <f t="shared" si="1"/>
        <v>0.32320271521135452</v>
      </c>
      <c r="K26" s="27">
        <f t="shared" si="2"/>
        <v>0.43978560451779763</v>
      </c>
      <c r="L26" s="18"/>
    </row>
    <row r="27" spans="1:15">
      <c r="A27" s="16"/>
      <c r="B27" s="11" t="s">
        <v>10</v>
      </c>
      <c r="C27" s="25">
        <f>+'[3]Población Bogotá'!K723</f>
        <v>0.36499999999999999</v>
      </c>
      <c r="D27" s="25">
        <f>+'[3]Población Bogotá'!L723</f>
        <v>0.44966666666666666</v>
      </c>
      <c r="E27" s="25">
        <f>+'[3]Población Bogotá'!M723</f>
        <v>0.33200000000000002</v>
      </c>
      <c r="F27" s="25">
        <f>+'[3]Población Bogotá'!N723</f>
        <v>0.54100000000000004</v>
      </c>
      <c r="G27" s="26">
        <f>+'[3]Población Bogotá'!O723</f>
        <v>0.25266666666666665</v>
      </c>
      <c r="H27" s="28">
        <f t="shared" si="0"/>
        <v>-53.296364756623539</v>
      </c>
      <c r="I27" s="27">
        <f t="shared" si="5"/>
        <v>62.951807228915669</v>
      </c>
      <c r="J27" s="28">
        <f t="shared" si="1"/>
        <v>0.29234804072817033</v>
      </c>
      <c r="K27" s="27">
        <f t="shared" si="2"/>
        <v>0.5069403665712966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B12" sqref="B1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950.52600000000018</v>
      </c>
      <c r="D13" s="26">
        <v>695.73966666666672</v>
      </c>
      <c r="E13" s="26">
        <v>948.57633333333331</v>
      </c>
      <c r="F13" s="26">
        <v>880.41933333333327</v>
      </c>
      <c r="G13" s="26">
        <v>848.33533333333344</v>
      </c>
      <c r="H13" s="28">
        <f t="shared" ref="H13:H25" si="0">IF(OR(OR(G13=0,F13=0),G13=""),"",(G13/F13-1)*100)</f>
        <v>-3.6441725874564179</v>
      </c>
      <c r="I13" s="27">
        <f>IF(OR(OR(G13=0,F13=0),F13=""),"",(F13/E13-1)*100)</f>
        <v>-7.185188751283067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26</v>
      </c>
      <c r="C14" s="25">
        <v>944.84133333333352</v>
      </c>
      <c r="D14" s="25">
        <v>686.97366666666676</v>
      </c>
      <c r="E14" s="25">
        <v>939.57499999999993</v>
      </c>
      <c r="F14" s="25">
        <v>873.68466666666666</v>
      </c>
      <c r="G14" s="26">
        <v>840.49866666666674</v>
      </c>
      <c r="H14" s="54">
        <f t="shared" si="0"/>
        <v>-3.7983956072633274</v>
      </c>
      <c r="I14" s="53">
        <f t="shared" ref="I14" si="3">IF(OR(OR(G14=0,F14=0),F14=""),"",(F14/E14-1)*100)</f>
        <v>-7.0127806011583189</v>
      </c>
      <c r="J14" s="54">
        <f t="shared" si="1"/>
        <v>99.076230075685473</v>
      </c>
      <c r="K14" s="53">
        <f t="shared" si="2"/>
        <v>99.235061474494358</v>
      </c>
      <c r="L14" s="18"/>
    </row>
    <row r="15" spans="1:15">
      <c r="A15" s="16"/>
      <c r="B15" s="11" t="s">
        <v>196</v>
      </c>
      <c r="C15" s="25">
        <v>0</v>
      </c>
      <c r="D15" s="25">
        <v>0</v>
      </c>
      <c r="E15" s="25">
        <v>0.73033333333333328</v>
      </c>
      <c r="F15" s="25">
        <v>0.49066666666666664</v>
      </c>
      <c r="G15" s="26">
        <v>2.3953333333333333</v>
      </c>
      <c r="H15" s="28">
        <f t="shared" si="0"/>
        <v>388.179347826087</v>
      </c>
      <c r="I15" s="27">
        <f>IF(OR(OR(G15=0,F15=0),F15=""),"",(F15/E15-1)*100)</f>
        <v>-32.816065723413971</v>
      </c>
      <c r="J15" s="28">
        <f t="shared" si="1"/>
        <v>0.28235689817627141</v>
      </c>
      <c r="K15" s="27">
        <f t="shared" si="2"/>
        <v>5.5731019082573531E-2</v>
      </c>
      <c r="L15" s="18"/>
    </row>
    <row r="16" spans="1:15">
      <c r="A16" s="16"/>
      <c r="B16" s="11" t="s">
        <v>22</v>
      </c>
      <c r="C16" s="25">
        <v>1.2046666666666666</v>
      </c>
      <c r="D16" s="25">
        <v>1.1459999999999999</v>
      </c>
      <c r="E16" s="25">
        <v>2.746</v>
      </c>
      <c r="F16" s="25">
        <v>2.0996666666666668</v>
      </c>
      <c r="G16" s="26">
        <v>1.554</v>
      </c>
      <c r="H16" s="28">
        <f t="shared" si="0"/>
        <v>-25.98825210350849</v>
      </c>
      <c r="I16" s="27">
        <f t="shared" ref="I16:I27" si="4">IF(OR(OR(G16=0,F16=0),F16=""),"",(F16/E16-1)*100)</f>
        <v>-23.53726632677834</v>
      </c>
      <c r="J16" s="28">
        <f t="shared" si="1"/>
        <v>0.18318227933450842</v>
      </c>
      <c r="K16" s="28">
        <f t="shared" si="2"/>
        <v>0.23848484320728988</v>
      </c>
      <c r="L16" s="18"/>
      <c r="N16" s="23" t="s">
        <v>4</v>
      </c>
      <c r="O16" s="146">
        <f>+J17</f>
        <v>8.220019913509044E-2</v>
      </c>
    </row>
    <row r="17" spans="1:15">
      <c r="A17" s="16"/>
      <c r="B17" s="12" t="s">
        <v>4</v>
      </c>
      <c r="C17" s="107">
        <v>0</v>
      </c>
      <c r="D17" s="107">
        <v>2.5816666666666666</v>
      </c>
      <c r="E17" s="107">
        <v>0</v>
      </c>
      <c r="F17" s="107">
        <v>0.71133333333333326</v>
      </c>
      <c r="G17" s="107">
        <v>0.69733333333333336</v>
      </c>
      <c r="H17" s="50">
        <f t="shared" si="0"/>
        <v>-1.9681349578256624</v>
      </c>
      <c r="I17" s="36"/>
      <c r="J17" s="50">
        <f t="shared" si="1"/>
        <v>8.220019913509044E-2</v>
      </c>
      <c r="K17" s="36">
        <f t="shared" si="2"/>
        <v>8.0794833371067867E-2</v>
      </c>
      <c r="L17" s="18"/>
      <c r="N17" s="23" t="s">
        <v>35</v>
      </c>
      <c r="O17" s="146">
        <f>+J14</f>
        <v>99.076230075685473</v>
      </c>
    </row>
    <row r="18" spans="1:15">
      <c r="A18" s="16"/>
      <c r="B18" s="11" t="s">
        <v>20</v>
      </c>
      <c r="C18" s="25">
        <v>1.004</v>
      </c>
      <c r="D18" s="25">
        <v>0.61833333333333329</v>
      </c>
      <c r="E18" s="25">
        <v>1.1919999999999999</v>
      </c>
      <c r="F18" s="25">
        <v>0.505</v>
      </c>
      <c r="G18" s="26">
        <v>0.64</v>
      </c>
      <c r="H18" s="28">
        <f t="shared" si="0"/>
        <v>26.732673267326735</v>
      </c>
      <c r="I18" s="27">
        <f t="shared" si="4"/>
        <v>-57.634228187919454</v>
      </c>
      <c r="J18" s="28">
        <f t="shared" si="1"/>
        <v>7.5441865362989316E-2</v>
      </c>
      <c r="K18" s="27">
        <f t="shared" si="2"/>
        <v>5.7359031188925894E-2</v>
      </c>
      <c r="L18" s="18"/>
    </row>
    <row r="19" spans="1:15">
      <c r="A19" s="16"/>
      <c r="B19" s="11" t="s">
        <v>8</v>
      </c>
      <c r="C19" s="25">
        <v>0.27166666666666667</v>
      </c>
      <c r="D19" s="25">
        <v>0.47099999999999992</v>
      </c>
      <c r="E19" s="25">
        <v>0.17900000000000002</v>
      </c>
      <c r="F19" s="25">
        <v>4.4999999999999998E-2</v>
      </c>
      <c r="G19" s="26">
        <v>0.55000000000000004</v>
      </c>
      <c r="H19" s="28">
        <f t="shared" si="0"/>
        <v>1122.2222222222224</v>
      </c>
      <c r="I19" s="27">
        <f t="shared" si="4"/>
        <v>-74.860335195530723</v>
      </c>
      <c r="J19" s="28">
        <f t="shared" si="1"/>
        <v>6.4832853046318945E-2</v>
      </c>
      <c r="K19" s="27">
        <f t="shared" si="2"/>
        <v>5.1112007990131974E-3</v>
      </c>
      <c r="L19" s="18"/>
    </row>
    <row r="20" spans="1:15">
      <c r="A20" s="16"/>
      <c r="B20" s="11" t="s">
        <v>23</v>
      </c>
      <c r="C20" s="25">
        <v>0.72633333333333328</v>
      </c>
      <c r="D20" s="25">
        <v>1.2373333333333332</v>
      </c>
      <c r="E20" s="25">
        <v>0.33433333333333332</v>
      </c>
      <c r="F20" s="25">
        <v>0.29199999999999998</v>
      </c>
      <c r="G20" s="26">
        <v>0.54333333333333333</v>
      </c>
      <c r="H20" s="28">
        <f t="shared" si="0"/>
        <v>86.073059360730596</v>
      </c>
      <c r="I20" s="27"/>
      <c r="J20" s="28">
        <f t="shared" si="1"/>
        <v>6.4047000282121139E-2</v>
      </c>
      <c r="K20" s="27">
        <f t="shared" si="2"/>
        <v>3.3166014073596747E-2</v>
      </c>
      <c r="L20" s="18"/>
    </row>
    <row r="21" spans="1:15">
      <c r="A21" s="16"/>
      <c r="B21" s="11" t="s">
        <v>21</v>
      </c>
      <c r="C21" s="25">
        <v>0.56133333333333335</v>
      </c>
      <c r="D21" s="25">
        <v>0.46300000000000002</v>
      </c>
      <c r="E21" s="25">
        <v>0.39566666666666661</v>
      </c>
      <c r="F21" s="25">
        <v>1.0983333333333334</v>
      </c>
      <c r="G21" s="26">
        <v>0.43100000000000005</v>
      </c>
      <c r="H21" s="28">
        <f t="shared" si="0"/>
        <v>-60.758725341426398</v>
      </c>
      <c r="I21" s="27">
        <f t="shared" si="4"/>
        <v>177.59056444818876</v>
      </c>
      <c r="J21" s="28">
        <f t="shared" si="1"/>
        <v>5.080538120538812E-2</v>
      </c>
      <c r="K21" s="27">
        <f t="shared" si="2"/>
        <v>0.12475116024258139</v>
      </c>
      <c r="L21" s="18"/>
    </row>
    <row r="22" spans="1:15">
      <c r="A22" s="16"/>
      <c r="B22" s="11" t="s">
        <v>7</v>
      </c>
      <c r="C22" s="25">
        <v>0.97933333333333328</v>
      </c>
      <c r="D22" s="25">
        <v>0.81866666666666665</v>
      </c>
      <c r="E22" s="25">
        <v>1.0730000000000002</v>
      </c>
      <c r="F22" s="25">
        <v>0.38966666666666666</v>
      </c>
      <c r="G22" s="26">
        <v>0.41299999999999998</v>
      </c>
      <c r="H22" s="28">
        <f t="shared" si="0"/>
        <v>5.9880239520958112</v>
      </c>
      <c r="I22" s="27">
        <f t="shared" si="4"/>
        <v>-63.684374029201621</v>
      </c>
      <c r="J22" s="28">
        <f t="shared" si="1"/>
        <v>4.8683578742054034E-2</v>
      </c>
      <c r="K22" s="27">
        <f t="shared" si="2"/>
        <v>4.4259212844788356E-2</v>
      </c>
      <c r="L22" s="18"/>
    </row>
    <row r="23" spans="1:15">
      <c r="A23" s="16"/>
      <c r="B23" s="11" t="s">
        <v>24</v>
      </c>
      <c r="C23" s="25">
        <v>0</v>
      </c>
      <c r="D23" s="25">
        <v>0</v>
      </c>
      <c r="E23" s="25">
        <v>0</v>
      </c>
      <c r="F23" s="25">
        <v>0</v>
      </c>
      <c r="G23" s="26">
        <v>0.17666666666666667</v>
      </c>
      <c r="H23" s="28" t="str">
        <f t="shared" si="0"/>
        <v/>
      </c>
      <c r="I23" s="27" t="str">
        <f t="shared" si="4"/>
        <v/>
      </c>
      <c r="J23" s="28">
        <f t="shared" si="1"/>
        <v>2.0825098251241844E-2</v>
      </c>
      <c r="K23" s="27" t="str">
        <f t="shared" si="2"/>
        <v/>
      </c>
      <c r="L23" s="18"/>
    </row>
    <row r="24" spans="1:15">
      <c r="A24" s="16"/>
      <c r="B24" s="11" t="s">
        <v>10</v>
      </c>
      <c r="C24" s="25">
        <v>0.36733333333333329</v>
      </c>
      <c r="D24" s="25">
        <v>0.20366666666666666</v>
      </c>
      <c r="E24" s="25">
        <v>0.27</v>
      </c>
      <c r="F24" s="25">
        <v>0.29133333333333333</v>
      </c>
      <c r="G24" s="26">
        <v>0.15333333333333332</v>
      </c>
      <c r="H24" s="28">
        <f t="shared" si="0"/>
        <v>-47.368421052631582</v>
      </c>
      <c r="I24" s="27">
        <f t="shared" si="4"/>
        <v>7.9012345679012164</v>
      </c>
      <c r="J24" s="28">
        <f t="shared" si="1"/>
        <v>1.8074613576549523E-2</v>
      </c>
      <c r="K24" s="27">
        <f t="shared" si="2"/>
        <v>3.3090292580278034E-2</v>
      </c>
      <c r="L24" s="18"/>
    </row>
    <row r="25" spans="1:15">
      <c r="A25" s="16"/>
      <c r="B25" s="11" t="s">
        <v>19</v>
      </c>
      <c r="C25" s="25">
        <v>0.17900000000000002</v>
      </c>
      <c r="D25" s="25">
        <v>0.58399999999999996</v>
      </c>
      <c r="E25" s="25">
        <v>0.90666666666666662</v>
      </c>
      <c r="F25" s="25">
        <v>0.40366666666666667</v>
      </c>
      <c r="G25" s="26">
        <v>0.14866666666666667</v>
      </c>
      <c r="H25" s="54">
        <f t="shared" si="0"/>
        <v>-63.170933113129649</v>
      </c>
      <c r="I25" s="27">
        <f t="shared" si="4"/>
        <v>-55.47794117647058</v>
      </c>
      <c r="J25" s="54">
        <f t="shared" si="1"/>
        <v>1.752451664161106E-2</v>
      </c>
      <c r="K25" s="53">
        <f t="shared" si="2"/>
        <v>4.5849364204481359E-2</v>
      </c>
      <c r="L25" s="18"/>
    </row>
    <row r="26" spans="1:15">
      <c r="A26" s="16"/>
      <c r="B26" s="11" t="s">
        <v>18</v>
      </c>
      <c r="C26" s="25">
        <v>0.39100000000000001</v>
      </c>
      <c r="D26" s="25">
        <v>0.64233333333333331</v>
      </c>
      <c r="E26" s="25">
        <v>1.1743333333333335</v>
      </c>
      <c r="F26" s="25">
        <v>0.40799999999999997</v>
      </c>
      <c r="G26" s="26">
        <v>0.13400000000000001</v>
      </c>
      <c r="H26" s="54">
        <f t="shared" ref="H26" si="5">IF(OR(OR(G26=0,F26=0),G26=""),"",(G26/F26-1)*100)</f>
        <v>-67.156862745098039</v>
      </c>
      <c r="I26" s="27">
        <f t="shared" ref="I26" si="6">IF(OR(OR(G26=0,F26=0),F26=""),"",(F26/E26-1)*100)</f>
        <v>-65.256883338064156</v>
      </c>
      <c r="J26" s="54">
        <f t="shared" ref="J26" si="7">IF(G26=0,"",G26/$G$13*100)</f>
        <v>1.5795640560375888E-2</v>
      </c>
      <c r="K26" s="53">
        <f t="shared" ref="K26" si="8">IF(F26=0,"",F26/$F$13*100)</f>
        <v>4.6341553911052991E-2</v>
      </c>
      <c r="L26" s="18"/>
    </row>
    <row r="27" spans="1:15">
      <c r="A27" s="16"/>
      <c r="B27" s="11" t="s">
        <v>5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ref="H27" si="9">IF(OR(OR(G27=0,F27=0),G27=""),"",(G27/F27-1)*100)</f>
        <v/>
      </c>
      <c r="I27" s="27" t="str">
        <f t="shared" si="4"/>
        <v/>
      </c>
      <c r="J27" s="54" t="str">
        <f t="shared" ref="J27" si="10">IF(G27=0,"",G27/$G$13*100)</f>
        <v/>
      </c>
      <c r="K27" s="53" t="str">
        <f t="shared" ref="K27" si="11">IF(F27=0,"",F27/$F$13*100)</f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B11" sqref="B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34.204333333333331</v>
      </c>
      <c r="D13" s="26">
        <v>5.0659999999999998</v>
      </c>
      <c r="E13" s="26">
        <v>17.53533333333333</v>
      </c>
      <c r="F13" s="26">
        <v>25.239666666666665</v>
      </c>
      <c r="G13" s="26">
        <v>20.803666666666668</v>
      </c>
      <c r="H13" s="28">
        <f t="shared" ref="H13:H19" si="0">IF(OR(OR(G13=0,F13=0),G13=""),"",(G13/F13-1)*100)</f>
        <v>-17.57550944941163</v>
      </c>
      <c r="I13" s="27">
        <f>IF(OR(OR(G13=0,F13=0),F13=""),"",(F13/E13-1)*100)</f>
        <v>43.936052921719963</v>
      </c>
      <c r="J13" s="28">
        <f t="shared" ref="J13:J18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26</v>
      </c>
      <c r="C14" s="25">
        <v>21.449333333333328</v>
      </c>
      <c r="D14" s="25">
        <v>2.8039999999999998</v>
      </c>
      <c r="E14" s="25">
        <v>7.7709999999999972</v>
      </c>
      <c r="F14" s="25">
        <v>12.829333333333334</v>
      </c>
      <c r="G14" s="26">
        <v>9.7039999999999988</v>
      </c>
      <c r="H14" s="28">
        <f>IF(OR(OR(G14=0,F14=0),G14=""),"",(G14/F14-1)*100)</f>
        <v>-24.360839742257344</v>
      </c>
      <c r="I14" s="27">
        <f>IF(OR(OR(G14=0,F14=0),F14=""),"",(F14/E14-1)*100)</f>
        <v>65.092437695706337</v>
      </c>
      <c r="J14" s="28">
        <f t="shared" si="1"/>
        <v>46.645623367675562</v>
      </c>
      <c r="K14" s="27">
        <f t="shared" si="2"/>
        <v>50.830042657721322</v>
      </c>
      <c r="L14" s="18"/>
    </row>
    <row r="15" spans="1:15">
      <c r="A15" s="16"/>
      <c r="B15" s="12" t="s">
        <v>4</v>
      </c>
      <c r="C15" s="107">
        <v>2.1360000000000001</v>
      </c>
      <c r="D15" s="107">
        <v>0.80066666666666675</v>
      </c>
      <c r="E15" s="107">
        <v>4.1173333333333337</v>
      </c>
      <c r="F15" s="107">
        <v>4.0490000000000004</v>
      </c>
      <c r="G15" s="107">
        <v>5.5180000000000007</v>
      </c>
      <c r="H15" s="50">
        <f t="shared" si="0"/>
        <v>36.280563102000499</v>
      </c>
      <c r="I15" s="36"/>
      <c r="J15" s="50">
        <f t="shared" si="1"/>
        <v>26.524170418676196</v>
      </c>
      <c r="K15" s="36">
        <f t="shared" si="2"/>
        <v>16.042208692666307</v>
      </c>
      <c r="L15" s="18"/>
    </row>
    <row r="16" spans="1:15">
      <c r="A16" s="16"/>
      <c r="B16" s="11" t="s">
        <v>19</v>
      </c>
      <c r="C16" s="55">
        <v>0.71466666666666667</v>
      </c>
      <c r="D16" s="55">
        <v>0.54600000000000004</v>
      </c>
      <c r="E16" s="55">
        <v>0.53700000000000003</v>
      </c>
      <c r="F16" s="55">
        <v>1.6606666666666667</v>
      </c>
      <c r="G16" s="56">
        <v>1.734</v>
      </c>
      <c r="H16" s="28">
        <f t="shared" si="0"/>
        <v>4.4158972300280874</v>
      </c>
      <c r="I16" s="27">
        <f t="shared" ref="I16:I27" si="3">IF(OR(OR(G16=0,F16=0),F16=""),"",(F16/E16-1)*100)</f>
        <v>209.24891371818742</v>
      </c>
      <c r="J16" s="28">
        <f t="shared" si="1"/>
        <v>8.3350691384531572</v>
      </c>
      <c r="K16" s="27">
        <f t="shared" si="2"/>
        <v>6.5795903273947101</v>
      </c>
      <c r="L16" s="18"/>
      <c r="N16" s="23" t="s">
        <v>4</v>
      </c>
      <c r="O16" s="34">
        <f>J15</f>
        <v>26.524170418676196</v>
      </c>
    </row>
    <row r="17" spans="1:15">
      <c r="A17" s="16"/>
      <c r="B17" s="11" t="s">
        <v>20</v>
      </c>
      <c r="C17" s="55">
        <v>2.7793333333333332</v>
      </c>
      <c r="D17" s="55">
        <v>0</v>
      </c>
      <c r="E17" s="55">
        <v>1.9883333333333333</v>
      </c>
      <c r="F17" s="55">
        <v>0.84666666666666668</v>
      </c>
      <c r="G17" s="56">
        <v>1.3229999999999997</v>
      </c>
      <c r="H17" s="28">
        <f t="shared" si="0"/>
        <v>56.259842519685009</v>
      </c>
      <c r="I17" s="27">
        <f t="shared" si="3"/>
        <v>-57.418273260687336</v>
      </c>
      <c r="J17" s="28">
        <f t="shared" si="1"/>
        <v>6.3594558651519755</v>
      </c>
      <c r="K17" s="27">
        <f t="shared" si="2"/>
        <v>3.3545081155324294</v>
      </c>
      <c r="L17" s="18"/>
      <c r="N17" s="23" t="s">
        <v>35</v>
      </c>
      <c r="O17" s="34">
        <f>100-O16</f>
        <v>73.475829581323808</v>
      </c>
    </row>
    <row r="18" spans="1:15">
      <c r="A18" s="16"/>
      <c r="B18" s="11" t="s">
        <v>196</v>
      </c>
      <c r="C18" s="55">
        <v>2.7473333333333336</v>
      </c>
      <c r="D18" s="55">
        <v>0.27</v>
      </c>
      <c r="E18" s="55">
        <v>0</v>
      </c>
      <c r="F18" s="55">
        <v>1.0039999999999998</v>
      </c>
      <c r="G18" s="56">
        <v>1.1079999999999999</v>
      </c>
      <c r="H18" s="28">
        <f t="shared" si="0"/>
        <v>10.358565737051805</v>
      </c>
      <c r="I18" s="27"/>
      <c r="J18" s="28">
        <f t="shared" si="1"/>
        <v>5.3259842015029388</v>
      </c>
      <c r="K18" s="27">
        <f t="shared" si="2"/>
        <v>3.9778655291274312</v>
      </c>
      <c r="L18" s="18"/>
    </row>
    <row r="19" spans="1:15">
      <c r="A19" s="16"/>
      <c r="B19" s="11" t="s">
        <v>24</v>
      </c>
      <c r="C19" s="55">
        <v>0.56700000000000006</v>
      </c>
      <c r="D19" s="55">
        <v>0</v>
      </c>
      <c r="E19" s="55">
        <v>0.98766666666666669</v>
      </c>
      <c r="F19" s="55">
        <v>0.71966666666666657</v>
      </c>
      <c r="G19" s="56">
        <v>0.51900000000000002</v>
      </c>
      <c r="H19" s="28">
        <f t="shared" si="0"/>
        <v>-27.883279295970343</v>
      </c>
      <c r="I19" s="27">
        <f t="shared" si="3"/>
        <v>-27.134660816739796</v>
      </c>
      <c r="J19" s="28">
        <f t="shared" ref="J19:J22" si="4">IF(G19=0,"",G19/$G$13*100)</f>
        <v>2.4947525275993012</v>
      </c>
      <c r="K19" s="27">
        <f t="shared" si="2"/>
        <v>2.8513318982025644</v>
      </c>
      <c r="L19" s="18"/>
    </row>
    <row r="20" spans="1:15">
      <c r="A20" s="16"/>
      <c r="B20" s="11" t="s">
        <v>10</v>
      </c>
      <c r="C20" s="55">
        <v>0.50233333333333341</v>
      </c>
      <c r="D20" s="55">
        <v>4.6000000000000006E-2</v>
      </c>
      <c r="E20" s="55">
        <v>6.7999999999999991E-2</v>
      </c>
      <c r="F20" s="55">
        <v>0.21166666666666667</v>
      </c>
      <c r="G20" s="56">
        <v>0.37966666666666665</v>
      </c>
      <c r="H20" s="28">
        <f t="shared" ref="H20" si="5">IF(OR(OR(G20=0,F20=0),G20=""),"",(G20/F20-1)*100)</f>
        <v>79.370078740157467</v>
      </c>
      <c r="I20" s="27"/>
      <c r="J20" s="28">
        <f t="shared" si="4"/>
        <v>1.8249987982887632</v>
      </c>
      <c r="K20" s="27">
        <f t="shared" ref="K20:K22" si="6">IF(F20=0,"",F20/$F$13*100)</f>
        <v>0.83862702888310736</v>
      </c>
      <c r="L20" s="18"/>
    </row>
    <row r="21" spans="1:15">
      <c r="A21" s="16"/>
      <c r="B21" s="11" t="s">
        <v>22</v>
      </c>
      <c r="C21" s="55">
        <v>0.21866666666666668</v>
      </c>
      <c r="D21" s="55">
        <v>9.5333333333333325E-2</v>
      </c>
      <c r="E21" s="55">
        <v>0</v>
      </c>
      <c r="F21" s="55">
        <v>0.18566666666666665</v>
      </c>
      <c r="G21" s="56">
        <v>0.16466666666666666</v>
      </c>
      <c r="H21" s="28">
        <f t="shared" ref="H21:H27" si="7">IF(OR(OR(G21=0,F21=0),G21=""),"",(G21/F21-1)*100)</f>
        <v>-11.310592459605019</v>
      </c>
      <c r="I21" s="27"/>
      <c r="J21" s="28">
        <f t="shared" si="4"/>
        <v>0.79152713463972679</v>
      </c>
      <c r="K21" s="27">
        <f t="shared" si="6"/>
        <v>0.73561457494156024</v>
      </c>
      <c r="L21" s="18"/>
    </row>
    <row r="22" spans="1:15">
      <c r="A22" s="16"/>
      <c r="B22" s="11" t="s">
        <v>5</v>
      </c>
      <c r="C22" s="55">
        <v>0</v>
      </c>
      <c r="D22" s="55">
        <v>0</v>
      </c>
      <c r="E22" s="55">
        <v>0</v>
      </c>
      <c r="F22" s="55">
        <v>0.23666666666666666</v>
      </c>
      <c r="G22" s="56">
        <v>0.11633333333333333</v>
      </c>
      <c r="H22" s="28">
        <f t="shared" si="7"/>
        <v>-50.845070422535208</v>
      </c>
      <c r="I22" s="27"/>
      <c r="J22" s="28">
        <f t="shared" si="4"/>
        <v>0.5591962955248273</v>
      </c>
      <c r="K22" s="27">
        <f t="shared" si="6"/>
        <v>0.93767746536536412</v>
      </c>
      <c r="L22" s="18"/>
    </row>
    <row r="23" spans="1:15">
      <c r="A23" s="16"/>
      <c r="B23" s="11" t="s">
        <v>21</v>
      </c>
      <c r="C23" s="55">
        <v>0.26166666666666666</v>
      </c>
      <c r="D23" s="55">
        <v>0</v>
      </c>
      <c r="E23" s="55">
        <v>6.2E-2</v>
      </c>
      <c r="F23" s="55">
        <v>0</v>
      </c>
      <c r="G23" s="56">
        <v>9.6999999999999989E-2</v>
      </c>
      <c r="H23" s="28" t="str">
        <f t="shared" si="7"/>
        <v/>
      </c>
      <c r="I23" s="27"/>
      <c r="J23" s="28">
        <f t="shared" ref="J23:J27" si="8">IF(G23=0,"",G23/$G$13*100)</f>
        <v>0.46626395987886748</v>
      </c>
      <c r="K23" s="27" t="str">
        <f t="shared" ref="K23:K27" si="9">IF(F23=0,"",F23/$F$13*100)</f>
        <v/>
      </c>
      <c r="L23" s="18"/>
    </row>
    <row r="24" spans="1:15">
      <c r="A24" s="16"/>
      <c r="B24" s="11" t="s">
        <v>8</v>
      </c>
      <c r="C24" s="55">
        <v>0.28233333333333333</v>
      </c>
      <c r="D24" s="55">
        <v>0</v>
      </c>
      <c r="E24" s="55">
        <v>0.11166666666666665</v>
      </c>
      <c r="F24" s="55">
        <v>0.38599999999999995</v>
      </c>
      <c r="G24" s="56">
        <v>8.7333333333333332E-2</v>
      </c>
      <c r="H24" s="28">
        <f t="shared" si="7"/>
        <v>-77.374784110535401</v>
      </c>
      <c r="I24" s="27">
        <f t="shared" si="3"/>
        <v>245.67164179104478</v>
      </c>
      <c r="J24" s="28">
        <f t="shared" si="8"/>
        <v>0.41979779205588752</v>
      </c>
      <c r="K24" s="27">
        <f t="shared" si="9"/>
        <v>1.5293387392860445</v>
      </c>
      <c r="L24" s="18"/>
    </row>
    <row r="25" spans="1:15">
      <c r="A25" s="16"/>
      <c r="B25" s="11" t="s">
        <v>18</v>
      </c>
      <c r="C25" s="55">
        <v>0.10366666666666667</v>
      </c>
      <c r="D25" s="55">
        <v>0</v>
      </c>
      <c r="E25" s="55">
        <v>0.12466666666666666</v>
      </c>
      <c r="F25" s="55">
        <v>0.26233333333333331</v>
      </c>
      <c r="G25" s="56">
        <v>5.2666666666666667E-2</v>
      </c>
      <c r="H25" s="28">
        <f t="shared" si="7"/>
        <v>-79.923761118170262</v>
      </c>
      <c r="I25" s="27">
        <f t="shared" si="3"/>
        <v>110.427807486631</v>
      </c>
      <c r="J25" s="28">
        <f t="shared" si="8"/>
        <v>0.25316050055278716</v>
      </c>
      <c r="K25" s="27">
        <f t="shared" si="9"/>
        <v>1.0393692468204809</v>
      </c>
      <c r="L25" s="18"/>
    </row>
    <row r="26" spans="1:15">
      <c r="A26" s="16"/>
      <c r="B26" s="11" t="s">
        <v>7</v>
      </c>
      <c r="C26" s="55">
        <v>9.0666666666666673E-2</v>
      </c>
      <c r="D26" s="55">
        <v>0.25</v>
      </c>
      <c r="E26" s="55">
        <v>0.18033333333333332</v>
      </c>
      <c r="F26" s="55">
        <v>0.60699999999999998</v>
      </c>
      <c r="G26" s="56">
        <v>0</v>
      </c>
      <c r="H26" s="28" t="str">
        <f t="shared" si="7"/>
        <v/>
      </c>
      <c r="I26" s="27" t="str">
        <f t="shared" si="3"/>
        <v/>
      </c>
      <c r="J26" s="28" t="str">
        <f t="shared" si="8"/>
        <v/>
      </c>
      <c r="K26" s="27">
        <f t="shared" si="9"/>
        <v>2.4049445977891946</v>
      </c>
      <c r="L26" s="18"/>
    </row>
    <row r="27" spans="1:15">
      <c r="A27" s="16"/>
      <c r="B27" s="11" t="s">
        <v>23</v>
      </c>
      <c r="C27" s="55">
        <v>2.3513333333333333</v>
      </c>
      <c r="D27" s="55">
        <v>0.254</v>
      </c>
      <c r="E27" s="55">
        <v>1.5873333333333335</v>
      </c>
      <c r="F27" s="55">
        <v>2.2410000000000001</v>
      </c>
      <c r="G27" s="56">
        <v>0</v>
      </c>
      <c r="H27" s="28" t="str">
        <f t="shared" si="7"/>
        <v/>
      </c>
      <c r="I27" s="27" t="str">
        <f t="shared" si="3"/>
        <v/>
      </c>
      <c r="J27" s="28" t="str">
        <f t="shared" si="8"/>
        <v/>
      </c>
      <c r="K27" s="27">
        <f t="shared" si="9"/>
        <v>8.8788811262694978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B47" sqref="B47"/>
      <selection pane="bottomLeft" activeCell="B11" sqref="B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178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192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167</v>
      </c>
      <c r="M12" s="34">
        <f>SUM(F13:F14)</f>
        <v>3890.5736666666667</v>
      </c>
    </row>
    <row r="13" spans="1:13">
      <c r="A13" s="16"/>
      <c r="B13" s="11" t="s">
        <v>110</v>
      </c>
      <c r="C13" s="25">
        <v>1864.154</v>
      </c>
      <c r="D13" s="25">
        <v>1908.0913333333333</v>
      </c>
      <c r="E13" s="25">
        <v>1989.0736666666667</v>
      </c>
      <c r="F13" s="29">
        <v>2106.3903333333333</v>
      </c>
      <c r="G13" s="73">
        <f>IF(OR(OR(F13=0,E13=0),F13=""),"",(F13/E13-1)*100)</f>
        <v>5.8980553929542712</v>
      </c>
      <c r="H13" s="26">
        <f>F13-E13</f>
        <v>117.31666666666661</v>
      </c>
      <c r="I13" s="28">
        <f>IF(F13=0,"",F13/$M$12*100)</f>
        <v>54.140867486465794</v>
      </c>
      <c r="J13" s="18"/>
      <c r="L13" s="23" t="s">
        <v>105</v>
      </c>
    </row>
    <row r="14" spans="1:13">
      <c r="A14" s="16"/>
      <c r="B14" s="11" t="s">
        <v>70</v>
      </c>
      <c r="C14" s="25">
        <v>1498.3269999999998</v>
      </c>
      <c r="D14" s="25">
        <v>1523.5843333333332</v>
      </c>
      <c r="E14" s="25">
        <v>1611.7699999999995</v>
      </c>
      <c r="F14" s="29">
        <v>1784.1833333333334</v>
      </c>
      <c r="G14" s="73">
        <f t="shared" ref="G14" si="0">IF(OR(OR(F14=0,E14=0),F14=""),"",(F14/E14-1)*100)</f>
        <v>10.69714247897242</v>
      </c>
      <c r="H14" s="26">
        <f t="shared" ref="H14" si="1">F14-E14</f>
        <v>172.41333333333387</v>
      </c>
      <c r="I14" s="28">
        <f>IF(F14=0,"",F14/$M$12*100)</f>
        <v>45.859132513534213</v>
      </c>
      <c r="J14" s="18"/>
      <c r="L14" s="23" t="s">
        <v>106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177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190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71</v>
      </c>
      <c r="C31" s="52">
        <v>63.257285099023619</v>
      </c>
      <c r="D31" s="52">
        <v>55.439837429564662</v>
      </c>
      <c r="E31" s="52">
        <v>55.602321392649095</v>
      </c>
      <c r="F31" s="52">
        <v>55.23910091070325</v>
      </c>
      <c r="G31" s="36">
        <v>54.140867486465787</v>
      </c>
      <c r="H31" s="8"/>
      <c r="I31" s="87"/>
      <c r="J31" s="18"/>
    </row>
    <row r="32" spans="1:13">
      <c r="A32" s="16"/>
      <c r="B32" s="11" t="s">
        <v>72</v>
      </c>
      <c r="C32" s="52">
        <v>36.742714900976381</v>
      </c>
      <c r="D32" s="52">
        <v>44.560162570435338</v>
      </c>
      <c r="E32" s="52">
        <v>44.397678607350905</v>
      </c>
      <c r="F32" s="52">
        <v>44.76089908929675</v>
      </c>
      <c r="G32" s="36">
        <v>45.859132513534213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191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111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82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197</v>
      </c>
      <c r="C13" s="26">
        <v>7781.5443333333333</v>
      </c>
      <c r="D13" s="26">
        <v>7245.0076666666682</v>
      </c>
      <c r="E13" s="26">
        <v>7191.6469999999999</v>
      </c>
      <c r="F13" s="26">
        <v>7425.3519999999999</v>
      </c>
      <c r="G13" s="26">
        <v>7662.6786666666667</v>
      </c>
      <c r="H13" s="28">
        <f t="shared" ref="H13:H27" si="0">IF(OR(OR(G13=0,F13=0),G13=""),"",(G13/F13-1)*100)</f>
        <v>3.1961672209838143</v>
      </c>
      <c r="I13" s="27">
        <f>IF(OR(OR(G13=0,F13=0),F13=""),"",(F13/E13-1)*100)</f>
        <v>3.2496728496268057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26</v>
      </c>
      <c r="C14" s="25">
        <v>3118.6696666666667</v>
      </c>
      <c r="D14" s="25">
        <v>2911.1413333333339</v>
      </c>
      <c r="E14" s="25">
        <v>2694.4363333333331</v>
      </c>
      <c r="F14" s="25">
        <v>2786.3186666666661</v>
      </c>
      <c r="G14" s="26">
        <v>2883.2840000000006</v>
      </c>
      <c r="H14" s="54">
        <f t="shared" ref="H14" si="3">IF(OR(OR(G14=0,F14=0),G14=""),"",(G14/F14-1)*100)</f>
        <v>3.4800518150831738</v>
      </c>
      <c r="I14" s="53">
        <f t="shared" ref="I14" si="4">IF(OR(OR(G14=0,F14=0),F14=""),"",(F14/E14-1)*100)</f>
        <v>3.4100762447655919</v>
      </c>
      <c r="J14" s="54">
        <f t="shared" ref="J14" si="5">IF(G14=0,"",G14/$G$13*100)</f>
        <v>37.627625082890951</v>
      </c>
      <c r="K14" s="53">
        <f t="shared" ref="K14" si="6">IF(F14=0,"",F14/$F$13*100)</f>
        <v>37.524398394401587</v>
      </c>
      <c r="L14" s="18"/>
      <c r="M14" s="16"/>
    </row>
    <row r="15" spans="1:15">
      <c r="A15" s="67"/>
      <c r="B15" s="12" t="s">
        <v>4</v>
      </c>
      <c r="C15" s="107">
        <v>2009.2706666666668</v>
      </c>
      <c r="D15" s="107">
        <v>1864.154</v>
      </c>
      <c r="E15" s="107">
        <v>1908.0913333333333</v>
      </c>
      <c r="F15" s="107">
        <v>1989.0736666666667</v>
      </c>
      <c r="G15" s="107">
        <v>2106.3903333333333</v>
      </c>
      <c r="H15" s="50">
        <f t="shared" si="0"/>
        <v>5.8980553929542712</v>
      </c>
      <c r="I15" s="36">
        <f>IF(OR(OR(G15=0,F15=0),F15=""),"",(F15/E15-1)*100)</f>
        <v>4.2441539311360632</v>
      </c>
      <c r="J15" s="50">
        <f t="shared" si="1"/>
        <v>27.488955559317894</v>
      </c>
      <c r="K15" s="36">
        <f t="shared" si="2"/>
        <v>26.787601000823486</v>
      </c>
      <c r="L15" s="18"/>
      <c r="M15" s="16"/>
      <c r="O15" s="58"/>
    </row>
    <row r="16" spans="1:15">
      <c r="A16" s="67"/>
      <c r="B16" s="11" t="s">
        <v>196</v>
      </c>
      <c r="C16" s="55">
        <v>841.97966666666662</v>
      </c>
      <c r="D16" s="55">
        <v>787.50733333333324</v>
      </c>
      <c r="E16" s="55">
        <v>833.25766666666664</v>
      </c>
      <c r="F16" s="55">
        <v>850.55633333333321</v>
      </c>
      <c r="G16" s="56">
        <v>893.73533333333341</v>
      </c>
      <c r="H16" s="54">
        <f t="shared" si="0"/>
        <v>5.0765596948507241</v>
      </c>
      <c r="I16" s="53">
        <f t="shared" ref="I16:I27" si="7">IF(OR(OR(G16=0,F16=0),F16=""),"",(F16/E16-1)*100)</f>
        <v>2.0760285033881054</v>
      </c>
      <c r="J16" s="54">
        <f t="shared" si="1"/>
        <v>11.663484431640878</v>
      </c>
      <c r="K16" s="53">
        <f t="shared" si="2"/>
        <v>11.454761112110688</v>
      </c>
      <c r="L16" s="18"/>
      <c r="M16" s="16"/>
      <c r="N16" s="23" t="s">
        <v>4</v>
      </c>
      <c r="O16" s="34">
        <f>J15</f>
        <v>27.488955559317894</v>
      </c>
    </row>
    <row r="17" spans="1:15">
      <c r="A17" s="67"/>
      <c r="B17" s="11" t="s">
        <v>23</v>
      </c>
      <c r="C17" s="55">
        <v>531.47733333333338</v>
      </c>
      <c r="D17" s="55">
        <v>497.14866666666666</v>
      </c>
      <c r="E17" s="55">
        <v>504.83933333333334</v>
      </c>
      <c r="F17" s="55">
        <v>521.56799999999998</v>
      </c>
      <c r="G17" s="56">
        <v>501.56666666666661</v>
      </c>
      <c r="H17" s="28">
        <f t="shared" si="0"/>
        <v>-3.8348467186126056</v>
      </c>
      <c r="I17" s="27">
        <f t="shared" si="7"/>
        <v>3.3136615081497789</v>
      </c>
      <c r="J17" s="28">
        <f t="shared" si="1"/>
        <v>6.5455787523562252</v>
      </c>
      <c r="K17" s="27">
        <f t="shared" si="2"/>
        <v>7.0241518516563257</v>
      </c>
      <c r="L17" s="18"/>
      <c r="M17" s="16"/>
      <c r="N17" s="23" t="s">
        <v>35</v>
      </c>
      <c r="O17" s="34">
        <f>100-O16</f>
        <v>72.511044440682099</v>
      </c>
    </row>
    <row r="18" spans="1:15">
      <c r="A18" s="67"/>
      <c r="B18" s="11" t="s">
        <v>24</v>
      </c>
      <c r="C18" s="55">
        <v>266.45366666666666</v>
      </c>
      <c r="D18" s="55">
        <v>258.56066666666669</v>
      </c>
      <c r="E18" s="55">
        <v>273.267</v>
      </c>
      <c r="F18" s="55">
        <v>291.38166666666672</v>
      </c>
      <c r="G18" s="56">
        <v>291.59333333333336</v>
      </c>
      <c r="H18" s="28">
        <f t="shared" si="0"/>
        <v>7.2642410584045081E-2</v>
      </c>
      <c r="I18" s="27">
        <f t="shared" si="7"/>
        <v>6.6289258002856899</v>
      </c>
      <c r="J18" s="28">
        <f t="shared" si="1"/>
        <v>3.805370758946089</v>
      </c>
      <c r="K18" s="27">
        <f t="shared" si="2"/>
        <v>3.9241461774023199</v>
      </c>
      <c r="L18" s="18"/>
      <c r="M18" s="16"/>
    </row>
    <row r="19" spans="1:15">
      <c r="A19" s="67"/>
      <c r="B19" s="11" t="s">
        <v>19</v>
      </c>
      <c r="C19" s="55">
        <v>221.05100000000004</v>
      </c>
      <c r="D19" s="55">
        <v>199.70966666666669</v>
      </c>
      <c r="E19" s="55">
        <v>196.79666666666665</v>
      </c>
      <c r="F19" s="55">
        <v>204.57433333333333</v>
      </c>
      <c r="G19" s="56">
        <v>200.35566666666668</v>
      </c>
      <c r="H19" s="28">
        <f t="shared" si="0"/>
        <v>-2.0621681116725243</v>
      </c>
      <c r="I19" s="27">
        <f t="shared" si="7"/>
        <v>3.9521333355917232</v>
      </c>
      <c r="J19" s="28">
        <f t="shared" si="1"/>
        <v>2.6146948786751509</v>
      </c>
      <c r="K19" s="27">
        <f t="shared" si="2"/>
        <v>2.7550792653780363</v>
      </c>
      <c r="L19" s="18"/>
      <c r="M19" s="16"/>
    </row>
    <row r="20" spans="1:15">
      <c r="A20" s="67"/>
      <c r="B20" s="11" t="s">
        <v>22</v>
      </c>
      <c r="C20" s="55">
        <v>129.25299999999999</v>
      </c>
      <c r="D20" s="55">
        <v>138.12333333333333</v>
      </c>
      <c r="E20" s="55">
        <v>130.27966666666669</v>
      </c>
      <c r="F20" s="55">
        <v>130.90966666666665</v>
      </c>
      <c r="G20" s="56">
        <v>129.70099999999999</v>
      </c>
      <c r="H20" s="28">
        <f t="shared" si="0"/>
        <v>-0.92328297630172029</v>
      </c>
      <c r="I20" s="27">
        <f t="shared" si="7"/>
        <v>0.48357507822911483</v>
      </c>
      <c r="J20" s="28">
        <f t="shared" si="1"/>
        <v>1.6926326372553095</v>
      </c>
      <c r="K20" s="27">
        <f t="shared" si="2"/>
        <v>1.7630095740466805</v>
      </c>
      <c r="L20" s="18"/>
      <c r="M20" s="16"/>
    </row>
    <row r="21" spans="1:15">
      <c r="A21" s="67"/>
      <c r="B21" s="11" t="s">
        <v>5</v>
      </c>
      <c r="C21" s="55">
        <v>123.22666666666667</v>
      </c>
      <c r="D21" s="55">
        <v>115.27566666666667</v>
      </c>
      <c r="E21" s="55">
        <v>143.25433333333334</v>
      </c>
      <c r="F21" s="55">
        <v>141.297</v>
      </c>
      <c r="G21" s="56">
        <v>126.268</v>
      </c>
      <c r="H21" s="28">
        <f t="shared" si="0"/>
        <v>-10.636460788268675</v>
      </c>
      <c r="I21" s="27">
        <f t="shared" si="7"/>
        <v>-1.3663344680672873</v>
      </c>
      <c r="J21" s="28">
        <f t="shared" si="1"/>
        <v>1.6478310717801208</v>
      </c>
      <c r="K21" s="27">
        <f t="shared" si="2"/>
        <v>1.9028996874491606</v>
      </c>
      <c r="L21" s="18"/>
      <c r="M21" s="16"/>
    </row>
    <row r="22" spans="1:15">
      <c r="A22" s="67"/>
      <c r="B22" s="11" t="s">
        <v>20</v>
      </c>
      <c r="C22" s="55">
        <v>151.82033333333334</v>
      </c>
      <c r="D22" s="55">
        <v>95.288333333333341</v>
      </c>
      <c r="E22" s="55">
        <v>128.84566666666666</v>
      </c>
      <c r="F22" s="55">
        <v>133.268</v>
      </c>
      <c r="G22" s="56">
        <v>122.91333333333336</v>
      </c>
      <c r="H22" s="28">
        <f t="shared" si="0"/>
        <v>-7.7698072055306984</v>
      </c>
      <c r="I22" s="27">
        <f t="shared" si="7"/>
        <v>3.432271684211341</v>
      </c>
      <c r="J22" s="28">
        <f t="shared" si="1"/>
        <v>1.6040517771940155</v>
      </c>
      <c r="K22" s="27">
        <f t="shared" si="2"/>
        <v>1.7947701334562995</v>
      </c>
      <c r="L22" s="18"/>
      <c r="M22" s="16"/>
    </row>
    <row r="23" spans="1:15">
      <c r="A23" s="67"/>
      <c r="B23" s="11" t="s">
        <v>7</v>
      </c>
      <c r="C23" s="55">
        <v>108.33433333333333</v>
      </c>
      <c r="D23" s="55">
        <v>101.74566666666668</v>
      </c>
      <c r="E23" s="55">
        <v>101.47533333333332</v>
      </c>
      <c r="F23" s="55">
        <v>97.35466666666666</v>
      </c>
      <c r="G23" s="56">
        <v>102.33599999999998</v>
      </c>
      <c r="H23" s="28">
        <f t="shared" si="0"/>
        <v>5.116686753588251</v>
      </c>
      <c r="I23" s="27">
        <f t="shared" si="7"/>
        <v>-4.0607569655679914</v>
      </c>
      <c r="J23" s="28">
        <f t="shared" si="1"/>
        <v>1.3355120898540438</v>
      </c>
      <c r="K23" s="27">
        <f t="shared" si="2"/>
        <v>1.3111118054291118</v>
      </c>
      <c r="L23" s="18"/>
      <c r="M23" s="16"/>
    </row>
    <row r="24" spans="1:15">
      <c r="A24" s="67"/>
      <c r="B24" s="11" t="s">
        <v>21</v>
      </c>
      <c r="C24" s="55">
        <v>92.668333333333337</v>
      </c>
      <c r="D24" s="55">
        <v>92.865000000000009</v>
      </c>
      <c r="E24" s="55">
        <v>92.07</v>
      </c>
      <c r="F24" s="55">
        <v>87.957333333333338</v>
      </c>
      <c r="G24" s="56">
        <v>100.22566666666667</v>
      </c>
      <c r="H24" s="28">
        <f t="shared" si="0"/>
        <v>13.948050569973326</v>
      </c>
      <c r="I24" s="27">
        <f t="shared" si="7"/>
        <v>-4.4668911335577928</v>
      </c>
      <c r="J24" s="28">
        <f t="shared" si="1"/>
        <v>1.3079716770932499</v>
      </c>
      <c r="K24" s="27">
        <f t="shared" si="2"/>
        <v>1.1845543932911644</v>
      </c>
      <c r="L24" s="18"/>
      <c r="M24" s="16"/>
    </row>
    <row r="25" spans="1:15">
      <c r="A25" s="67"/>
      <c r="B25" s="11" t="s">
        <v>18</v>
      </c>
      <c r="C25" s="55">
        <v>76.541666666666657</v>
      </c>
      <c r="D25" s="55">
        <v>72.120333333333321</v>
      </c>
      <c r="E25" s="55">
        <v>75.103000000000009</v>
      </c>
      <c r="F25" s="55">
        <v>76.563999999999993</v>
      </c>
      <c r="G25" s="56">
        <v>83.304333333333346</v>
      </c>
      <c r="H25" s="28">
        <f t="shared" si="0"/>
        <v>8.8035282029848894</v>
      </c>
      <c r="I25" s="27">
        <f t="shared" si="7"/>
        <v>1.9453284156424999</v>
      </c>
      <c r="J25" s="28">
        <f t="shared" si="1"/>
        <v>1.0871437646956881</v>
      </c>
      <c r="K25" s="27">
        <f t="shared" si="2"/>
        <v>1.0311161006239165</v>
      </c>
      <c r="L25" s="18"/>
      <c r="M25" s="16"/>
    </row>
    <row r="26" spans="1:15">
      <c r="A26" s="67"/>
      <c r="B26" s="11" t="s">
        <v>10</v>
      </c>
      <c r="C26" s="55">
        <v>60.375333333333337</v>
      </c>
      <c r="D26" s="55">
        <v>60.849666666666678</v>
      </c>
      <c r="E26" s="55">
        <v>62.030666666666669</v>
      </c>
      <c r="F26" s="55">
        <v>64.816333333333333</v>
      </c>
      <c r="G26" s="56">
        <v>67.686333333333337</v>
      </c>
      <c r="H26" s="28">
        <f t="shared" si="0"/>
        <v>4.4278962607161798</v>
      </c>
      <c r="I26" s="27">
        <f t="shared" si="7"/>
        <v>4.4907895019667743</v>
      </c>
      <c r="J26" s="28">
        <f t="shared" si="1"/>
        <v>0.88332469985691697</v>
      </c>
      <c r="K26" s="27">
        <f t="shared" si="2"/>
        <v>0.87290586807646731</v>
      </c>
      <c r="L26" s="18"/>
      <c r="M26" s="16"/>
    </row>
    <row r="27" spans="1:15">
      <c r="A27" s="67"/>
      <c r="B27" s="11" t="s">
        <v>8</v>
      </c>
      <c r="C27" s="55">
        <v>50.422666666666665</v>
      </c>
      <c r="D27" s="55">
        <v>50.518000000000001</v>
      </c>
      <c r="E27" s="55">
        <v>47.9</v>
      </c>
      <c r="F27" s="55">
        <v>49.712333333333333</v>
      </c>
      <c r="G27" s="56">
        <v>53.318666666666665</v>
      </c>
      <c r="H27" s="28">
        <f t="shared" si="0"/>
        <v>7.2544036691096103</v>
      </c>
      <c r="I27" s="27">
        <f t="shared" si="7"/>
        <v>3.7835768963117689</v>
      </c>
      <c r="J27" s="28">
        <f t="shared" si="1"/>
        <v>0.69582281844347205</v>
      </c>
      <c r="K27" s="27">
        <f t="shared" si="2"/>
        <v>0.66949463585474911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36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197</v>
      </c>
      <c r="C13" s="26">
        <v>9214.086666666668</v>
      </c>
      <c r="D13" s="26">
        <v>10007.333666666666</v>
      </c>
      <c r="E13" s="26">
        <v>11204.309666666664</v>
      </c>
      <c r="F13" s="26">
        <v>11721.051333333333</v>
      </c>
      <c r="G13" s="26">
        <v>12139.098333333335</v>
      </c>
      <c r="H13" s="28">
        <f t="shared" ref="H13:H21" si="0">IF(OR(OR(G13=0,F13=0),G13=""),"",(G13/F13-1)*100)</f>
        <v>3.5666339828333005</v>
      </c>
      <c r="I13" s="27">
        <f>IF(OR(OR(G13=0,F13=0),F13=""),"",(F13/E13-1)*100)</f>
        <v>4.6119902255468581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26</v>
      </c>
      <c r="C14" s="25">
        <v>5546.094000000001</v>
      </c>
      <c r="D14" s="25">
        <v>5753.4916666666659</v>
      </c>
      <c r="E14" s="25">
        <v>6801.97033333333</v>
      </c>
      <c r="F14" s="25">
        <v>7143.7756666666646</v>
      </c>
      <c r="G14" s="26">
        <v>6229.1733333333341</v>
      </c>
      <c r="H14" s="54">
        <f t="shared" si="0"/>
        <v>-12.802786313698601</v>
      </c>
      <c r="I14" s="53">
        <f t="shared" ref="I14" si="3">IF(OR(OR(G14=0,F14=0),F14=""),"",(F14/E14-1)*100)</f>
        <v>5.0250929742857497</v>
      </c>
      <c r="J14" s="54">
        <f t="shared" si="1"/>
        <v>51.314959005055151</v>
      </c>
      <c r="K14" s="53">
        <f t="shared" si="2"/>
        <v>60.948249977803457</v>
      </c>
      <c r="L14" s="18"/>
    </row>
    <row r="15" spans="1:15">
      <c r="A15" s="16"/>
      <c r="B15" s="12" t="s">
        <v>4</v>
      </c>
      <c r="C15" s="29">
        <v>1167.076</v>
      </c>
      <c r="D15" s="29">
        <v>1498.3269999999998</v>
      </c>
      <c r="E15" s="29">
        <v>1523.5843333333332</v>
      </c>
      <c r="F15" s="29">
        <v>1611.7699999999995</v>
      </c>
      <c r="G15" s="107">
        <v>1784.1833333333334</v>
      </c>
      <c r="H15" s="50">
        <f t="shared" si="0"/>
        <v>10.69714247897242</v>
      </c>
      <c r="I15" s="36">
        <f>IF(OR(OR(G15=0,F15=0),F15=""),"",(F15/E15-1)*100)</f>
        <v>5.788039738747619</v>
      </c>
      <c r="J15" s="50">
        <f t="shared" si="1"/>
        <v>14.697824206877527</v>
      </c>
      <c r="K15" s="36">
        <f t="shared" si="2"/>
        <v>13.751070225384215</v>
      </c>
      <c r="L15" s="18"/>
    </row>
    <row r="16" spans="1:15">
      <c r="A16" s="16"/>
      <c r="B16" s="11" t="s">
        <v>196</v>
      </c>
      <c r="C16" s="55">
        <v>572.72733333333349</v>
      </c>
      <c r="D16" s="55">
        <v>649.16766666666672</v>
      </c>
      <c r="E16" s="55">
        <v>634.49700000000007</v>
      </c>
      <c r="F16" s="55">
        <v>695.22400000000016</v>
      </c>
      <c r="G16" s="56">
        <v>699.69500000000005</v>
      </c>
      <c r="H16" s="54">
        <f t="shared" si="0"/>
        <v>0.64310207932980479</v>
      </c>
      <c r="I16" s="53">
        <f t="shared" ref="I16:I21" si="4">IF(OR(OR(G16=0,F16=0),F16=""),"",(F16/E16-1)*100)</f>
        <v>9.5708884360367499</v>
      </c>
      <c r="J16" s="54">
        <f t="shared" si="1"/>
        <v>5.7639783514948046</v>
      </c>
      <c r="K16" s="53">
        <f t="shared" si="2"/>
        <v>5.931413319749419</v>
      </c>
      <c r="L16" s="18"/>
      <c r="N16" s="23" t="s">
        <v>4</v>
      </c>
      <c r="O16" s="34">
        <f>J15</f>
        <v>14.697824206877527</v>
      </c>
    </row>
    <row r="17" spans="1:15">
      <c r="A17" s="16"/>
      <c r="B17" s="11" t="s">
        <v>23</v>
      </c>
      <c r="C17" s="55">
        <v>474.60833333333335</v>
      </c>
      <c r="D17" s="55">
        <v>523.4526666666668</v>
      </c>
      <c r="E17" s="55">
        <v>551.84133333333352</v>
      </c>
      <c r="F17" s="55">
        <v>558.52466666666669</v>
      </c>
      <c r="G17" s="56">
        <v>539.37166666666667</v>
      </c>
      <c r="H17" s="28">
        <f t="shared" si="0"/>
        <v>-3.4292129144997463</v>
      </c>
      <c r="I17" s="27">
        <f t="shared" si="4"/>
        <v>1.2110969094980994</v>
      </c>
      <c r="J17" s="28">
        <f t="shared" si="1"/>
        <v>4.4432597204158073</v>
      </c>
      <c r="K17" s="27">
        <f t="shared" si="2"/>
        <v>4.7651413749744975</v>
      </c>
      <c r="L17" s="18"/>
      <c r="N17" s="23" t="s">
        <v>35</v>
      </c>
      <c r="O17" s="34">
        <f>100-O16</f>
        <v>85.302175793122473</v>
      </c>
    </row>
    <row r="18" spans="1:15">
      <c r="A18" s="16"/>
      <c r="B18" s="11" t="s">
        <v>24</v>
      </c>
      <c r="C18" s="55">
        <v>374.82299999999998</v>
      </c>
      <c r="D18" s="55">
        <v>376.93133333333327</v>
      </c>
      <c r="E18" s="55">
        <v>406.70766666666663</v>
      </c>
      <c r="F18" s="55">
        <v>396.16499999999991</v>
      </c>
      <c r="G18" s="56">
        <v>441.97466666666651</v>
      </c>
      <c r="H18" s="28">
        <f t="shared" si="0"/>
        <v>11.563279609926823</v>
      </c>
      <c r="I18" s="27">
        <f t="shared" si="4"/>
        <v>-2.5921976718740747</v>
      </c>
      <c r="J18" s="28">
        <f t="shared" si="1"/>
        <v>3.6409184152749381</v>
      </c>
      <c r="K18" s="27">
        <f t="shared" si="2"/>
        <v>3.3799442450469597</v>
      </c>
      <c r="L18" s="18"/>
    </row>
    <row r="19" spans="1:15">
      <c r="A19" s="16"/>
      <c r="B19" s="11" t="s">
        <v>19</v>
      </c>
      <c r="C19" s="55">
        <v>195.64533333333327</v>
      </c>
      <c r="D19" s="55">
        <v>256.64033333333333</v>
      </c>
      <c r="E19" s="55">
        <v>306.46699999999998</v>
      </c>
      <c r="F19" s="55">
        <v>317.12400000000002</v>
      </c>
      <c r="G19" s="56">
        <v>324.05533333333335</v>
      </c>
      <c r="H19" s="28">
        <f t="shared" si="0"/>
        <v>2.1856855152348365</v>
      </c>
      <c r="I19" s="27">
        <f t="shared" si="4"/>
        <v>3.4773727677042121</v>
      </c>
      <c r="J19" s="28">
        <f t="shared" si="1"/>
        <v>2.6695173268635135</v>
      </c>
      <c r="K19" s="27">
        <f t="shared" si="2"/>
        <v>2.705593474351021</v>
      </c>
      <c r="L19" s="18"/>
    </row>
    <row r="20" spans="1:15">
      <c r="A20" s="16"/>
      <c r="B20" s="11" t="s">
        <v>5</v>
      </c>
      <c r="C20" s="55">
        <v>206.95133333333325</v>
      </c>
      <c r="D20" s="55">
        <v>192.48200000000003</v>
      </c>
      <c r="E20" s="55">
        <v>192.79566666666668</v>
      </c>
      <c r="F20" s="55">
        <v>212.04233333333335</v>
      </c>
      <c r="G20" s="56">
        <v>240.57266666666666</v>
      </c>
      <c r="H20" s="28">
        <f t="shared" si="0"/>
        <v>13.455017630127308</v>
      </c>
      <c r="I20" s="27">
        <f t="shared" si="4"/>
        <v>9.982935301104634</v>
      </c>
      <c r="J20" s="28">
        <f t="shared" si="1"/>
        <v>1.9818001309542619</v>
      </c>
      <c r="K20" s="27">
        <f t="shared" si="2"/>
        <v>1.8090726446211285</v>
      </c>
      <c r="L20" s="18"/>
    </row>
    <row r="21" spans="1:15">
      <c r="A21" s="16"/>
      <c r="B21" s="11" t="s">
        <v>20</v>
      </c>
      <c r="C21" s="55">
        <v>160.36133333333333</v>
      </c>
      <c r="D21" s="55">
        <v>219.22766666666666</v>
      </c>
      <c r="E21" s="55">
        <v>191.33966666666669</v>
      </c>
      <c r="F21" s="55">
        <v>182.67066666666668</v>
      </c>
      <c r="G21" s="56">
        <v>210.22399999999999</v>
      </c>
      <c r="H21" s="28">
        <f t="shared" si="0"/>
        <v>15.083611307781574</v>
      </c>
      <c r="I21" s="27">
        <f t="shared" si="4"/>
        <v>-4.5306862664824754</v>
      </c>
      <c r="J21" s="28">
        <f t="shared" si="1"/>
        <v>1.7317925452727885</v>
      </c>
      <c r="K21" s="27">
        <f t="shared" si="2"/>
        <v>1.5584836331803458</v>
      </c>
      <c r="L21" s="18"/>
    </row>
    <row r="22" spans="1:15">
      <c r="A22" s="16"/>
      <c r="B22" s="11" t="s">
        <v>15</v>
      </c>
      <c r="C22" s="55">
        <v>0</v>
      </c>
      <c r="D22" s="55">
        <v>0</v>
      </c>
      <c r="E22" s="55">
        <v>0</v>
      </c>
      <c r="F22" s="55">
        <v>0</v>
      </c>
      <c r="G22" s="56">
        <v>175.524</v>
      </c>
      <c r="H22" s="28" t="str">
        <f t="shared" ref="H22:H38" si="5">IF(OR(OR(G22=0,F22=0),G22=""),"",(G22/F22-1)*100)</f>
        <v/>
      </c>
      <c r="I22" s="27" t="str">
        <f t="shared" ref="I22:I38" si="6">IF(OR(OR(G22=0,F22=0),F22=""),"",(F22/E22-1)*100)</f>
        <v/>
      </c>
      <c r="J22" s="28">
        <f t="shared" ref="J22:J38" si="7">IF(G22=0,"",G22/$G$13*100)</f>
        <v>1.4459393538152681</v>
      </c>
      <c r="K22" s="27" t="str">
        <f t="shared" ref="K22:K38" si="8">IF(F22=0,"",F22/$F$13*100)</f>
        <v/>
      </c>
      <c r="L22" s="18"/>
    </row>
    <row r="23" spans="1:15">
      <c r="A23" s="16"/>
      <c r="B23" s="11" t="s">
        <v>9</v>
      </c>
      <c r="C23" s="55">
        <v>0</v>
      </c>
      <c r="D23" s="55">
        <v>0</v>
      </c>
      <c r="E23" s="55">
        <v>0</v>
      </c>
      <c r="F23" s="55">
        <v>0</v>
      </c>
      <c r="G23" s="56">
        <v>147.506</v>
      </c>
      <c r="H23" s="28" t="str">
        <f t="shared" si="5"/>
        <v/>
      </c>
      <c r="I23" s="27" t="str">
        <f t="shared" si="6"/>
        <v/>
      </c>
      <c r="J23" s="28">
        <f t="shared" si="7"/>
        <v>1.2151314368626223</v>
      </c>
      <c r="K23" s="27" t="str">
        <f t="shared" si="8"/>
        <v/>
      </c>
      <c r="L23" s="18"/>
    </row>
    <row r="24" spans="1:15">
      <c r="A24" s="16"/>
      <c r="B24" s="11" t="s">
        <v>17</v>
      </c>
      <c r="C24" s="55">
        <v>0</v>
      </c>
      <c r="D24" s="55">
        <v>0</v>
      </c>
      <c r="E24" s="55">
        <v>0</v>
      </c>
      <c r="F24" s="55">
        <v>0</v>
      </c>
      <c r="G24" s="56">
        <v>140.87733333333333</v>
      </c>
      <c r="H24" s="28" t="str">
        <f t="shared" si="5"/>
        <v/>
      </c>
      <c r="I24" s="27" t="str">
        <f t="shared" si="6"/>
        <v/>
      </c>
      <c r="J24" s="28">
        <f t="shared" si="7"/>
        <v>1.1605255140449062</v>
      </c>
      <c r="K24" s="27" t="str">
        <f t="shared" si="8"/>
        <v/>
      </c>
      <c r="L24" s="18"/>
    </row>
    <row r="25" spans="1:15">
      <c r="A25" s="16"/>
      <c r="B25" s="11" t="s">
        <v>22</v>
      </c>
      <c r="C25" s="55">
        <v>102.11033333333336</v>
      </c>
      <c r="D25" s="55">
        <v>100.49233333333333</v>
      </c>
      <c r="E25" s="55">
        <v>114.59133333333332</v>
      </c>
      <c r="F25" s="55">
        <v>118.60766666666669</v>
      </c>
      <c r="G25" s="56">
        <v>136.52166666666673</v>
      </c>
      <c r="H25" s="28">
        <f t="shared" si="5"/>
        <v>15.103576778342065</v>
      </c>
      <c r="I25" s="27">
        <f t="shared" si="6"/>
        <v>3.5049189292966076</v>
      </c>
      <c r="J25" s="28">
        <f t="shared" si="7"/>
        <v>1.1246442109442785</v>
      </c>
      <c r="K25" s="27">
        <f t="shared" si="8"/>
        <v>1.0119200342494876</v>
      </c>
      <c r="L25" s="18"/>
    </row>
    <row r="26" spans="1:15">
      <c r="A26" s="16"/>
      <c r="B26" s="11" t="s">
        <v>7</v>
      </c>
      <c r="C26" s="55">
        <v>107.72966666666666</v>
      </c>
      <c r="D26" s="55">
        <v>109.32933333333331</v>
      </c>
      <c r="E26" s="55">
        <v>128.1686666666667</v>
      </c>
      <c r="F26" s="55">
        <v>118.54</v>
      </c>
      <c r="G26" s="56">
        <v>131.22900000000001</v>
      </c>
      <c r="H26" s="28">
        <f t="shared" si="5"/>
        <v>10.704403576851696</v>
      </c>
      <c r="I26" s="27">
        <f t="shared" si="6"/>
        <v>-7.5124965540199762</v>
      </c>
      <c r="J26" s="28">
        <f t="shared" si="7"/>
        <v>1.0810440478898831</v>
      </c>
      <c r="K26" s="27">
        <f t="shared" si="8"/>
        <v>1.0113427253994338</v>
      </c>
      <c r="L26" s="18"/>
    </row>
    <row r="27" spans="1:15">
      <c r="A27" s="16"/>
      <c r="B27" s="11" t="s">
        <v>3</v>
      </c>
      <c r="C27" s="55">
        <v>0</v>
      </c>
      <c r="D27" s="55">
        <v>0</v>
      </c>
      <c r="E27" s="55">
        <v>0</v>
      </c>
      <c r="F27" s="55">
        <v>0</v>
      </c>
      <c r="G27" s="56">
        <v>118.081</v>
      </c>
      <c r="H27" s="28" t="str">
        <f t="shared" si="5"/>
        <v/>
      </c>
      <c r="I27" s="27" t="str">
        <f t="shared" si="6"/>
        <v/>
      </c>
      <c r="J27" s="28">
        <f t="shared" si="7"/>
        <v>0.97273287321312574</v>
      </c>
      <c r="K27" s="27" t="str">
        <f t="shared" si="8"/>
        <v/>
      </c>
      <c r="L27" s="18"/>
    </row>
    <row r="28" spans="1:15">
      <c r="A28" s="16"/>
      <c r="B28" s="11" t="s">
        <v>18</v>
      </c>
      <c r="C28" s="55">
        <v>90.491000000000014</v>
      </c>
      <c r="D28" s="55">
        <v>98.807999999999993</v>
      </c>
      <c r="E28" s="55">
        <v>106.40633333333332</v>
      </c>
      <c r="F28" s="55">
        <v>104.488</v>
      </c>
      <c r="G28" s="56">
        <v>107.87866666666665</v>
      </c>
      <c r="H28" s="28">
        <f t="shared" si="5"/>
        <v>3.2450297322818455</v>
      </c>
      <c r="I28" s="27">
        <f t="shared" si="6"/>
        <v>-1.80283755039643</v>
      </c>
      <c r="J28" s="28">
        <f t="shared" si="7"/>
        <v>0.88868764140774292</v>
      </c>
      <c r="K28" s="27">
        <f t="shared" si="8"/>
        <v>0.89145586883360928</v>
      </c>
      <c r="L28" s="18"/>
    </row>
    <row r="29" spans="1:15">
      <c r="A29" s="16"/>
      <c r="B29" s="11" t="s">
        <v>14</v>
      </c>
      <c r="C29" s="55">
        <v>0</v>
      </c>
      <c r="D29" s="55">
        <v>0</v>
      </c>
      <c r="E29" s="55">
        <v>0</v>
      </c>
      <c r="F29" s="55">
        <v>0</v>
      </c>
      <c r="G29" s="56">
        <v>100.56466666666665</v>
      </c>
      <c r="H29" s="28" t="str">
        <f t="shared" si="5"/>
        <v/>
      </c>
      <c r="I29" s="27" t="str">
        <f t="shared" si="6"/>
        <v/>
      </c>
      <c r="J29" s="28">
        <f t="shared" si="7"/>
        <v>0.82843604941003968</v>
      </c>
      <c r="K29" s="27" t="str">
        <f t="shared" si="8"/>
        <v/>
      </c>
      <c r="L29" s="18"/>
    </row>
    <row r="30" spans="1:15">
      <c r="A30" s="16"/>
      <c r="B30" s="11" t="s">
        <v>8</v>
      </c>
      <c r="C30" s="55">
        <v>75.781666666666666</v>
      </c>
      <c r="D30" s="55">
        <v>86.796666666666653</v>
      </c>
      <c r="E30" s="55">
        <v>88.450999999999993</v>
      </c>
      <c r="F30" s="55">
        <v>95.845666666666659</v>
      </c>
      <c r="G30" s="56">
        <v>95.652666666666647</v>
      </c>
      <c r="H30" s="28">
        <f t="shared" si="5"/>
        <v>-0.20136538949770966</v>
      </c>
      <c r="I30" s="27">
        <f t="shared" si="6"/>
        <v>8.3601843581945445</v>
      </c>
      <c r="J30" s="28">
        <f t="shared" si="7"/>
        <v>0.78797175902273875</v>
      </c>
      <c r="K30" s="27">
        <f t="shared" si="8"/>
        <v>0.81772243752650853</v>
      </c>
      <c r="L30" s="18"/>
    </row>
    <row r="31" spans="1:15">
      <c r="A31" s="16"/>
      <c r="B31" s="11" t="s">
        <v>11</v>
      </c>
      <c r="C31" s="55">
        <v>0</v>
      </c>
      <c r="D31" s="55">
        <v>0</v>
      </c>
      <c r="E31" s="55">
        <v>0</v>
      </c>
      <c r="F31" s="55">
        <v>0</v>
      </c>
      <c r="G31" s="56">
        <v>95.399000000000001</v>
      </c>
      <c r="H31" s="28" t="str">
        <f t="shared" si="5"/>
        <v/>
      </c>
      <c r="I31" s="27" t="str">
        <f t="shared" si="6"/>
        <v/>
      </c>
      <c r="J31" s="28">
        <f t="shared" si="7"/>
        <v>0.78588209256069108</v>
      </c>
      <c r="K31" s="27" t="str">
        <f t="shared" si="8"/>
        <v/>
      </c>
      <c r="L31" s="18"/>
    </row>
    <row r="32" spans="1:15">
      <c r="A32" s="16"/>
      <c r="B32" s="11" t="s">
        <v>10</v>
      </c>
      <c r="C32" s="55">
        <v>73.320333333333309</v>
      </c>
      <c r="D32" s="55">
        <v>79.715000000000003</v>
      </c>
      <c r="E32" s="55">
        <v>83.802333333333337</v>
      </c>
      <c r="F32" s="55">
        <v>91.734333333333339</v>
      </c>
      <c r="G32" s="56">
        <v>91.108999999999995</v>
      </c>
      <c r="H32" s="28">
        <f t="shared" si="5"/>
        <v>-0.68167861542208774</v>
      </c>
      <c r="I32" s="27">
        <f t="shared" si="6"/>
        <v>9.4651302469700447</v>
      </c>
      <c r="J32" s="28">
        <f t="shared" si="7"/>
        <v>0.75054174122487671</v>
      </c>
      <c r="K32" s="27">
        <f t="shared" si="8"/>
        <v>0.78264594808531684</v>
      </c>
      <c r="L32" s="18"/>
    </row>
    <row r="33" spans="1:14">
      <c r="A33" s="16"/>
      <c r="B33" s="11" t="s">
        <v>21</v>
      </c>
      <c r="C33" s="55">
        <v>66.367000000000004</v>
      </c>
      <c r="D33" s="55">
        <v>62.47199999999998</v>
      </c>
      <c r="E33" s="55">
        <v>73.686999999999983</v>
      </c>
      <c r="F33" s="55">
        <v>74.539333333333303</v>
      </c>
      <c r="G33" s="56">
        <v>73.367999999999981</v>
      </c>
      <c r="H33" s="28">
        <f t="shared" si="5"/>
        <v>-1.5714298491176781</v>
      </c>
      <c r="I33" s="27">
        <f t="shared" si="6"/>
        <v>1.156694306096484</v>
      </c>
      <c r="J33" s="28">
        <f t="shared" si="7"/>
        <v>0.60439414843963535</v>
      </c>
      <c r="K33" s="27">
        <f t="shared" si="8"/>
        <v>0.63594409079458547</v>
      </c>
      <c r="L33" s="18"/>
    </row>
    <row r="34" spans="1:14">
      <c r="A34" s="16"/>
      <c r="B34" s="11" t="s">
        <v>186</v>
      </c>
      <c r="C34" s="55">
        <v>0</v>
      </c>
      <c r="D34" s="55">
        <v>0</v>
      </c>
      <c r="E34" s="55">
        <v>0</v>
      </c>
      <c r="F34" s="55">
        <v>0</v>
      </c>
      <c r="G34" s="56">
        <v>71.692000000000007</v>
      </c>
      <c r="H34" s="28" t="str">
        <f t="shared" si="5"/>
        <v/>
      </c>
      <c r="I34" s="27" t="str">
        <f t="shared" si="6"/>
        <v/>
      </c>
      <c r="J34" s="28">
        <f t="shared" ref="J34:J35" si="9">IF(G34=0,"",G34/$G$13*100)</f>
        <v>0.59058752167067863</v>
      </c>
      <c r="K34" s="27" t="str">
        <f t="shared" ref="K34:K35" si="10">IF(F34=0,"",F34/$F$13*100)</f>
        <v/>
      </c>
      <c r="L34" s="18"/>
    </row>
    <row r="35" spans="1:14">
      <c r="A35" s="16"/>
      <c r="B35" s="11" t="s">
        <v>16</v>
      </c>
      <c r="C35" s="55">
        <v>0</v>
      </c>
      <c r="D35" s="55">
        <v>0</v>
      </c>
      <c r="E35" s="55">
        <v>0</v>
      </c>
      <c r="F35" s="55">
        <v>0</v>
      </c>
      <c r="G35" s="56">
        <v>71.193666666666672</v>
      </c>
      <c r="H35" s="28" t="str">
        <f t="shared" si="5"/>
        <v/>
      </c>
      <c r="I35" s="27" t="str">
        <f t="shared" si="6"/>
        <v/>
      </c>
      <c r="J35" s="28">
        <f t="shared" si="9"/>
        <v>0.58648232934379108</v>
      </c>
      <c r="K35" s="27" t="str">
        <f t="shared" si="10"/>
        <v/>
      </c>
      <c r="L35" s="18"/>
    </row>
    <row r="36" spans="1:14">
      <c r="A36" s="16"/>
      <c r="B36" s="11" t="s">
        <v>6</v>
      </c>
      <c r="C36" s="55">
        <v>0</v>
      </c>
      <c r="D36" s="55">
        <v>0</v>
      </c>
      <c r="E36" s="55">
        <v>0</v>
      </c>
      <c r="F36" s="55">
        <v>0</v>
      </c>
      <c r="G36" s="56">
        <v>53.114000000000004</v>
      </c>
      <c r="H36" s="28" t="str">
        <f t="shared" si="5"/>
        <v/>
      </c>
      <c r="I36" s="27" t="str">
        <f t="shared" si="6"/>
        <v/>
      </c>
      <c r="J36" s="28">
        <f t="shared" si="7"/>
        <v>0.43754485334509324</v>
      </c>
      <c r="K36" s="27" t="str">
        <f t="shared" si="8"/>
        <v/>
      </c>
      <c r="L36" s="18"/>
    </row>
    <row r="37" spans="1:14">
      <c r="A37" s="16"/>
      <c r="B37" s="11" t="s">
        <v>12</v>
      </c>
      <c r="C37" s="55">
        <v>0</v>
      </c>
      <c r="D37" s="55">
        <v>0</v>
      </c>
      <c r="E37" s="55">
        <v>0</v>
      </c>
      <c r="F37" s="55">
        <v>0</v>
      </c>
      <c r="G37" s="56">
        <v>35.924666666666667</v>
      </c>
      <c r="H37" s="28" t="str">
        <f t="shared" si="5"/>
        <v/>
      </c>
      <c r="I37" s="27" t="str">
        <f t="shared" si="6"/>
        <v/>
      </c>
      <c r="J37" s="28">
        <f t="shared" si="7"/>
        <v>0.29594180457389818</v>
      </c>
      <c r="K37" s="27" t="str">
        <f t="shared" si="8"/>
        <v/>
      </c>
      <c r="L37" s="18"/>
    </row>
    <row r="38" spans="1:14">
      <c r="A38" s="16"/>
      <c r="B38" s="11" t="s">
        <v>13</v>
      </c>
      <c r="C38" s="55">
        <v>0</v>
      </c>
      <c r="D38" s="55">
        <v>0</v>
      </c>
      <c r="E38" s="55">
        <v>0</v>
      </c>
      <c r="F38" s="55">
        <v>0</v>
      </c>
      <c r="G38" s="56">
        <v>24.212999999999997</v>
      </c>
      <c r="H38" s="28" t="str">
        <f t="shared" si="5"/>
        <v/>
      </c>
      <c r="I38" s="27" t="str">
        <f t="shared" si="6"/>
        <v/>
      </c>
      <c r="J38" s="28">
        <f t="shared" si="7"/>
        <v>0.19946292002192909</v>
      </c>
      <c r="K38" s="27" t="str">
        <f t="shared" si="8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191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171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179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172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24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84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">
        <v>21</v>
      </c>
      <c r="C13" s="132">
        <v>53.975615947746491</v>
      </c>
      <c r="D13" s="132">
        <v>52.30796741591675</v>
      </c>
      <c r="E13" s="132">
        <v>55.306681559528933</v>
      </c>
      <c r="F13" s="132">
        <v>58.269021978344433</v>
      </c>
      <c r="G13" s="132">
        <v>59.782923579057147</v>
      </c>
      <c r="H13" s="132">
        <v>55.545165513371991</v>
      </c>
      <c r="I13" s="132">
        <v>54.128700075899005</v>
      </c>
      <c r="J13" s="162">
        <v>57.735785291706122</v>
      </c>
      <c r="K13" s="153">
        <v>1</v>
      </c>
      <c r="L13" s="18"/>
    </row>
    <row r="14" spans="1:16" s="51" customFormat="1">
      <c r="A14" s="93"/>
      <c r="B14" s="68" t="s">
        <v>196</v>
      </c>
      <c r="C14" s="132">
        <v>57.241530333153477</v>
      </c>
      <c r="D14" s="132">
        <v>59.90751452855725</v>
      </c>
      <c r="E14" s="132">
        <v>61.889451895097245</v>
      </c>
      <c r="F14" s="132">
        <v>59.51618721520898</v>
      </c>
      <c r="G14" s="132">
        <v>54.814577641661003</v>
      </c>
      <c r="H14" s="132">
        <v>56.7709090347524</v>
      </c>
      <c r="I14" s="132">
        <v>55.024398680191936</v>
      </c>
      <c r="J14" s="162">
        <v>56.088761123538298</v>
      </c>
      <c r="K14" s="153">
        <v>2</v>
      </c>
      <c r="L14" s="94"/>
      <c r="N14" s="81"/>
      <c r="O14" s="81"/>
      <c r="P14" s="81"/>
    </row>
    <row r="15" spans="1:16">
      <c r="A15" s="16"/>
      <c r="B15" s="134" t="s">
        <v>4</v>
      </c>
      <c r="C15" s="154">
        <v>59.797508262723575</v>
      </c>
      <c r="D15" s="154">
        <v>60.051764755344564</v>
      </c>
      <c r="E15" s="154">
        <v>59.277426404108411</v>
      </c>
      <c r="F15" s="154">
        <v>63.257285099023619</v>
      </c>
      <c r="G15" s="154">
        <v>55.439837429564662</v>
      </c>
      <c r="H15" s="154">
        <v>55.602321392649095</v>
      </c>
      <c r="I15" s="154">
        <v>55.23910091070325</v>
      </c>
      <c r="J15" s="154">
        <v>54.140867486465787</v>
      </c>
      <c r="K15" s="163">
        <v>3</v>
      </c>
      <c r="L15" s="18"/>
    </row>
    <row r="16" spans="1:16">
      <c r="A16" s="16"/>
      <c r="B16" s="68" t="s">
        <v>22</v>
      </c>
      <c r="C16" s="132">
        <v>53.731619694977013</v>
      </c>
      <c r="D16" s="132">
        <v>54.861217327463699</v>
      </c>
      <c r="E16" s="132">
        <v>55.286646530291492</v>
      </c>
      <c r="F16" s="132">
        <v>55.865809909377738</v>
      </c>
      <c r="G16" s="132">
        <v>57.885274367287984</v>
      </c>
      <c r="H16" s="132">
        <v>53.203387361780969</v>
      </c>
      <c r="I16" s="132">
        <v>52.465159401083689</v>
      </c>
      <c r="J16" s="162">
        <v>48.71899212188292</v>
      </c>
      <c r="K16" s="153">
        <v>4</v>
      </c>
      <c r="L16" s="18"/>
    </row>
    <row r="17" spans="1:16">
      <c r="A17" s="16"/>
      <c r="B17" s="68" t="s">
        <v>23</v>
      </c>
      <c r="C17" s="132">
        <v>53.968870046031903</v>
      </c>
      <c r="D17" s="132">
        <v>54.479261397529953</v>
      </c>
      <c r="E17" s="132">
        <v>54.420563188547334</v>
      </c>
      <c r="F17" s="132">
        <v>52.826250382257044</v>
      </c>
      <c r="G17" s="132">
        <v>48.711347950423999</v>
      </c>
      <c r="H17" s="132">
        <v>47.775960066144229</v>
      </c>
      <c r="I17" s="132">
        <v>48.289190001598627</v>
      </c>
      <c r="J17" s="162">
        <v>48.184090315948907</v>
      </c>
      <c r="K17" s="153">
        <v>5</v>
      </c>
      <c r="L17" s="18"/>
    </row>
    <row r="18" spans="1:16">
      <c r="A18" s="16"/>
      <c r="B18" s="68" t="s">
        <v>7</v>
      </c>
      <c r="C18" s="132">
        <v>44.76012278402429</v>
      </c>
      <c r="D18" s="132">
        <v>47.522534526005607</v>
      </c>
      <c r="E18" s="132">
        <v>46.242804823069136</v>
      </c>
      <c r="F18" s="132">
        <v>50.139927675750393</v>
      </c>
      <c r="G18" s="132">
        <v>48.203561135457385</v>
      </c>
      <c r="H18" s="132">
        <v>44.188105647582049</v>
      </c>
      <c r="I18" s="132">
        <v>45.093595024734277</v>
      </c>
      <c r="J18" s="162">
        <v>43.814783893134667</v>
      </c>
      <c r="K18" s="153">
        <v>6</v>
      </c>
      <c r="L18" s="18"/>
    </row>
    <row r="19" spans="1:16">
      <c r="A19" s="16"/>
      <c r="B19" s="68" t="s">
        <v>18</v>
      </c>
      <c r="C19" s="132">
        <v>38.531398677503475</v>
      </c>
      <c r="D19" s="132">
        <v>39.226198059433436</v>
      </c>
      <c r="E19" s="132">
        <v>41.844481114235798</v>
      </c>
      <c r="F19" s="132">
        <v>45.824369684173547</v>
      </c>
      <c r="G19" s="132">
        <v>42.193316887194435</v>
      </c>
      <c r="H19" s="132">
        <v>41.376935621308739</v>
      </c>
      <c r="I19" s="132">
        <v>42.288403331639529</v>
      </c>
      <c r="J19" s="162">
        <v>43.57308617049285</v>
      </c>
      <c r="K19" s="153">
        <v>7</v>
      </c>
      <c r="L19" s="18"/>
    </row>
    <row r="20" spans="1:16">
      <c r="A20" s="16"/>
      <c r="B20" s="68" t="s">
        <v>10</v>
      </c>
      <c r="C20" s="132">
        <v>45.04864650208485</v>
      </c>
      <c r="D20" s="132">
        <v>41.564894969582454</v>
      </c>
      <c r="E20" s="132">
        <v>45.978647333892027</v>
      </c>
      <c r="F20" s="132">
        <v>45.158781012598268</v>
      </c>
      <c r="G20" s="132">
        <v>43.289446850085611</v>
      </c>
      <c r="H20" s="132">
        <v>42.535411509512024</v>
      </c>
      <c r="I20" s="132">
        <v>41.402783337449854</v>
      </c>
      <c r="J20" s="162">
        <v>42.624888220896509</v>
      </c>
      <c r="K20" s="153">
        <v>8</v>
      </c>
      <c r="L20" s="18"/>
    </row>
    <row r="21" spans="1:16">
      <c r="A21" s="16"/>
      <c r="B21" s="68" t="s">
        <v>24</v>
      </c>
      <c r="C21" s="132">
        <v>39.761752261568795</v>
      </c>
      <c r="D21" s="132">
        <v>38.355946854712009</v>
      </c>
      <c r="E21" s="132">
        <v>38.828104528002378</v>
      </c>
      <c r="F21" s="132">
        <v>41.550500823877371</v>
      </c>
      <c r="G21" s="132">
        <v>40.686691046727056</v>
      </c>
      <c r="H21" s="132">
        <v>40.187820722732809</v>
      </c>
      <c r="I21" s="132">
        <v>42.379911181786461</v>
      </c>
      <c r="J21" s="162">
        <v>39.750007270400758</v>
      </c>
      <c r="K21" s="153">
        <v>9</v>
      </c>
      <c r="L21" s="18"/>
    </row>
    <row r="22" spans="1:16" s="51" customFormat="1">
      <c r="A22" s="93"/>
      <c r="B22" s="134" t="s">
        <v>197</v>
      </c>
      <c r="C22" s="133">
        <v>39.951123705184514</v>
      </c>
      <c r="D22" s="133">
        <v>41.595775419917231</v>
      </c>
      <c r="E22" s="133">
        <v>42.078558639882964</v>
      </c>
      <c r="F22" s="133">
        <v>45.785557084249078</v>
      </c>
      <c r="G22" s="133">
        <v>41.994344574371212</v>
      </c>
      <c r="H22" s="133">
        <v>39.093628726747383</v>
      </c>
      <c r="I22" s="133">
        <v>38.781967927483684</v>
      </c>
      <c r="J22" s="154">
        <v>38.696924355155936</v>
      </c>
      <c r="K22" s="153" t="s">
        <v>198</v>
      </c>
      <c r="L22" s="94"/>
      <c r="N22" s="81"/>
      <c r="O22" s="81"/>
      <c r="P22" s="81"/>
    </row>
    <row r="23" spans="1:16">
      <c r="A23" s="16"/>
      <c r="B23" s="68" t="s">
        <v>19</v>
      </c>
      <c r="C23" s="132">
        <v>49.143969714439955</v>
      </c>
      <c r="D23" s="132">
        <v>50.134547323959758</v>
      </c>
      <c r="E23" s="132">
        <v>51.464125560538122</v>
      </c>
      <c r="F23" s="132">
        <v>53.048462949438019</v>
      </c>
      <c r="G23" s="132">
        <v>43.762389978452219</v>
      </c>
      <c r="H23" s="132">
        <v>39.104087916804374</v>
      </c>
      <c r="I23" s="132">
        <v>39.213146805784952</v>
      </c>
      <c r="J23" s="162">
        <v>38.205847449169958</v>
      </c>
      <c r="K23" s="153">
        <v>10</v>
      </c>
      <c r="L23" s="18"/>
      <c r="O23" s="78"/>
    </row>
    <row r="24" spans="1:16" s="51" customFormat="1">
      <c r="A24" s="93"/>
      <c r="B24" s="68" t="s">
        <v>20</v>
      </c>
      <c r="C24" s="132">
        <v>45.360224508530386</v>
      </c>
      <c r="D24" s="132">
        <v>47.748265690066511</v>
      </c>
      <c r="E24" s="132">
        <v>46.051825326005151</v>
      </c>
      <c r="F24" s="132">
        <v>48.632046511379592</v>
      </c>
      <c r="G24" s="132">
        <v>30.296815848266331</v>
      </c>
      <c r="H24" s="132">
        <v>40.24096460799786</v>
      </c>
      <c r="I24" s="132">
        <v>42.18160486845548</v>
      </c>
      <c r="J24" s="162">
        <v>36.895694668465062</v>
      </c>
      <c r="K24" s="153">
        <v>11</v>
      </c>
      <c r="L24" s="94"/>
      <c r="N24" s="81"/>
      <c r="O24" s="131"/>
      <c r="P24" s="81"/>
    </row>
    <row r="25" spans="1:16">
      <c r="A25" s="16"/>
      <c r="B25" s="68" t="s">
        <v>8</v>
      </c>
      <c r="C25" s="132">
        <v>33.550198448493589</v>
      </c>
      <c r="D25" s="132">
        <v>36.767132225725284</v>
      </c>
      <c r="E25" s="132">
        <v>37.798492479916355</v>
      </c>
      <c r="F25" s="132">
        <v>39.953197592264395</v>
      </c>
      <c r="G25" s="132">
        <v>36.789952032315078</v>
      </c>
      <c r="H25" s="132">
        <v>35.12992203944232</v>
      </c>
      <c r="I25" s="132">
        <v>34.1529378895927</v>
      </c>
      <c r="J25" s="162">
        <v>35.791226052439626</v>
      </c>
      <c r="K25" s="153">
        <v>12</v>
      </c>
      <c r="L25" s="18"/>
    </row>
    <row r="26" spans="1:16">
      <c r="A26" s="16"/>
      <c r="B26" s="68" t="s">
        <v>5</v>
      </c>
      <c r="C26" s="132">
        <v>33.835418282809151</v>
      </c>
      <c r="D26" s="132">
        <v>39.655570660761462</v>
      </c>
      <c r="E26" s="132">
        <v>36.344684023788574</v>
      </c>
      <c r="F26" s="132">
        <v>37.321283267409306</v>
      </c>
      <c r="G26" s="132">
        <v>37.456635253061656</v>
      </c>
      <c r="H26" s="132">
        <v>42.628874671427866</v>
      </c>
      <c r="I26" s="132">
        <v>39.98903792199755</v>
      </c>
      <c r="J26" s="162">
        <v>34.420393231575559</v>
      </c>
      <c r="K26" s="153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191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33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85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190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">
        <v>15</v>
      </c>
      <c r="C13" s="132">
        <v>0</v>
      </c>
      <c r="D13" s="132">
        <v>0</v>
      </c>
      <c r="E13" s="132">
        <v>0</v>
      </c>
      <c r="F13" s="132">
        <v>0</v>
      </c>
      <c r="G13" s="132">
        <v>0</v>
      </c>
      <c r="H13" s="132">
        <v>0</v>
      </c>
      <c r="I13" s="132">
        <v>0</v>
      </c>
      <c r="J13" s="162">
        <v>100.00000000000001</v>
      </c>
      <c r="K13" s="155">
        <v>1</v>
      </c>
      <c r="L13" s="18"/>
    </row>
    <row r="14" spans="1:16" s="12" customFormat="1">
      <c r="A14" s="93"/>
      <c r="B14" s="68" t="s">
        <v>3</v>
      </c>
      <c r="C14" s="132">
        <v>0</v>
      </c>
      <c r="D14" s="132">
        <v>0</v>
      </c>
      <c r="E14" s="132">
        <v>0</v>
      </c>
      <c r="F14" s="132">
        <v>0</v>
      </c>
      <c r="G14" s="132">
        <v>0</v>
      </c>
      <c r="H14" s="132">
        <v>0</v>
      </c>
      <c r="I14" s="132">
        <v>0</v>
      </c>
      <c r="J14" s="162">
        <v>100</v>
      </c>
      <c r="K14" s="155">
        <v>2</v>
      </c>
      <c r="L14" s="94"/>
      <c r="N14" s="82"/>
      <c r="O14" s="82"/>
      <c r="P14" s="82"/>
    </row>
    <row r="15" spans="1:16">
      <c r="A15" s="16"/>
      <c r="B15" s="68" t="s">
        <v>6</v>
      </c>
      <c r="C15" s="132">
        <v>0</v>
      </c>
      <c r="D15" s="132">
        <v>0</v>
      </c>
      <c r="E15" s="132">
        <v>0</v>
      </c>
      <c r="F15" s="132">
        <v>0</v>
      </c>
      <c r="G15" s="132">
        <v>0</v>
      </c>
      <c r="H15" s="132">
        <v>0</v>
      </c>
      <c r="I15" s="132">
        <v>0</v>
      </c>
      <c r="J15" s="162">
        <v>100</v>
      </c>
      <c r="K15" s="155">
        <v>3</v>
      </c>
      <c r="L15" s="18"/>
    </row>
    <row r="16" spans="1:16">
      <c r="A16" s="16"/>
      <c r="B16" s="68" t="s">
        <v>9</v>
      </c>
      <c r="C16" s="132">
        <v>0</v>
      </c>
      <c r="D16" s="132">
        <v>0</v>
      </c>
      <c r="E16" s="132">
        <v>0</v>
      </c>
      <c r="F16" s="132">
        <v>0</v>
      </c>
      <c r="G16" s="132">
        <v>0</v>
      </c>
      <c r="H16" s="132">
        <v>0</v>
      </c>
      <c r="I16" s="132">
        <v>0</v>
      </c>
      <c r="J16" s="162">
        <v>100</v>
      </c>
      <c r="K16" s="155">
        <v>4</v>
      </c>
      <c r="L16" s="18"/>
    </row>
    <row r="17" spans="1:16">
      <c r="A17" s="16"/>
      <c r="B17" s="68" t="s">
        <v>11</v>
      </c>
      <c r="C17" s="132">
        <v>0</v>
      </c>
      <c r="D17" s="132">
        <v>0</v>
      </c>
      <c r="E17" s="132">
        <v>0</v>
      </c>
      <c r="F17" s="132">
        <v>0</v>
      </c>
      <c r="G17" s="132">
        <v>0</v>
      </c>
      <c r="H17" s="132">
        <v>0</v>
      </c>
      <c r="I17" s="132">
        <v>0</v>
      </c>
      <c r="J17" s="162">
        <v>100</v>
      </c>
      <c r="K17" s="155">
        <v>5</v>
      </c>
      <c r="L17" s="18"/>
    </row>
    <row r="18" spans="1:16">
      <c r="A18" s="16"/>
      <c r="B18" s="68" t="s">
        <v>12</v>
      </c>
      <c r="C18" s="132">
        <v>0</v>
      </c>
      <c r="D18" s="132">
        <v>0</v>
      </c>
      <c r="E18" s="132">
        <v>0</v>
      </c>
      <c r="F18" s="132">
        <v>0</v>
      </c>
      <c r="G18" s="132">
        <v>0</v>
      </c>
      <c r="H18" s="132">
        <v>0</v>
      </c>
      <c r="I18" s="132">
        <v>0</v>
      </c>
      <c r="J18" s="162">
        <v>100</v>
      </c>
      <c r="K18" s="155">
        <v>6</v>
      </c>
      <c r="L18" s="18"/>
    </row>
    <row r="19" spans="1:16">
      <c r="A19" s="16"/>
      <c r="B19" s="68" t="s">
        <v>13</v>
      </c>
      <c r="C19" s="132">
        <v>0</v>
      </c>
      <c r="D19" s="132">
        <v>0</v>
      </c>
      <c r="E19" s="132">
        <v>0</v>
      </c>
      <c r="F19" s="132">
        <v>0</v>
      </c>
      <c r="G19" s="132">
        <v>0</v>
      </c>
      <c r="H19" s="132">
        <v>0</v>
      </c>
      <c r="I19" s="132">
        <v>0</v>
      </c>
      <c r="J19" s="162">
        <v>100</v>
      </c>
      <c r="K19" s="155">
        <v>7</v>
      </c>
      <c r="L19" s="18"/>
    </row>
    <row r="20" spans="1:16">
      <c r="A20" s="16"/>
      <c r="B20" s="68" t="s">
        <v>14</v>
      </c>
      <c r="C20" s="132">
        <v>0</v>
      </c>
      <c r="D20" s="132">
        <v>0</v>
      </c>
      <c r="E20" s="132">
        <v>0</v>
      </c>
      <c r="F20" s="132">
        <v>0</v>
      </c>
      <c r="G20" s="132">
        <v>0</v>
      </c>
      <c r="H20" s="132">
        <v>0</v>
      </c>
      <c r="I20" s="132">
        <v>0</v>
      </c>
      <c r="J20" s="162">
        <v>100</v>
      </c>
      <c r="K20" s="155">
        <v>8</v>
      </c>
      <c r="L20" s="18"/>
    </row>
    <row r="21" spans="1:16">
      <c r="A21" s="16"/>
      <c r="B21" s="68" t="s">
        <v>16</v>
      </c>
      <c r="C21" s="132">
        <v>0</v>
      </c>
      <c r="D21" s="132">
        <v>0</v>
      </c>
      <c r="E21" s="132">
        <v>0</v>
      </c>
      <c r="F21" s="132">
        <v>0</v>
      </c>
      <c r="G21" s="132">
        <v>0</v>
      </c>
      <c r="H21" s="132">
        <v>0</v>
      </c>
      <c r="I21" s="132">
        <v>0</v>
      </c>
      <c r="J21" s="162">
        <v>100</v>
      </c>
      <c r="K21" s="155">
        <v>9</v>
      </c>
      <c r="L21" s="18"/>
    </row>
    <row r="22" spans="1:16" s="12" customFormat="1">
      <c r="A22" s="93"/>
      <c r="B22" s="68" t="s">
        <v>17</v>
      </c>
      <c r="C22" s="132">
        <v>0</v>
      </c>
      <c r="D22" s="132">
        <v>0</v>
      </c>
      <c r="E22" s="132">
        <v>0</v>
      </c>
      <c r="F22" s="132">
        <v>0</v>
      </c>
      <c r="G22" s="132">
        <v>0</v>
      </c>
      <c r="H22" s="132">
        <v>0</v>
      </c>
      <c r="I22" s="132">
        <v>0</v>
      </c>
      <c r="J22" s="162">
        <v>100</v>
      </c>
      <c r="K22" s="155">
        <v>10</v>
      </c>
      <c r="L22" s="94"/>
      <c r="N22" s="82"/>
      <c r="O22" s="82"/>
      <c r="P22" s="82"/>
    </row>
    <row r="23" spans="1:16">
      <c r="A23" s="16"/>
      <c r="B23" s="68" t="s">
        <v>186</v>
      </c>
      <c r="C23" s="132">
        <v>0</v>
      </c>
      <c r="D23" s="132">
        <v>0</v>
      </c>
      <c r="E23" s="132">
        <v>0</v>
      </c>
      <c r="F23" s="132">
        <v>0</v>
      </c>
      <c r="G23" s="132">
        <v>0</v>
      </c>
      <c r="H23" s="132">
        <v>0</v>
      </c>
      <c r="I23" s="132">
        <v>0</v>
      </c>
      <c r="J23" s="162">
        <v>100</v>
      </c>
      <c r="K23" s="155">
        <v>11</v>
      </c>
      <c r="L23" s="18"/>
      <c r="O23" s="83"/>
    </row>
    <row r="24" spans="1:16">
      <c r="A24" s="16"/>
      <c r="B24" s="68" t="s">
        <v>5</v>
      </c>
      <c r="C24" s="132">
        <v>66.164581717190856</v>
      </c>
      <c r="D24" s="132">
        <v>60.344429339238538</v>
      </c>
      <c r="E24" s="132">
        <v>63.655315976211433</v>
      </c>
      <c r="F24" s="132">
        <v>62.678716732590686</v>
      </c>
      <c r="G24" s="132">
        <v>62.543364746938344</v>
      </c>
      <c r="H24" s="132">
        <v>57.371125328572141</v>
      </c>
      <c r="I24" s="132">
        <v>60.01096207800245</v>
      </c>
      <c r="J24" s="162">
        <v>65.579606768424441</v>
      </c>
      <c r="K24" s="155">
        <v>12</v>
      </c>
      <c r="L24" s="18"/>
      <c r="O24" s="83"/>
    </row>
    <row r="25" spans="1:16">
      <c r="A25" s="16"/>
      <c r="B25" s="68" t="s">
        <v>8</v>
      </c>
      <c r="C25" s="132">
        <v>66.449801551506411</v>
      </c>
      <c r="D25" s="132">
        <v>63.232867774274709</v>
      </c>
      <c r="E25" s="132">
        <v>62.201507520083645</v>
      </c>
      <c r="F25" s="132">
        <v>60.046802407735605</v>
      </c>
      <c r="G25" s="132">
        <v>63.210047967684929</v>
      </c>
      <c r="H25" s="132">
        <v>64.870077960557666</v>
      </c>
      <c r="I25" s="132">
        <v>65.847062110407308</v>
      </c>
      <c r="J25" s="162">
        <v>64.208773947560374</v>
      </c>
      <c r="K25" s="155">
        <v>13</v>
      </c>
      <c r="L25" s="18"/>
    </row>
    <row r="26" spans="1:16">
      <c r="A26" s="16"/>
      <c r="B26" s="68" t="s">
        <v>20</v>
      </c>
      <c r="C26" s="132">
        <v>54.639775491469607</v>
      </c>
      <c r="D26" s="132">
        <v>52.251734309933489</v>
      </c>
      <c r="E26" s="132">
        <v>53.948174673994849</v>
      </c>
      <c r="F26" s="132">
        <v>51.367953488620408</v>
      </c>
      <c r="G26" s="132">
        <v>69.703184151733666</v>
      </c>
      <c r="H26" s="132">
        <v>59.759035392002133</v>
      </c>
      <c r="I26" s="132">
        <v>57.818395131544527</v>
      </c>
      <c r="J26" s="162">
        <v>63.104305331534931</v>
      </c>
      <c r="K26" s="155">
        <v>14</v>
      </c>
      <c r="L26" s="18"/>
    </row>
    <row r="27" spans="1:16">
      <c r="A27" s="16"/>
      <c r="B27" s="68" t="s">
        <v>19</v>
      </c>
      <c r="C27" s="132">
        <v>50.856030285560045</v>
      </c>
      <c r="D27" s="132">
        <v>49.865452676040249</v>
      </c>
      <c r="E27" s="132">
        <v>48.535874439461885</v>
      </c>
      <c r="F27" s="132">
        <v>46.951537050561981</v>
      </c>
      <c r="G27" s="132">
        <v>56.237610021547788</v>
      </c>
      <c r="H27" s="132">
        <v>60.895912083195618</v>
      </c>
      <c r="I27" s="132">
        <v>60.786853194215048</v>
      </c>
      <c r="J27" s="162">
        <v>61.794152550830042</v>
      </c>
      <c r="K27" s="155">
        <v>15</v>
      </c>
      <c r="L27" s="18"/>
    </row>
    <row r="28" spans="1:16">
      <c r="A28" s="16"/>
      <c r="B28" s="134" t="s">
        <v>197</v>
      </c>
      <c r="C28" s="133">
        <v>60.048876294815493</v>
      </c>
      <c r="D28" s="133">
        <v>58.404224580082769</v>
      </c>
      <c r="E28" s="133">
        <v>57.921441360117036</v>
      </c>
      <c r="F28" s="133">
        <v>54.214442915750915</v>
      </c>
      <c r="G28" s="133">
        <v>58.005655425628795</v>
      </c>
      <c r="H28" s="133">
        <v>60.906371273252603</v>
      </c>
      <c r="I28" s="133">
        <v>61.218032072516323</v>
      </c>
      <c r="J28" s="154">
        <v>61.303075644844064</v>
      </c>
      <c r="K28" s="155" t="s">
        <v>198</v>
      </c>
      <c r="L28" s="18"/>
    </row>
    <row r="29" spans="1:16">
      <c r="A29" s="16"/>
      <c r="B29" s="68" t="s">
        <v>24</v>
      </c>
      <c r="C29" s="132">
        <v>60.238247738431212</v>
      </c>
      <c r="D29" s="132">
        <v>61.644053145287991</v>
      </c>
      <c r="E29" s="132">
        <v>61.17189547199763</v>
      </c>
      <c r="F29" s="132">
        <v>58.449499176122629</v>
      </c>
      <c r="G29" s="132">
        <v>59.313308953272937</v>
      </c>
      <c r="H29" s="132">
        <v>59.812179277267191</v>
      </c>
      <c r="I29" s="132">
        <v>57.620088818213546</v>
      </c>
      <c r="J29" s="162">
        <v>60.249992729599249</v>
      </c>
      <c r="K29" s="155">
        <v>16</v>
      </c>
      <c r="L29" s="18"/>
    </row>
    <row r="30" spans="1:16">
      <c r="A30" s="16"/>
      <c r="B30" s="68" t="s">
        <v>10</v>
      </c>
      <c r="C30" s="132">
        <v>54.951353497915143</v>
      </c>
      <c r="D30" s="132">
        <v>58.435105030417539</v>
      </c>
      <c r="E30" s="132">
        <v>54.021352666107973</v>
      </c>
      <c r="F30" s="132">
        <v>54.841218987401724</v>
      </c>
      <c r="G30" s="132">
        <v>56.710553149914389</v>
      </c>
      <c r="H30" s="132">
        <v>57.464588490487984</v>
      </c>
      <c r="I30" s="132">
        <v>58.597216662550146</v>
      </c>
      <c r="J30" s="162">
        <v>57.375111779103499</v>
      </c>
      <c r="K30" s="155">
        <v>17</v>
      </c>
      <c r="L30" s="18"/>
    </row>
    <row r="31" spans="1:16">
      <c r="A31" s="16"/>
      <c r="B31" s="68" t="s">
        <v>18</v>
      </c>
      <c r="C31" s="132">
        <v>61.468601322496518</v>
      </c>
      <c r="D31" s="132">
        <v>60.773801940566564</v>
      </c>
      <c r="E31" s="132">
        <v>58.155518885764202</v>
      </c>
      <c r="F31" s="132">
        <v>54.17563031582646</v>
      </c>
      <c r="G31" s="132">
        <v>57.806683112805565</v>
      </c>
      <c r="H31" s="132">
        <v>58.623064378691261</v>
      </c>
      <c r="I31" s="132">
        <v>57.711596668360471</v>
      </c>
      <c r="J31" s="162">
        <v>56.42691382950715</v>
      </c>
      <c r="K31" s="155">
        <v>18</v>
      </c>
      <c r="L31" s="18"/>
    </row>
    <row r="32" spans="1:16">
      <c r="A32" s="16"/>
      <c r="B32" s="68" t="s">
        <v>7</v>
      </c>
      <c r="C32" s="132">
        <v>55.239877215975724</v>
      </c>
      <c r="D32" s="132">
        <v>52.477465473994393</v>
      </c>
      <c r="E32" s="132">
        <v>53.757195176930864</v>
      </c>
      <c r="F32" s="132">
        <v>49.8600723242496</v>
      </c>
      <c r="G32" s="132">
        <v>51.796438864542608</v>
      </c>
      <c r="H32" s="132">
        <v>55.811894352417951</v>
      </c>
      <c r="I32" s="132">
        <v>54.906404975265716</v>
      </c>
      <c r="J32" s="162">
        <v>56.185216106865333</v>
      </c>
      <c r="K32" s="155">
        <v>19</v>
      </c>
      <c r="L32" s="18"/>
    </row>
    <row r="33" spans="1:14">
      <c r="A33" s="16"/>
      <c r="B33" s="68" t="s">
        <v>23</v>
      </c>
      <c r="C33" s="132">
        <v>46.031129953968104</v>
      </c>
      <c r="D33" s="132">
        <v>45.520738602470054</v>
      </c>
      <c r="E33" s="132">
        <v>45.579436811452673</v>
      </c>
      <c r="F33" s="132">
        <v>47.173749617742956</v>
      </c>
      <c r="G33" s="132">
        <v>51.288652049576008</v>
      </c>
      <c r="H33" s="132">
        <v>52.224039933855778</v>
      </c>
      <c r="I33" s="132">
        <v>51.710809998401373</v>
      </c>
      <c r="J33" s="162">
        <v>51.815909684051086</v>
      </c>
      <c r="K33" s="155">
        <v>20</v>
      </c>
      <c r="L33" s="18"/>
    </row>
    <row r="34" spans="1:14">
      <c r="A34" s="16"/>
      <c r="B34" s="68" t="s">
        <v>22</v>
      </c>
      <c r="C34" s="132">
        <v>46.268380305022994</v>
      </c>
      <c r="D34" s="132">
        <v>45.138782672536294</v>
      </c>
      <c r="E34" s="132">
        <v>44.713353469708508</v>
      </c>
      <c r="F34" s="132">
        <v>44.134190090622262</v>
      </c>
      <c r="G34" s="132">
        <v>42.114725632712016</v>
      </c>
      <c r="H34" s="132">
        <v>46.796612638219031</v>
      </c>
      <c r="I34" s="132">
        <v>47.534840598916311</v>
      </c>
      <c r="J34" s="162">
        <v>51.28100787811708</v>
      </c>
      <c r="K34" s="155">
        <v>21</v>
      </c>
      <c r="L34" s="18"/>
    </row>
    <row r="35" spans="1:14">
      <c r="A35" s="16"/>
      <c r="B35" s="134" t="s">
        <v>4</v>
      </c>
      <c r="C35" s="154">
        <v>40.202491737276425</v>
      </c>
      <c r="D35" s="154">
        <v>39.948235244655436</v>
      </c>
      <c r="E35" s="154">
        <v>40.722573595891589</v>
      </c>
      <c r="F35" s="154">
        <v>36.742714900976381</v>
      </c>
      <c r="G35" s="154">
        <v>44.560162570435338</v>
      </c>
      <c r="H35" s="154">
        <v>44.397678607350905</v>
      </c>
      <c r="I35" s="154">
        <v>44.76089908929675</v>
      </c>
      <c r="J35" s="154">
        <v>45.859132513534213</v>
      </c>
      <c r="K35" s="125">
        <v>22</v>
      </c>
      <c r="L35" s="18"/>
    </row>
    <row r="36" spans="1:14">
      <c r="A36" s="16"/>
      <c r="B36" s="68" t="s">
        <v>196</v>
      </c>
      <c r="C36" s="132">
        <v>42.758469666846523</v>
      </c>
      <c r="D36" s="132">
        <v>40.092485471442757</v>
      </c>
      <c r="E36" s="132">
        <v>38.110548104902755</v>
      </c>
      <c r="F36" s="132">
        <v>40.48381278479102</v>
      </c>
      <c r="G36" s="132">
        <v>45.18542235833899</v>
      </c>
      <c r="H36" s="132">
        <v>43.2290909652476</v>
      </c>
      <c r="I36" s="132">
        <v>44.975601319808071</v>
      </c>
      <c r="J36" s="162">
        <v>43.911238876461702</v>
      </c>
      <c r="K36" s="155">
        <v>23</v>
      </c>
      <c r="L36" s="18"/>
    </row>
    <row r="37" spans="1:14">
      <c r="A37" s="16"/>
      <c r="B37" s="68" t="s">
        <v>21</v>
      </c>
      <c r="C37" s="132">
        <v>46.024384052253517</v>
      </c>
      <c r="D37" s="132">
        <v>47.69203258408325</v>
      </c>
      <c r="E37" s="132">
        <v>44.693318440471067</v>
      </c>
      <c r="F37" s="132">
        <v>41.730978021655567</v>
      </c>
      <c r="G37" s="132">
        <v>40.217076420942846</v>
      </c>
      <c r="H37" s="132">
        <v>44.454834486628009</v>
      </c>
      <c r="I37" s="132">
        <v>45.871299924100995</v>
      </c>
      <c r="J37" s="162">
        <v>42.264214708293885</v>
      </c>
      <c r="K37" s="155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191</v>
      </c>
      <c r="L49" s="18"/>
    </row>
    <row r="50" spans="1:12">
      <c r="A50" s="16"/>
      <c r="B50" s="74" t="s">
        <v>102</v>
      </c>
      <c r="L50" s="18"/>
    </row>
    <row r="51" spans="1:12">
      <c r="A51" s="16"/>
      <c r="B51" s="74" t="s">
        <v>100</v>
      </c>
      <c r="L51" s="18"/>
    </row>
    <row r="52" spans="1:12">
      <c r="A52" s="16"/>
      <c r="B52" s="74" t="s">
        <v>175</v>
      </c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180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192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117</v>
      </c>
      <c r="C13" s="27">
        <v>4.6506666666666669</v>
      </c>
      <c r="D13" s="27">
        <v>6.9946666666666673</v>
      </c>
      <c r="E13" s="27">
        <v>4.4740000000000002</v>
      </c>
      <c r="F13" s="36">
        <v>1.7306666666666668</v>
      </c>
      <c r="G13" s="28">
        <f>IF(OR(OR(F13=0,E13=0),F13=""),"",(F13/E13-1)*100)</f>
        <v>-61.317240351661454</v>
      </c>
      <c r="H13" s="26">
        <f>F13-E13</f>
        <v>-2.7433333333333332</v>
      </c>
      <c r="I13" s="28">
        <f>IF(F13=0,"",F13/$L$13*100)</f>
        <v>4.4483585582623164E-2</v>
      </c>
      <c r="J13" s="18"/>
      <c r="K13" s="145" t="s">
        <v>167</v>
      </c>
      <c r="L13" s="87">
        <f>SUM(F13:F23)</f>
        <v>3890.5736666666667</v>
      </c>
      <c r="M13" s="158">
        <f>F13/'Población económicamente activa'!$G$15</f>
        <v>4.0388375615627123E-4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154</v>
      </c>
      <c r="C14" s="27">
        <v>32.884</v>
      </c>
      <c r="D14" s="27">
        <v>20.741</v>
      </c>
      <c r="E14" s="27">
        <v>24.272000000000002</v>
      </c>
      <c r="F14" s="36">
        <v>26.767666666666667</v>
      </c>
      <c r="G14" s="28">
        <f>IF(OR(OR(F14=0,E14=0),F14=""),"",(F14/E14-1)*100)</f>
        <v>10.28208086134914</v>
      </c>
      <c r="H14" s="26">
        <f>F14-E14</f>
        <v>2.4956666666666649</v>
      </c>
      <c r="I14" s="28">
        <f t="shared" ref="I14:I23" si="0">IF(F14=0,"",F14/$L$13*100)</f>
        <v>0.68801336152569104</v>
      </c>
      <c r="J14" s="18"/>
      <c r="K14" s="118"/>
      <c r="L14" s="23"/>
      <c r="M14" s="158">
        <f>F14/'Población económicamente activa'!$G$15</f>
        <v>6.2467406145256255E-3</v>
      </c>
      <c r="N14" s="157"/>
    </row>
    <row r="15" spans="1:22">
      <c r="A15" s="16"/>
      <c r="B15" s="118" t="s">
        <v>119</v>
      </c>
      <c r="C15" s="27">
        <v>11.660666666666666</v>
      </c>
      <c r="D15" s="27">
        <v>7.894333333333333</v>
      </c>
      <c r="E15" s="27">
        <v>19.03533333333333</v>
      </c>
      <c r="F15" s="36">
        <v>23.140666666666664</v>
      </c>
      <c r="G15" s="28">
        <f t="shared" ref="G15:G23" si="1">IF(OR(OR(F15=0,E15=0),F15=""),"",(F15/E15-1)*100)</f>
        <v>21.566910657374017</v>
      </c>
      <c r="H15" s="26">
        <f t="shared" ref="H15:H23" si="2">F15-E15</f>
        <v>4.1053333333333342</v>
      </c>
      <c r="I15" s="28">
        <f t="shared" si="0"/>
        <v>0.59478803511495859</v>
      </c>
      <c r="J15" s="18"/>
      <c r="K15" s="118"/>
      <c r="M15" s="158">
        <f>F15/'Población económicamente activa'!$G$15</f>
        <v>5.4003116563714672E-3</v>
      </c>
      <c r="N15" s="157"/>
    </row>
    <row r="16" spans="1:22">
      <c r="A16" s="16"/>
      <c r="B16" s="119" t="s">
        <v>120</v>
      </c>
      <c r="C16" s="27">
        <v>592.03200000000004</v>
      </c>
      <c r="D16" s="27">
        <v>587.17433333333327</v>
      </c>
      <c r="E16" s="27">
        <v>539.43200000000013</v>
      </c>
      <c r="F16" s="36">
        <v>662.91399999999999</v>
      </c>
      <c r="G16" s="28">
        <f t="shared" si="1"/>
        <v>22.891115098844672</v>
      </c>
      <c r="H16" s="26">
        <f t="shared" si="2"/>
        <v>123.48199999999986</v>
      </c>
      <c r="I16" s="28">
        <f t="shared" si="0"/>
        <v>17.038978227803767</v>
      </c>
      <c r="J16" s="18"/>
      <c r="K16" s="119"/>
      <c r="M16" s="158">
        <f>F16/'Población económicamente activa'!$G$15</f>
        <v>0.15470350327152063</v>
      </c>
      <c r="N16" s="157"/>
    </row>
    <row r="17" spans="1:14">
      <c r="A17" s="16"/>
      <c r="B17" s="118" t="s">
        <v>156</v>
      </c>
      <c r="C17" s="27">
        <v>17.579000000000001</v>
      </c>
      <c r="D17" s="27">
        <v>11.717999999999998</v>
      </c>
      <c r="E17" s="27">
        <v>8.8826666666666672</v>
      </c>
      <c r="F17" s="36">
        <v>11.877666666666665</v>
      </c>
      <c r="G17" s="28">
        <f t="shared" si="1"/>
        <v>33.717352146502513</v>
      </c>
      <c r="H17" s="26">
        <f t="shared" si="2"/>
        <v>2.9949999999999974</v>
      </c>
      <c r="I17" s="28">
        <f t="shared" si="0"/>
        <v>0.30529345243944739</v>
      </c>
      <c r="J17" s="18"/>
      <c r="K17" s="118"/>
      <c r="M17" s="158">
        <f>F17/'Población económicamente activa'!$G$15</f>
        <v>2.7718778665478446E-3</v>
      </c>
      <c r="N17" s="157"/>
    </row>
    <row r="18" spans="1:14">
      <c r="A18" s="16"/>
      <c r="B18" s="118" t="s">
        <v>122</v>
      </c>
      <c r="C18" s="27">
        <v>157.47900000000001</v>
      </c>
      <c r="D18" s="27">
        <v>186.46933333333334</v>
      </c>
      <c r="E18" s="27">
        <v>244.76466666666667</v>
      </c>
      <c r="F18" s="36">
        <v>222.14866666666668</v>
      </c>
      <c r="G18" s="28">
        <f t="shared" si="1"/>
        <v>-9.2398957365850691</v>
      </c>
      <c r="H18" s="26">
        <f t="shared" si="2"/>
        <v>-22.615999999999985</v>
      </c>
      <c r="I18" s="28">
        <f t="shared" si="0"/>
        <v>5.7099205849762864</v>
      </c>
      <c r="J18" s="18"/>
      <c r="K18" s="118"/>
      <c r="M18" s="158">
        <f>F18/'Población económicamente activa'!$G$15</f>
        <v>5.1842587395092905E-2</v>
      </c>
      <c r="N18" s="157"/>
    </row>
    <row r="19" spans="1:14">
      <c r="A19" s="16"/>
      <c r="B19" s="118" t="s">
        <v>123</v>
      </c>
      <c r="C19" s="27">
        <v>930.30433333333337</v>
      </c>
      <c r="D19" s="27">
        <v>908.2446666666666</v>
      </c>
      <c r="E19" s="27">
        <v>1013.4326666666667</v>
      </c>
      <c r="F19" s="36">
        <v>1075.8446666666666</v>
      </c>
      <c r="G19" s="28">
        <f t="shared" si="1"/>
        <v>6.1584752547283017</v>
      </c>
      <c r="H19" s="26">
        <f t="shared" si="2"/>
        <v>62.411999999999921</v>
      </c>
      <c r="I19" s="28">
        <f t="shared" si="0"/>
        <v>27.652597247655251</v>
      </c>
      <c r="J19" s="18"/>
      <c r="K19" s="118"/>
      <c r="M19" s="158">
        <f>F19/'Población económicamente activa'!$G$15</f>
        <v>0.25106867392952131</v>
      </c>
      <c r="N19" s="157"/>
    </row>
    <row r="20" spans="1:14">
      <c r="A20" s="16"/>
      <c r="B20" s="118" t="s">
        <v>158</v>
      </c>
      <c r="C20" s="27">
        <v>302.88600000000002</v>
      </c>
      <c r="D20" s="27">
        <v>342.36400000000003</v>
      </c>
      <c r="E20" s="27">
        <v>360.18066666666664</v>
      </c>
      <c r="F20" s="36">
        <v>354.70033333333328</v>
      </c>
      <c r="G20" s="28">
        <f t="shared" si="1"/>
        <v>-1.5215512215166149</v>
      </c>
      <c r="H20" s="26">
        <f t="shared" si="2"/>
        <v>-5.4803333333333626</v>
      </c>
      <c r="I20" s="28">
        <f t="shared" si="0"/>
        <v>9.1169160057886902</v>
      </c>
      <c r="J20" s="18"/>
      <c r="K20" s="118"/>
      <c r="M20" s="158">
        <f>F20/'Población económicamente activa'!$G$15</f>
        <v>8.2776022498005447E-2</v>
      </c>
      <c r="N20" s="157"/>
    </row>
    <row r="21" spans="1:14">
      <c r="A21" s="16"/>
      <c r="B21" s="118" t="s">
        <v>125</v>
      </c>
      <c r="C21" s="27">
        <v>100.82100000000001</v>
      </c>
      <c r="D21" s="27">
        <v>92.352666666666664</v>
      </c>
      <c r="E21" s="27">
        <v>95.395666666666671</v>
      </c>
      <c r="F21" s="36">
        <v>87.846666666666678</v>
      </c>
      <c r="G21" s="28">
        <f t="shared" si="1"/>
        <v>-7.9133573502639827</v>
      </c>
      <c r="H21" s="26">
        <f t="shared" si="2"/>
        <v>-7.5489999999999924</v>
      </c>
      <c r="I21" s="28">
        <f t="shared" si="0"/>
        <v>2.2579360832905451</v>
      </c>
      <c r="J21" s="18"/>
      <c r="K21" s="118"/>
      <c r="M21" s="158">
        <f>F21/'Población económicamente activa'!$G$15</f>
        <v>2.0500678947885927E-2</v>
      </c>
      <c r="N21" s="157"/>
    </row>
    <row r="22" spans="1:14">
      <c r="A22" s="16"/>
      <c r="B22" s="118" t="s">
        <v>126</v>
      </c>
      <c r="C22" s="27">
        <v>423.07833333333338</v>
      </c>
      <c r="D22" s="27">
        <v>485.1583333333333</v>
      </c>
      <c r="E22" s="27">
        <v>464.91199999999998</v>
      </c>
      <c r="F22" s="36">
        <v>520.32033333333334</v>
      </c>
      <c r="G22" s="28">
        <f t="shared" si="1"/>
        <v>11.91802606371386</v>
      </c>
      <c r="H22" s="26">
        <f t="shared" si="2"/>
        <v>55.40833333333336</v>
      </c>
      <c r="I22" s="28">
        <f t="shared" si="0"/>
        <v>13.373871770923929</v>
      </c>
      <c r="J22" s="18"/>
      <c r="K22" s="118"/>
      <c r="M22" s="158">
        <f>F22/'Población económicamente activa'!$G$15</f>
        <v>0.12142657779149639</v>
      </c>
      <c r="N22" s="157"/>
    </row>
    <row r="23" spans="1:14">
      <c r="A23" s="16"/>
      <c r="B23" s="118" t="s">
        <v>160</v>
      </c>
      <c r="C23" s="27">
        <v>789.10633333333328</v>
      </c>
      <c r="D23" s="27">
        <v>782.56366666666656</v>
      </c>
      <c r="E23" s="27">
        <v>826.06133333333344</v>
      </c>
      <c r="F23" s="36">
        <v>903.28233333333321</v>
      </c>
      <c r="G23" s="28">
        <f t="shared" si="1"/>
        <v>9.3480952181113075</v>
      </c>
      <c r="H23" s="26">
        <f t="shared" si="2"/>
        <v>77.220999999999776</v>
      </c>
      <c r="I23" s="28">
        <f t="shared" si="0"/>
        <v>23.217201644898807</v>
      </c>
      <c r="J23" s="18"/>
      <c r="K23" s="118"/>
      <c r="M23" s="158">
        <f>F23/'Población económicamente activa'!$G$15</f>
        <v>0.21079799402326713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155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157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159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161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191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175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170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8">
        <v>8.7933333333333348</v>
      </c>
      <c r="D13" s="28">
        <v>26.221999999999998</v>
      </c>
      <c r="E13" s="28">
        <v>16.617666666666665</v>
      </c>
      <c r="F13" s="28">
        <v>9.7589999999999986</v>
      </c>
      <c r="G13" s="28">
        <v>3.1763333333333335</v>
      </c>
      <c r="H13" s="28">
        <f t="shared" ref="H13:H17" si="0">IF(OR(OR(G13=0,F13=0),G13=""),"",(G13/F13-1)*100)</f>
        <v>-67.452266284113804</v>
      </c>
      <c r="I13" s="27">
        <f>IF(OR(OR(G13=0,F13=0),F13=""),"",(F13/E13-1)*100)</f>
        <v>-41.273343630273004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2.7223333333333337</v>
      </c>
    </row>
    <row r="14" spans="1:15">
      <c r="A14" s="16"/>
      <c r="B14" s="11" t="s">
        <v>26</v>
      </c>
      <c r="C14" s="27">
        <v>5.163000000000002</v>
      </c>
      <c r="D14" s="27">
        <v>11.359666666666662</v>
      </c>
      <c r="E14" s="27">
        <v>4.1649999999999956</v>
      </c>
      <c r="F14" s="27">
        <v>4.1309999999999985</v>
      </c>
      <c r="G14" s="28">
        <v>0.45399999999999974</v>
      </c>
      <c r="H14" s="28">
        <f>IF(OR(OR(G14=0,F14=0),G14=""),"",(G14/F14-1)*100)</f>
        <v>-89.009924957637381</v>
      </c>
      <c r="I14" s="27">
        <f>IF(OR(OR(G14=0,F14=0),F14=""),"",(F14/E14-1)*100)</f>
        <v>-0.81632653061217697</v>
      </c>
      <c r="J14" s="28">
        <f>IF(G14=0,"",G14/$G$13*100)</f>
        <v>14.29321020044075</v>
      </c>
      <c r="K14" s="27">
        <f t="shared" ref="K14:K17" si="1">IF(F14=0,"",F14/$F$13*100)</f>
        <v>42.330156778358429</v>
      </c>
      <c r="L14" s="18"/>
      <c r="N14" s="122"/>
    </row>
    <row r="15" spans="1:15">
      <c r="A15" s="16"/>
      <c r="B15" s="12" t="s">
        <v>4</v>
      </c>
      <c r="C15" s="50">
        <v>0.74366666666666659</v>
      </c>
      <c r="D15" s="50">
        <v>4.6506666666666669</v>
      </c>
      <c r="E15" s="50">
        <v>6.9946666666666673</v>
      </c>
      <c r="F15" s="50">
        <v>4.4740000000000002</v>
      </c>
      <c r="G15" s="50">
        <v>1.7306666666666668</v>
      </c>
      <c r="H15" s="50">
        <f t="shared" ref="H15:H16" si="2">IF(OR(OR(G15=0,F15=0),G15=""),"",(G15/F15-1)*100)</f>
        <v>-61.317240351661454</v>
      </c>
      <c r="I15" s="36">
        <f t="shared" ref="I15:I16" si="3">IF(OR(OR(G15=0,F15=0),F15=""),"",(F15/E15-1)*100)</f>
        <v>-36.036980556614559</v>
      </c>
      <c r="J15" s="50">
        <f>IF(G15=0,"",G15/$G$13*100)</f>
        <v>54.48630496379473</v>
      </c>
      <c r="K15" s="36">
        <f t="shared" si="1"/>
        <v>45.844861153806747</v>
      </c>
      <c r="L15" s="18"/>
      <c r="N15" s="23" t="s">
        <v>4</v>
      </c>
      <c r="O15" s="34">
        <f>+J15</f>
        <v>54.48630496379473</v>
      </c>
    </row>
    <row r="16" spans="1:15">
      <c r="A16" s="16"/>
      <c r="B16" s="11" t="s">
        <v>196</v>
      </c>
      <c r="C16" s="27">
        <v>0.92733333333333334</v>
      </c>
      <c r="D16" s="27">
        <v>3.6029999999999998</v>
      </c>
      <c r="E16" s="27">
        <v>2.6046666666666667</v>
      </c>
      <c r="F16" s="27">
        <v>0.38766666666666666</v>
      </c>
      <c r="G16" s="28">
        <v>0.8706666666666667</v>
      </c>
      <c r="H16" s="28">
        <f t="shared" si="2"/>
        <v>124.591573516767</v>
      </c>
      <c r="I16" s="27">
        <f t="shared" si="3"/>
        <v>-85.116457640133092</v>
      </c>
      <c r="J16" s="28">
        <f t="shared" ref="J16:J17" si="4">IF(G16=0,"",G16/$G$13*100)</f>
        <v>27.411060971770386</v>
      </c>
      <c r="K16" s="27">
        <f t="shared" si="1"/>
        <v>3.9724015438740317</v>
      </c>
      <c r="L16" s="18"/>
      <c r="N16" s="23" t="s">
        <v>35</v>
      </c>
      <c r="O16" s="34">
        <f>100-O15</f>
        <v>45.51369503620527</v>
      </c>
    </row>
    <row r="17" spans="1:14">
      <c r="A17" s="16"/>
      <c r="B17" s="11" t="s">
        <v>22</v>
      </c>
      <c r="C17" s="27">
        <v>0</v>
      </c>
      <c r="D17" s="27">
        <v>6.5666666666666665E-2</v>
      </c>
      <c r="E17" s="27">
        <v>0.13733333333333334</v>
      </c>
      <c r="F17" s="27">
        <v>0.06</v>
      </c>
      <c r="G17" s="28">
        <v>6.7000000000000004E-2</v>
      </c>
      <c r="H17" s="28">
        <f t="shared" si="0"/>
        <v>11.66666666666667</v>
      </c>
      <c r="I17" s="27">
        <f t="shared" ref="I17" si="5">IF(OR(OR(G17=0,F17=0),F17=""),"",(F17/E17-1)*100)</f>
        <v>-56.310679611650485</v>
      </c>
      <c r="J17" s="28">
        <f t="shared" si="4"/>
        <v>2.1093504040298039</v>
      </c>
      <c r="K17" s="27">
        <f t="shared" si="1"/>
        <v>0.61481709191515532</v>
      </c>
      <c r="L17" s="18"/>
    </row>
    <row r="18" spans="1:14">
      <c r="A18" s="16"/>
      <c r="B18" s="11" t="s">
        <v>18</v>
      </c>
      <c r="C18" s="27">
        <v>8.4000000000000005E-2</v>
      </c>
      <c r="D18" s="27">
        <v>0.10599999999999998</v>
      </c>
      <c r="E18" s="27">
        <v>0.14966666666666667</v>
      </c>
      <c r="F18" s="27">
        <v>0.12933333333333333</v>
      </c>
      <c r="G18" s="28">
        <v>5.3999999999999999E-2</v>
      </c>
      <c r="H18" s="28">
        <f t="shared" ref="H18:H22" si="6">IF(OR(OR(G18=0,F18=0),G18=""),"",(G18/F18-1)*100)</f>
        <v>-58.247422680412363</v>
      </c>
      <c r="I18" s="27">
        <f t="shared" ref="I18:I22" si="7">IF(OR(OR(G18=0,F18=0),F18=""),"",(F18/E18-1)*100)</f>
        <v>-13.585746102449892</v>
      </c>
      <c r="J18" s="28">
        <f t="shared" ref="J18:J22" si="8">IF(G18=0,"",G18/$G$13*100)</f>
        <v>1.7000734599643192</v>
      </c>
      <c r="K18" s="27">
        <f t="shared" ref="K18:K27" si="9">IF(F18=0,"",F18/$F$13*100)</f>
        <v>1.3252723981282237</v>
      </c>
      <c r="L18" s="18"/>
      <c r="N18" s="147"/>
    </row>
    <row r="19" spans="1:14">
      <c r="A19" s="16"/>
      <c r="B19" s="11" t="s">
        <v>5</v>
      </c>
      <c r="C19" s="27">
        <v>0.14966666666666667</v>
      </c>
      <c r="D19" s="27">
        <v>1.173</v>
      </c>
      <c r="E19" s="27">
        <v>0.71833333333333338</v>
      </c>
      <c r="F19" s="27">
        <v>0.24933333333333332</v>
      </c>
      <c r="G19" s="28">
        <v>0</v>
      </c>
      <c r="H19" s="28" t="str">
        <f t="shared" si="6"/>
        <v/>
      </c>
      <c r="I19" s="27" t="str">
        <f t="shared" si="7"/>
        <v/>
      </c>
      <c r="J19" s="28" t="str">
        <f t="shared" si="8"/>
        <v/>
      </c>
      <c r="K19" s="27">
        <f t="shared" si="9"/>
        <v>2.5549065819585342</v>
      </c>
      <c r="L19" s="18"/>
      <c r="N19" s="147"/>
    </row>
    <row r="20" spans="1:14">
      <c r="A20" s="16"/>
      <c r="B20" s="11" t="s">
        <v>7</v>
      </c>
      <c r="C20" s="27">
        <v>0.11366666666666668</v>
      </c>
      <c r="D20" s="27">
        <v>0</v>
      </c>
      <c r="E20" s="27">
        <v>8.0666666666666664E-2</v>
      </c>
      <c r="F20" s="27">
        <v>0</v>
      </c>
      <c r="G20" s="28">
        <v>0</v>
      </c>
      <c r="H20" s="28" t="str">
        <f t="shared" si="6"/>
        <v/>
      </c>
      <c r="I20" s="27" t="str">
        <f t="shared" si="7"/>
        <v/>
      </c>
      <c r="J20" s="28" t="str">
        <f t="shared" si="8"/>
        <v/>
      </c>
      <c r="K20" s="27" t="str">
        <f t="shared" si="9"/>
        <v/>
      </c>
      <c r="L20" s="18"/>
    </row>
    <row r="21" spans="1:14">
      <c r="A21" s="16"/>
      <c r="B21" s="11" t="s">
        <v>8</v>
      </c>
      <c r="C21" s="27">
        <v>4.4999999999999998E-2</v>
      </c>
      <c r="D21" s="27">
        <v>7.3999999999999996E-2</v>
      </c>
      <c r="E21" s="27">
        <v>0.13566666666666666</v>
      </c>
      <c r="F21" s="27">
        <v>9.0666666666666673E-2</v>
      </c>
      <c r="G21" s="28">
        <v>0</v>
      </c>
      <c r="H21" s="28" t="str">
        <f t="shared" si="6"/>
        <v/>
      </c>
      <c r="I21" s="27" t="str">
        <f t="shared" si="7"/>
        <v/>
      </c>
      <c r="J21" s="28" t="str">
        <f t="shared" si="8"/>
        <v/>
      </c>
      <c r="K21" s="27">
        <f t="shared" si="9"/>
        <v>0.92905693889401253</v>
      </c>
      <c r="L21" s="18"/>
    </row>
    <row r="22" spans="1:14">
      <c r="A22" s="16"/>
      <c r="B22" s="11" t="s">
        <v>10</v>
      </c>
      <c r="C22" s="27">
        <v>0</v>
      </c>
      <c r="D22" s="27">
        <v>0.112</v>
      </c>
      <c r="E22" s="27">
        <v>0</v>
      </c>
      <c r="F22" s="27">
        <v>0</v>
      </c>
      <c r="G22" s="28">
        <v>0</v>
      </c>
      <c r="H22" s="28" t="str">
        <f t="shared" si="6"/>
        <v/>
      </c>
      <c r="I22" s="27" t="str">
        <f t="shared" si="7"/>
        <v/>
      </c>
      <c r="J22" s="28" t="str">
        <f t="shared" si="8"/>
        <v/>
      </c>
      <c r="K22" s="27" t="str">
        <f t="shared" si="9"/>
        <v/>
      </c>
      <c r="L22" s="18"/>
    </row>
    <row r="23" spans="1:14">
      <c r="A23" s="16"/>
      <c r="B23" s="11" t="s">
        <v>24</v>
      </c>
      <c r="C23" s="27">
        <v>0.46133333333333332</v>
      </c>
      <c r="D23" s="27">
        <v>0.87333333333333341</v>
      </c>
      <c r="E23" s="27">
        <v>0.52566666666666662</v>
      </c>
      <c r="F23" s="27">
        <v>0</v>
      </c>
      <c r="G23" s="28">
        <v>0</v>
      </c>
      <c r="H23" s="28" t="str">
        <f t="shared" ref="H23:H27" si="10">IF(OR(OR(G23=0,F23=0),G23=""),"",(G23/F23-1)*100)</f>
        <v/>
      </c>
      <c r="I23" s="27" t="str">
        <f t="shared" ref="I23:I27" si="11">IF(OR(OR(G23=0,F23=0),F23=""),"",(F23/E23-1)*100)</f>
        <v/>
      </c>
      <c r="J23" s="28" t="str">
        <f t="shared" ref="J23:J27" si="12">IF(G23=0,"",G23/$G$13*100)</f>
        <v/>
      </c>
      <c r="K23" s="27" t="str">
        <f t="shared" si="9"/>
        <v/>
      </c>
      <c r="L23" s="18"/>
    </row>
    <row r="24" spans="1:14">
      <c r="A24" s="16"/>
      <c r="B24" s="11" t="s">
        <v>19</v>
      </c>
      <c r="C24" s="27">
        <v>0.28166666666666668</v>
      </c>
      <c r="D24" s="27">
        <v>0.42066666666666669</v>
      </c>
      <c r="E24" s="27">
        <v>0.34666666666666668</v>
      </c>
      <c r="F24" s="27">
        <v>0</v>
      </c>
      <c r="G24" s="28">
        <v>0</v>
      </c>
      <c r="H24" s="28" t="str">
        <f t="shared" si="10"/>
        <v/>
      </c>
      <c r="I24" s="27" t="str">
        <f t="shared" si="11"/>
        <v/>
      </c>
      <c r="J24" s="28" t="str">
        <f t="shared" si="12"/>
        <v/>
      </c>
      <c r="K24" s="27" t="str">
        <f t="shared" si="9"/>
        <v/>
      </c>
      <c r="L24" s="18"/>
    </row>
    <row r="25" spans="1:14">
      <c r="A25" s="16"/>
      <c r="B25" s="11" t="s">
        <v>23</v>
      </c>
      <c r="C25" s="27">
        <v>0.76066666666666671</v>
      </c>
      <c r="D25" s="27">
        <v>2.6660000000000004</v>
      </c>
      <c r="E25" s="27">
        <v>0.6343333333333333</v>
      </c>
      <c r="F25" s="27">
        <v>0</v>
      </c>
      <c r="G25" s="28">
        <v>0</v>
      </c>
      <c r="H25" s="28" t="str">
        <f t="shared" si="10"/>
        <v/>
      </c>
      <c r="I25" s="27" t="str">
        <f t="shared" si="11"/>
        <v/>
      </c>
      <c r="J25" s="28" t="str">
        <f t="shared" si="12"/>
        <v/>
      </c>
      <c r="K25" s="27" t="str">
        <f t="shared" si="9"/>
        <v/>
      </c>
      <c r="L25" s="18"/>
    </row>
    <row r="26" spans="1:14" s="23" customFormat="1">
      <c r="A26" s="16"/>
      <c r="B26" s="11" t="s">
        <v>20</v>
      </c>
      <c r="C26" s="27">
        <v>0</v>
      </c>
      <c r="D26" s="27">
        <v>0.80166666666666675</v>
      </c>
      <c r="E26" s="27">
        <v>5.6666666666666671E-2</v>
      </c>
      <c r="F26" s="27">
        <v>0.23699999999999999</v>
      </c>
      <c r="G26" s="28">
        <v>0</v>
      </c>
      <c r="H26" s="28" t="str">
        <f t="shared" si="10"/>
        <v/>
      </c>
      <c r="I26" s="27" t="str">
        <f t="shared" si="11"/>
        <v/>
      </c>
      <c r="J26" s="28" t="str">
        <f t="shared" si="12"/>
        <v/>
      </c>
      <c r="K26" s="27">
        <f t="shared" si="9"/>
        <v>2.4285275130648634</v>
      </c>
      <c r="L26" s="18"/>
      <c r="M26" s="9"/>
    </row>
    <row r="27" spans="1:14" s="23" customFormat="1">
      <c r="A27" s="16"/>
      <c r="B27" s="11" t="s">
        <v>21</v>
      </c>
      <c r="C27" s="27">
        <v>6.3333333333333339E-2</v>
      </c>
      <c r="D27" s="27">
        <v>0.31633333333333336</v>
      </c>
      <c r="E27" s="27">
        <v>6.8333333333333329E-2</v>
      </c>
      <c r="F27" s="27">
        <v>0</v>
      </c>
      <c r="G27" s="28">
        <v>0</v>
      </c>
      <c r="H27" s="28" t="str">
        <f t="shared" si="10"/>
        <v/>
      </c>
      <c r="I27" s="27" t="str">
        <f t="shared" si="11"/>
        <v/>
      </c>
      <c r="J27" s="28" t="str">
        <f t="shared" si="12"/>
        <v/>
      </c>
      <c r="K27" s="27" t="str">
        <f t="shared" si="9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3036.7656666666662</v>
      </c>
      <c r="D13" s="26">
        <v>2938.869666666666</v>
      </c>
      <c r="E13" s="26">
        <v>3521.5353333333333</v>
      </c>
      <c r="F13" s="26">
        <v>3639.6210000000005</v>
      </c>
      <c r="G13" s="26">
        <v>3559.2706666666668</v>
      </c>
      <c r="H13" s="28">
        <f t="shared" ref="H13:H27" si="0">IF(OR(OR(G13=0,F13=0),G13=""),"",(G13/F13-1)*100)</f>
        <v>-2.2076566030730604</v>
      </c>
      <c r="I13" s="27">
        <f>IF(OR(OR(G13=0,F13=0),F13=""),"",(F13/E13-1)*100)</f>
        <v>3.3532438408020226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2964.8309999999997</v>
      </c>
      <c r="D14" s="25">
        <v>2844.7913333333327</v>
      </c>
      <c r="E14" s="25">
        <v>3432.7336666666665</v>
      </c>
      <c r="F14" s="25">
        <v>3544.9760000000006</v>
      </c>
      <c r="G14" s="26">
        <v>3464.9983333333334</v>
      </c>
      <c r="H14" s="28">
        <f t="shared" si="0"/>
        <v>-2.2560848554875168</v>
      </c>
      <c r="I14" s="27">
        <f>IF(OR(OR(G14=0,F14=0),F14=""),"",(F14/E14-1)*100)</f>
        <v>3.2697652725947268</v>
      </c>
      <c r="J14" s="28">
        <f t="shared" si="1"/>
        <v>97.351358124679479</v>
      </c>
      <c r="K14" s="27">
        <f t="shared" si="2"/>
        <v>97.399591880583174</v>
      </c>
      <c r="L14" s="18"/>
    </row>
    <row r="15" spans="1:15">
      <c r="A15" s="16"/>
      <c r="B15" s="12" t="s">
        <v>4</v>
      </c>
      <c r="C15" s="107">
        <v>23.649000000000001</v>
      </c>
      <c r="D15" s="107">
        <v>32.884</v>
      </c>
      <c r="E15" s="107">
        <v>20.741</v>
      </c>
      <c r="F15" s="107">
        <v>24.272000000000002</v>
      </c>
      <c r="G15" s="107">
        <v>26.767666666666667</v>
      </c>
      <c r="H15" s="50">
        <f t="shared" si="0"/>
        <v>10.28208086134914</v>
      </c>
      <c r="I15" s="36">
        <f t="shared" ref="I15:I27" si="3">IF(OR(OR(G15=0,F15=0),F15=""),"",(F15/E15-1)*100)</f>
        <v>17.024251482570762</v>
      </c>
      <c r="J15" s="50">
        <f t="shared" si="1"/>
        <v>0.75205482171815718</v>
      </c>
      <c r="K15" s="36">
        <f t="shared" si="2"/>
        <v>0.6668826232181867</v>
      </c>
      <c r="L15" s="18"/>
      <c r="N15" s="23" t="s">
        <v>4</v>
      </c>
      <c r="O15" s="146">
        <f>J15</f>
        <v>0.75205482171815718</v>
      </c>
    </row>
    <row r="16" spans="1:15">
      <c r="A16" s="16"/>
      <c r="B16" s="11" t="s">
        <v>196</v>
      </c>
      <c r="C16" s="55">
        <v>9.695666666666666</v>
      </c>
      <c r="D16" s="55">
        <v>13.527000000000001</v>
      </c>
      <c r="E16" s="55">
        <v>11.004666666666665</v>
      </c>
      <c r="F16" s="55">
        <v>9.7243333333333322</v>
      </c>
      <c r="G16" s="56">
        <v>16.52333333333333</v>
      </c>
      <c r="H16" s="28">
        <f t="shared" si="0"/>
        <v>69.917389366880329</v>
      </c>
      <c r="I16" s="27">
        <f t="shared" si="3"/>
        <v>-11.634458108681168</v>
      </c>
      <c r="J16" s="28">
        <f t="shared" si="1"/>
        <v>0.46423368382960839</v>
      </c>
      <c r="K16" s="27">
        <f t="shared" si="2"/>
        <v>0.2671798336511777</v>
      </c>
      <c r="L16" s="18"/>
      <c r="N16" s="23" t="s">
        <v>35</v>
      </c>
      <c r="O16" s="146">
        <f>100-O15</f>
        <v>99.247945178281839</v>
      </c>
    </row>
    <row r="17" spans="1:14">
      <c r="A17" s="16"/>
      <c r="B17" s="11" t="s">
        <v>19</v>
      </c>
      <c r="C17" s="55">
        <v>4.9716666666666667</v>
      </c>
      <c r="D17" s="55">
        <v>8.261000000000001</v>
      </c>
      <c r="E17" s="55">
        <v>9.7330000000000005</v>
      </c>
      <c r="F17" s="55">
        <v>15.582000000000003</v>
      </c>
      <c r="G17" s="56">
        <v>9.7423333333333328</v>
      </c>
      <c r="H17" s="28">
        <f t="shared" si="0"/>
        <v>-37.477003379968352</v>
      </c>
      <c r="I17" s="27">
        <f t="shared" si="3"/>
        <v>60.094523785061149</v>
      </c>
      <c r="J17" s="28">
        <f t="shared" si="1"/>
        <v>0.27371712481920452</v>
      </c>
      <c r="K17" s="27">
        <f t="shared" si="2"/>
        <v>0.42812149946381783</v>
      </c>
      <c r="L17" s="18"/>
    </row>
    <row r="18" spans="1:14">
      <c r="A18" s="16"/>
      <c r="B18" s="11" t="s">
        <v>23</v>
      </c>
      <c r="C18" s="55">
        <v>3.8836666666666666</v>
      </c>
      <c r="D18" s="55">
        <v>9.7289999999999992</v>
      </c>
      <c r="E18" s="55">
        <v>12.535</v>
      </c>
      <c r="F18" s="55">
        <v>11.163000000000002</v>
      </c>
      <c r="G18" s="56">
        <v>7.9749999999999996</v>
      </c>
      <c r="H18" s="28">
        <f t="shared" si="0"/>
        <v>-28.558631192331831</v>
      </c>
      <c r="I18" s="27">
        <f t="shared" si="3"/>
        <v>-10.945353011567594</v>
      </c>
      <c r="J18" s="28">
        <f t="shared" si="1"/>
        <v>0.22406275742633416</v>
      </c>
      <c r="K18" s="27">
        <f t="shared" si="2"/>
        <v>0.30670775885730961</v>
      </c>
      <c r="L18" s="18"/>
    </row>
    <row r="19" spans="1:14">
      <c r="A19" s="16"/>
      <c r="B19" s="11" t="s">
        <v>22</v>
      </c>
      <c r="C19" s="55">
        <v>5.2896666666666663</v>
      </c>
      <c r="D19" s="55">
        <v>6.1523333333333339</v>
      </c>
      <c r="E19" s="55">
        <v>5.9163333333333332</v>
      </c>
      <c r="F19" s="55">
        <v>5.8360000000000012</v>
      </c>
      <c r="G19" s="56">
        <v>5.3986666666666672</v>
      </c>
      <c r="H19" s="28">
        <f t="shared" si="0"/>
        <v>-7.4937171578706945</v>
      </c>
      <c r="I19" s="27">
        <f t="shared" si="3"/>
        <v>-1.35782297594228</v>
      </c>
      <c r="J19" s="28">
        <f t="shared" si="1"/>
        <v>0.15167901438983944</v>
      </c>
      <c r="K19" s="27">
        <f t="shared" si="2"/>
        <v>0.16034636573423441</v>
      </c>
      <c r="L19" s="18"/>
    </row>
    <row r="20" spans="1:14">
      <c r="A20" s="16"/>
      <c r="B20" s="11" t="s">
        <v>20</v>
      </c>
      <c r="C20" s="55">
        <v>3.4593333333333334</v>
      </c>
      <c r="D20" s="55">
        <v>2.7203333333333339</v>
      </c>
      <c r="E20" s="55">
        <v>4.8536666666666664</v>
      </c>
      <c r="F20" s="55">
        <v>3.3703333333333334</v>
      </c>
      <c r="G20" s="56">
        <v>5.3580000000000005</v>
      </c>
      <c r="H20" s="28">
        <f t="shared" si="0"/>
        <v>58.975373355751181</v>
      </c>
      <c r="I20" s="27">
        <f t="shared" si="3"/>
        <v>-30.561087837373801</v>
      </c>
      <c r="J20" s="28">
        <f t="shared" si="1"/>
        <v>0.15053645821821926</v>
      </c>
      <c r="K20" s="27">
        <f t="shared" si="2"/>
        <v>9.260121681167717E-2</v>
      </c>
      <c r="L20" s="18"/>
    </row>
    <row r="21" spans="1:14">
      <c r="A21" s="16"/>
      <c r="B21" s="11" t="s">
        <v>7</v>
      </c>
      <c r="C21" s="55">
        <v>4.980666666666667</v>
      </c>
      <c r="D21" s="55">
        <v>3.89</v>
      </c>
      <c r="E21" s="55">
        <v>6.2266666666666666</v>
      </c>
      <c r="F21" s="55">
        <v>4.8103333333333333</v>
      </c>
      <c r="G21" s="56">
        <v>5.3543333333333338</v>
      </c>
      <c r="H21" s="28">
        <f t="shared" si="0"/>
        <v>11.308987596147201</v>
      </c>
      <c r="I21" s="27">
        <f t="shared" si="3"/>
        <v>-22.74625267665953</v>
      </c>
      <c r="J21" s="28">
        <f t="shared" si="1"/>
        <v>0.15043344085848301</v>
      </c>
      <c r="K21" s="27">
        <f t="shared" si="2"/>
        <v>0.13216577586878778</v>
      </c>
      <c r="L21" s="18"/>
    </row>
    <row r="22" spans="1:14">
      <c r="A22" s="16"/>
      <c r="B22" s="11" t="s">
        <v>24</v>
      </c>
      <c r="C22" s="55">
        <v>4.8220000000000001</v>
      </c>
      <c r="D22" s="55">
        <v>4.1280000000000001</v>
      </c>
      <c r="E22" s="55">
        <v>2.7850000000000001</v>
      </c>
      <c r="F22" s="55">
        <v>4.4463333333333326</v>
      </c>
      <c r="G22" s="56">
        <v>4.1859999999999999</v>
      </c>
      <c r="H22" s="28">
        <f t="shared" si="0"/>
        <v>-5.8550116200614566</v>
      </c>
      <c r="I22" s="27">
        <f t="shared" si="3"/>
        <v>59.652902453620563</v>
      </c>
      <c r="J22" s="28">
        <f>IF(G22=0,"",G22/$G$13*100)</f>
        <v>0.11760836396070655</v>
      </c>
      <c r="K22" s="27">
        <f t="shared" si="2"/>
        <v>0.12216473455157369</v>
      </c>
      <c r="L22" s="18"/>
    </row>
    <row r="23" spans="1:14">
      <c r="A23" s="16"/>
      <c r="B23" s="11" t="s">
        <v>18</v>
      </c>
      <c r="C23" s="55">
        <v>2.9733333333333332</v>
      </c>
      <c r="D23" s="55">
        <v>4.1766666666666667</v>
      </c>
      <c r="E23" s="55">
        <v>4.3576666666666668</v>
      </c>
      <c r="F23" s="55">
        <v>3.0353333333333326</v>
      </c>
      <c r="G23" s="56">
        <v>3.6253333333333333</v>
      </c>
      <c r="H23" s="28">
        <f t="shared" si="0"/>
        <v>19.437733362618093</v>
      </c>
      <c r="I23" s="27">
        <f t="shared" si="3"/>
        <v>-30.344985848695806</v>
      </c>
      <c r="J23" s="28">
        <f t="shared" si="1"/>
        <v>0.10185607313558245</v>
      </c>
      <c r="K23" s="27">
        <f t="shared" si="2"/>
        <v>8.3396961753252119E-2</v>
      </c>
      <c r="L23" s="18"/>
    </row>
    <row r="24" spans="1:14">
      <c r="A24" s="16"/>
      <c r="B24" s="11" t="s">
        <v>5</v>
      </c>
      <c r="C24" s="55">
        <v>3.3536666666666668</v>
      </c>
      <c r="D24" s="55">
        <v>2.2269999999999999</v>
      </c>
      <c r="E24" s="55">
        <v>4.0916666666666659</v>
      </c>
      <c r="F24" s="55">
        <v>2.2360000000000002</v>
      </c>
      <c r="G24" s="56">
        <v>3.0269999999999997</v>
      </c>
      <c r="H24" s="28">
        <f t="shared" si="0"/>
        <v>35.375670840787102</v>
      </c>
      <c r="I24" s="27">
        <f t="shared" si="3"/>
        <v>-45.352342158859457</v>
      </c>
      <c r="J24" s="28">
        <f t="shared" si="1"/>
        <v>8.5045513069531467E-2</v>
      </c>
      <c r="K24" s="27">
        <f t="shared" si="2"/>
        <v>6.1434968091457869E-2</v>
      </c>
      <c r="L24" s="18"/>
    </row>
    <row r="25" spans="1:14">
      <c r="A25" s="16"/>
      <c r="B25" s="11" t="s">
        <v>8</v>
      </c>
      <c r="C25" s="55">
        <v>2.0943333333333332</v>
      </c>
      <c r="D25" s="55">
        <v>1.6393333333333333</v>
      </c>
      <c r="E25" s="55">
        <v>2.6873333333333331</v>
      </c>
      <c r="F25" s="55">
        <v>2.4900000000000002</v>
      </c>
      <c r="G25" s="56">
        <v>2.7070000000000003</v>
      </c>
      <c r="H25" s="28">
        <f t="shared" si="0"/>
        <v>8.7148594377510094</v>
      </c>
      <c r="I25" s="27">
        <f t="shared" si="3"/>
        <v>-7.3430910444058366</v>
      </c>
      <c r="J25" s="28">
        <f t="shared" si="1"/>
        <v>7.6054907128913676E-2</v>
      </c>
      <c r="K25" s="27">
        <f t="shared" si="2"/>
        <v>6.8413716702920443E-2</v>
      </c>
      <c r="L25" s="18"/>
    </row>
    <row r="26" spans="1:14">
      <c r="A26" s="16"/>
      <c r="B26" s="11" t="s">
        <v>10</v>
      </c>
      <c r="C26" s="55">
        <v>1.1516666666666666</v>
      </c>
      <c r="D26" s="55">
        <v>2.3756666666666666</v>
      </c>
      <c r="E26" s="55">
        <v>1.7313333333333334</v>
      </c>
      <c r="F26" s="55">
        <v>3.4873333333333334</v>
      </c>
      <c r="G26" s="56">
        <v>2.0273333333333334</v>
      </c>
      <c r="H26" s="28">
        <f t="shared" si="0"/>
        <v>-41.865800038233601</v>
      </c>
      <c r="I26" s="27">
        <f t="shared" si="3"/>
        <v>101.42472083172893</v>
      </c>
      <c r="J26" s="28">
        <f t="shared" si="1"/>
        <v>5.6959234719622331E-2</v>
      </c>
      <c r="K26" s="27">
        <f t="shared" si="2"/>
        <v>9.5815837235067411E-2</v>
      </c>
      <c r="L26" s="18"/>
    </row>
    <row r="27" spans="1:14">
      <c r="A27" s="16"/>
      <c r="B27" s="11" t="s">
        <v>21</v>
      </c>
      <c r="C27" s="55">
        <v>1.61</v>
      </c>
      <c r="D27" s="55">
        <v>2.3679999999999999</v>
      </c>
      <c r="E27" s="55">
        <v>2.1383333333333332</v>
      </c>
      <c r="F27" s="55">
        <v>4.1920000000000002</v>
      </c>
      <c r="G27" s="56">
        <v>1.5803333333333331</v>
      </c>
      <c r="H27" s="28">
        <f t="shared" si="0"/>
        <v>-62.301208651399499</v>
      </c>
      <c r="I27" s="27">
        <f t="shared" si="3"/>
        <v>96.040530007794246</v>
      </c>
      <c r="J27" s="28">
        <f t="shared" si="1"/>
        <v>4.440048204632184E-2</v>
      </c>
      <c r="K27" s="27">
        <f t="shared" si="2"/>
        <v>0.11517682747736643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65.794666666666672</v>
      </c>
      <c r="D13" s="26">
        <v>108.62633333333333</v>
      </c>
      <c r="E13" s="26">
        <v>177.917</v>
      </c>
      <c r="F13" s="26">
        <v>227.89533333333335</v>
      </c>
      <c r="G13" s="26">
        <v>256.0693333333333</v>
      </c>
      <c r="H13" s="28">
        <f t="shared" ref="H13:H23" si="0">IF(OR(OR(G13=0,F13=0),G13=""),"",(G13/F13-1)*100)</f>
        <v>12.362692815122699</v>
      </c>
      <c r="I13" s="27">
        <f>IF(OR(OR(G13=0,F13=0),F13=""),"",(F13/E13-1)*100)</f>
        <v>28.090813881379152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26</v>
      </c>
      <c r="C14" s="25">
        <v>46.819666666666663</v>
      </c>
      <c r="D14" s="25">
        <v>86.62299999999999</v>
      </c>
      <c r="E14" s="25">
        <v>159.90066666666667</v>
      </c>
      <c r="F14" s="25">
        <v>197.99700000000001</v>
      </c>
      <c r="G14" s="26">
        <v>218.06533333333331</v>
      </c>
      <c r="H14" s="28">
        <f t="shared" si="0"/>
        <v>10.135675456362115</v>
      </c>
      <c r="I14" s="27">
        <f>IF(OR(OR(G14=0,F14=0),F14=""),"",(F14/E14-1)*100)</f>
        <v>23.824999687305869</v>
      </c>
      <c r="J14" s="28">
        <f t="shared" si="1"/>
        <v>85.158707016849604</v>
      </c>
      <c r="K14" s="27">
        <f t="shared" si="2"/>
        <v>86.880673291540262</v>
      </c>
      <c r="L14" s="18"/>
    </row>
    <row r="15" spans="1:15">
      <c r="A15" s="16"/>
      <c r="B15" s="12" t="s">
        <v>4</v>
      </c>
      <c r="C15" s="107">
        <v>9.9660000000000011</v>
      </c>
      <c r="D15" s="107">
        <v>11.660666666666666</v>
      </c>
      <c r="E15" s="107">
        <v>7.894333333333333</v>
      </c>
      <c r="F15" s="107">
        <v>19.03533333333333</v>
      </c>
      <c r="G15" s="107">
        <v>23.140666666666664</v>
      </c>
      <c r="H15" s="50">
        <f t="shared" si="0"/>
        <v>21.566910657374017</v>
      </c>
      <c r="I15" s="36">
        <f t="shared" ref="I15:I23" si="3">IF(OR(OR(G15=0,F15=0),F15=""),"",(F15/E15-1)*100)</f>
        <v>141.12654646793055</v>
      </c>
      <c r="J15" s="50">
        <f t="shared" si="1"/>
        <v>9.0368754295711575</v>
      </c>
      <c r="K15" s="36">
        <f t="shared" si="2"/>
        <v>8.352664819814942</v>
      </c>
      <c r="L15" s="18"/>
      <c r="N15" s="23" t="s">
        <v>4</v>
      </c>
      <c r="O15" s="34">
        <f>J15</f>
        <v>9.0368754295711575</v>
      </c>
    </row>
    <row r="16" spans="1:15">
      <c r="A16" s="16"/>
      <c r="B16" s="11" t="s">
        <v>19</v>
      </c>
      <c r="C16" s="25">
        <v>1.5353333333333332</v>
      </c>
      <c r="D16" s="25">
        <v>1.4903333333333333</v>
      </c>
      <c r="E16" s="25">
        <v>1.7923333333333336</v>
      </c>
      <c r="F16" s="25">
        <v>2.424666666666667</v>
      </c>
      <c r="G16" s="26">
        <v>2.9073333333333338</v>
      </c>
      <c r="H16" s="28">
        <f t="shared" si="0"/>
        <v>19.906516359637074</v>
      </c>
      <c r="I16" s="27"/>
      <c r="J16" s="28">
        <f t="shared" si="1"/>
        <v>1.1353695874034118</v>
      </c>
      <c r="K16" s="27">
        <f t="shared" si="2"/>
        <v>1.0639387087054584</v>
      </c>
      <c r="L16" s="18"/>
      <c r="N16" s="23" t="s">
        <v>35</v>
      </c>
      <c r="O16" s="34">
        <f>100-O15</f>
        <v>90.963124570428846</v>
      </c>
    </row>
    <row r="17" spans="1:14">
      <c r="A17" s="16"/>
      <c r="B17" s="11" t="s">
        <v>196</v>
      </c>
      <c r="C17" s="25">
        <v>0.88666666666666671</v>
      </c>
      <c r="D17" s="25">
        <v>1.6796666666666669</v>
      </c>
      <c r="E17" s="25">
        <v>1.4446666666666665</v>
      </c>
      <c r="F17" s="25">
        <v>0.58599999999999997</v>
      </c>
      <c r="G17" s="26">
        <v>2.5416666666666665</v>
      </c>
      <c r="H17" s="28">
        <f t="shared" si="0"/>
        <v>333.73151308304887</v>
      </c>
      <c r="I17" s="27">
        <f t="shared" si="3"/>
        <v>-59.437009690816801</v>
      </c>
      <c r="J17" s="28">
        <f t="shared" si="1"/>
        <v>0.99256972070064364</v>
      </c>
      <c r="K17" s="27">
        <f t="shared" si="2"/>
        <v>0.25713558563434086</v>
      </c>
      <c r="L17" s="18"/>
    </row>
    <row r="18" spans="1:14">
      <c r="A18" s="16"/>
      <c r="B18" s="11" t="s">
        <v>5</v>
      </c>
      <c r="C18" s="25">
        <v>0.94833333333333325</v>
      </c>
      <c r="D18" s="25">
        <v>0.99633333333333329</v>
      </c>
      <c r="E18" s="25">
        <v>1.212</v>
      </c>
      <c r="F18" s="25">
        <v>1.4803333333333333</v>
      </c>
      <c r="G18" s="26">
        <v>2.4900000000000002</v>
      </c>
      <c r="H18" s="28">
        <f t="shared" si="0"/>
        <v>68.205359153343863</v>
      </c>
      <c r="I18" s="27">
        <f t="shared" si="3"/>
        <v>22.139713971397136</v>
      </c>
      <c r="J18" s="28">
        <f t="shared" si="1"/>
        <v>0.9723928935913192</v>
      </c>
      <c r="K18" s="27">
        <f t="shared" si="2"/>
        <v>0.64956719897730819</v>
      </c>
      <c r="L18" s="18"/>
    </row>
    <row r="19" spans="1:14">
      <c r="A19" s="16"/>
      <c r="B19" s="11" t="s">
        <v>18</v>
      </c>
      <c r="C19" s="25">
        <v>1.1563333333333332</v>
      </c>
      <c r="D19" s="25">
        <v>1.0006666666666666</v>
      </c>
      <c r="E19" s="25">
        <v>1.7476666666666667</v>
      </c>
      <c r="F19" s="25">
        <v>1.4560000000000002</v>
      </c>
      <c r="G19" s="26">
        <v>1.3620000000000001</v>
      </c>
      <c r="H19" s="28">
        <f t="shared" si="0"/>
        <v>-6.4560439560439669</v>
      </c>
      <c r="I19" s="27">
        <f t="shared" si="3"/>
        <v>-16.688918558077425</v>
      </c>
      <c r="J19" s="28">
        <f t="shared" si="1"/>
        <v>0.53188719721742039</v>
      </c>
      <c r="K19" s="27">
        <f t="shared" si="2"/>
        <v>0.63888978273651942</v>
      </c>
      <c r="L19" s="18"/>
    </row>
    <row r="20" spans="1:14">
      <c r="A20" s="16"/>
      <c r="B20" s="11" t="s">
        <v>23</v>
      </c>
      <c r="C20" s="25">
        <v>0.9906666666666667</v>
      </c>
      <c r="D20" s="25">
        <v>1.1953333333333334</v>
      </c>
      <c r="E20" s="25">
        <v>0.86133333333333317</v>
      </c>
      <c r="F20" s="25">
        <v>1.5123333333333333</v>
      </c>
      <c r="G20" s="26">
        <v>1.3006666666666666</v>
      </c>
      <c r="H20" s="28">
        <f t="shared" si="0"/>
        <v>-13.996032620674459</v>
      </c>
      <c r="I20" s="27">
        <f t="shared" si="3"/>
        <v>75.58049535603719</v>
      </c>
      <c r="J20" s="28">
        <f t="shared" si="1"/>
        <v>0.5079353508424802</v>
      </c>
      <c r="K20" s="27">
        <f t="shared" si="2"/>
        <v>0.66360873266382514</v>
      </c>
      <c r="L20" s="18"/>
    </row>
    <row r="21" spans="1:14">
      <c r="A21" s="16"/>
      <c r="B21" s="11" t="s">
        <v>20</v>
      </c>
      <c r="C21" s="25">
        <v>1.4189999999999998</v>
      </c>
      <c r="D21" s="25">
        <v>1.2729999999999999</v>
      </c>
      <c r="E21" s="25">
        <v>1.2223333333333333</v>
      </c>
      <c r="F21" s="25">
        <v>1.429</v>
      </c>
      <c r="G21" s="26">
        <v>1.1596666666666666</v>
      </c>
      <c r="H21" s="28">
        <f t="shared" si="0"/>
        <v>-18.847679029624452</v>
      </c>
      <c r="I21" s="27">
        <f t="shared" si="3"/>
        <v>16.907553858740123</v>
      </c>
      <c r="J21" s="28">
        <f t="shared" si="1"/>
        <v>0.45287213879574284</v>
      </c>
      <c r="K21" s="27">
        <f t="shared" si="2"/>
        <v>0.62704223868852071</v>
      </c>
      <c r="L21" s="18"/>
    </row>
    <row r="22" spans="1:14">
      <c r="A22" s="16"/>
      <c r="B22" s="11" t="s">
        <v>24</v>
      </c>
      <c r="C22" s="25">
        <v>0.17266666666666666</v>
      </c>
      <c r="D22" s="25">
        <v>1.2073333333333334</v>
      </c>
      <c r="E22" s="25">
        <v>0.16</v>
      </c>
      <c r="F22" s="25">
        <v>0.10633333333333334</v>
      </c>
      <c r="G22" s="26">
        <v>0.79166666666666663</v>
      </c>
      <c r="H22" s="28">
        <f t="shared" si="0"/>
        <v>644.51410658307213</v>
      </c>
      <c r="I22" s="27">
        <f t="shared" si="3"/>
        <v>-33.541666666666671</v>
      </c>
      <c r="J22" s="28">
        <f t="shared" si="1"/>
        <v>0.3091610605461021</v>
      </c>
      <c r="K22" s="27">
        <f t="shared" si="2"/>
        <v>4.6658846312488476E-2</v>
      </c>
      <c r="L22" s="18"/>
    </row>
    <row r="23" spans="1:14">
      <c r="A23" s="16"/>
      <c r="B23" s="11" t="s">
        <v>21</v>
      </c>
      <c r="C23" s="25">
        <v>0.27733333333333338</v>
      </c>
      <c r="D23" s="25">
        <v>0.23033333333333336</v>
      </c>
      <c r="E23" s="25">
        <v>0.17700000000000002</v>
      </c>
      <c r="F23" s="25">
        <v>0.10033333333333333</v>
      </c>
      <c r="G23" s="26">
        <v>0.74733333333333329</v>
      </c>
      <c r="H23" s="28">
        <f t="shared" si="0"/>
        <v>644.85049833887047</v>
      </c>
      <c r="I23" s="27">
        <f t="shared" si="3"/>
        <v>-43.314500941619592</v>
      </c>
      <c r="J23" s="28">
        <f t="shared" si="1"/>
        <v>0.29184804115552043</v>
      </c>
      <c r="K23" s="27">
        <f t="shared" si="2"/>
        <v>4.4026058746266555E-2</v>
      </c>
      <c r="L23" s="18"/>
    </row>
    <row r="24" spans="1:14">
      <c r="A24" s="16"/>
      <c r="B24" s="11" t="s">
        <v>22</v>
      </c>
      <c r="C24" s="25">
        <v>0.67666666666666664</v>
      </c>
      <c r="D24" s="25">
        <v>0.34633333333333333</v>
      </c>
      <c r="E24" s="25">
        <v>0.37433333333333335</v>
      </c>
      <c r="F24" s="25">
        <v>8.3333333333333329E-2</v>
      </c>
      <c r="G24" s="26">
        <v>0.70900000000000007</v>
      </c>
      <c r="H24" s="28">
        <f t="shared" ref="H24:H27" si="4">IF(OR(OR(G24=0,F24=0),G24=""),"",(G24/F24-1)*100)</f>
        <v>750.80000000000007</v>
      </c>
      <c r="I24" s="27">
        <f t="shared" ref="I24:I27" si="5">IF(OR(OR(G24=0,F24=0),F24=""),"",(F24/E24-1)*100)</f>
        <v>-77.738201246660736</v>
      </c>
      <c r="J24" s="28">
        <f t="shared" si="1"/>
        <v>0.27687813717118287</v>
      </c>
      <c r="K24" s="27">
        <f t="shared" si="2"/>
        <v>3.6566493975304447E-2</v>
      </c>
      <c r="L24" s="18"/>
    </row>
    <row r="25" spans="1:14">
      <c r="A25" s="16"/>
      <c r="B25" s="11" t="s">
        <v>7</v>
      </c>
      <c r="C25" s="25">
        <v>0.59433333333333327</v>
      </c>
      <c r="D25" s="25">
        <v>0.68100000000000005</v>
      </c>
      <c r="E25" s="25">
        <v>0.29766666666666669</v>
      </c>
      <c r="F25" s="25">
        <v>0.58466666666666667</v>
      </c>
      <c r="G25" s="26">
        <v>0.49866666666666665</v>
      </c>
      <c r="H25" s="28">
        <f t="shared" si="4"/>
        <v>-14.709236031927031</v>
      </c>
      <c r="I25" s="27">
        <f t="shared" si="5"/>
        <v>96.416573348264251</v>
      </c>
      <c r="J25" s="28">
        <f t="shared" si="1"/>
        <v>0.19473892487451316</v>
      </c>
      <c r="K25" s="27">
        <f t="shared" si="2"/>
        <v>0.256550521730736</v>
      </c>
      <c r="L25" s="18"/>
    </row>
    <row r="26" spans="1:14">
      <c r="A26" s="16"/>
      <c r="B26" s="11" t="s">
        <v>8</v>
      </c>
      <c r="C26" s="25">
        <v>0.35166666666666674</v>
      </c>
      <c r="D26" s="25">
        <v>0.24233333333333337</v>
      </c>
      <c r="E26" s="25">
        <v>0.76333333333333331</v>
      </c>
      <c r="F26" s="25">
        <v>0.98966666666666681</v>
      </c>
      <c r="G26" s="26">
        <v>0.28200000000000003</v>
      </c>
      <c r="H26" s="28">
        <f t="shared" si="4"/>
        <v>-71.50555742674301</v>
      </c>
      <c r="I26" s="27">
        <f t="shared" si="5"/>
        <v>29.650655021834083</v>
      </c>
      <c r="J26" s="28">
        <f t="shared" si="1"/>
        <v>0.1101264240934747</v>
      </c>
      <c r="K26" s="27">
        <f t="shared" si="2"/>
        <v>0.43426368245071573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</v>
      </c>
      <c r="E27" s="25">
        <v>6.933333333333333E-2</v>
      </c>
      <c r="F27" s="25">
        <v>0.11033333333333332</v>
      </c>
      <c r="G27" s="26">
        <v>7.3333333333333334E-2</v>
      </c>
      <c r="H27" s="28">
        <f t="shared" si="4"/>
        <v>-33.534743202416919</v>
      </c>
      <c r="I27" s="27">
        <f t="shared" si="5"/>
        <v>59.134615384615373</v>
      </c>
      <c r="J27" s="28">
        <f t="shared" ref="J27" si="6">IF(G27=0,"",G27/$G$13*100)</f>
        <v>2.8638077187428407E-2</v>
      </c>
      <c r="K27" s="27">
        <f t="shared" ref="K27" si="7">IF(F27=0,"",F27/$F$13*100)</f>
        <v>4.8414038023303088E-2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2376.0549999999998</v>
      </c>
      <c r="D13" s="26">
        <v>2357.2863333333335</v>
      </c>
      <c r="E13" s="26">
        <v>2315.6786666666667</v>
      </c>
      <c r="F13" s="26">
        <v>2345.6463333333336</v>
      </c>
      <c r="G13" s="26">
        <v>2497.7913333333331</v>
      </c>
      <c r="H13" s="28">
        <f t="shared" ref="H13:H27" si="0">IF(OR(OR(G13=0,F13=0),G13=""),"",(G13/F13-1)*100)</f>
        <v>6.4862719429569893</v>
      </c>
      <c r="I13" s="27">
        <f>IF(OR(OR(G13=0,F13=0),F13=""),"",(F13/E13-1)*100)</f>
        <v>1.2941202550267539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783.25566666666623</v>
      </c>
      <c r="D14" s="25">
        <v>771.47066666666683</v>
      </c>
      <c r="E14" s="25">
        <v>763.9533333333336</v>
      </c>
      <c r="F14" s="25">
        <v>789.33466666666686</v>
      </c>
      <c r="G14" s="26">
        <v>852.89433333333295</v>
      </c>
      <c r="H14" s="28">
        <f t="shared" si="0"/>
        <v>8.0523090332616842</v>
      </c>
      <c r="I14" s="27">
        <f>IF(OR(OR(G14=0,F14=0),F14=""),"",(F14/E14-1)*100)</f>
        <v>3.3223669857670002</v>
      </c>
      <c r="J14" s="28">
        <f t="shared" si="1"/>
        <v>34.145940133243037</v>
      </c>
      <c r="K14" s="27">
        <f t="shared" si="2"/>
        <v>33.651051970181925</v>
      </c>
      <c r="L14" s="18"/>
    </row>
    <row r="15" spans="1:15">
      <c r="A15" s="16"/>
      <c r="B15" s="12" t="s">
        <v>4</v>
      </c>
      <c r="C15" s="107">
        <v>594.07399999999996</v>
      </c>
      <c r="D15" s="107">
        <v>592.03200000000004</v>
      </c>
      <c r="E15" s="107">
        <v>587.17433333333327</v>
      </c>
      <c r="F15" s="107">
        <v>539.43200000000013</v>
      </c>
      <c r="G15" s="107">
        <v>662.91399999999999</v>
      </c>
      <c r="H15" s="50">
        <f t="shared" si="0"/>
        <v>22.891115098844672</v>
      </c>
      <c r="I15" s="36">
        <f t="shared" ref="I15:I27" si="3">IF(OR(OR(G15=0,F15=0),F15=""),"",(F15/E15-1)*100)</f>
        <v>-8.1308617599656348</v>
      </c>
      <c r="J15" s="50">
        <f t="shared" si="1"/>
        <v>26.540007211704637</v>
      </c>
      <c r="K15" s="36">
        <f t="shared" si="2"/>
        <v>22.997158281463008</v>
      </c>
      <c r="L15" s="18"/>
      <c r="N15" s="23" t="s">
        <v>4</v>
      </c>
      <c r="O15" s="34">
        <f>J15</f>
        <v>26.540007211704637</v>
      </c>
    </row>
    <row r="16" spans="1:15">
      <c r="A16" s="16"/>
      <c r="B16" s="11" t="s">
        <v>196</v>
      </c>
      <c r="C16" s="55">
        <v>352.18700000000007</v>
      </c>
      <c r="D16" s="55">
        <v>329.87366666666668</v>
      </c>
      <c r="E16" s="55">
        <v>298.4546666666667</v>
      </c>
      <c r="F16" s="55">
        <v>332.98866666666669</v>
      </c>
      <c r="G16" s="56">
        <v>313.31166666666667</v>
      </c>
      <c r="H16" s="28">
        <f t="shared" si="0"/>
        <v>-5.909210123267461</v>
      </c>
      <c r="I16" s="27">
        <f t="shared" si="3"/>
        <v>11.570936512971253</v>
      </c>
      <c r="J16" s="28">
        <f t="shared" si="1"/>
        <v>12.543548473624833</v>
      </c>
      <c r="K16" s="27">
        <f t="shared" si="2"/>
        <v>14.196030404697268</v>
      </c>
      <c r="L16" s="18"/>
      <c r="N16" s="23" t="s">
        <v>35</v>
      </c>
      <c r="O16" s="34">
        <f>100-O15</f>
        <v>73.459992788295366</v>
      </c>
    </row>
    <row r="17" spans="1:14">
      <c r="A17" s="16"/>
      <c r="B17" s="11" t="s">
        <v>23</v>
      </c>
      <c r="C17" s="55">
        <v>206.38300000000001</v>
      </c>
      <c r="D17" s="55">
        <v>202.27733333333333</v>
      </c>
      <c r="E17" s="55">
        <v>205.80766666666668</v>
      </c>
      <c r="F17" s="55">
        <v>213.59</v>
      </c>
      <c r="G17" s="56">
        <v>192.76966666666667</v>
      </c>
      <c r="H17" s="28">
        <f t="shared" si="0"/>
        <v>-9.7478034240054967</v>
      </c>
      <c r="I17" s="27">
        <f t="shared" si="3"/>
        <v>3.7813622103485045</v>
      </c>
      <c r="J17" s="28">
        <f t="shared" si="1"/>
        <v>7.7176049133541191</v>
      </c>
      <c r="K17" s="27">
        <f t="shared" si="2"/>
        <v>9.1058058056208822</v>
      </c>
      <c r="L17" s="18"/>
    </row>
    <row r="18" spans="1:14">
      <c r="A18" s="16"/>
      <c r="B18" s="11" t="s">
        <v>24</v>
      </c>
      <c r="C18" s="55">
        <v>97.895666666666671</v>
      </c>
      <c r="D18" s="55">
        <v>102.71</v>
      </c>
      <c r="E18" s="55">
        <v>113.83933333333333</v>
      </c>
      <c r="F18" s="55">
        <v>112.01433333333334</v>
      </c>
      <c r="G18" s="56">
        <v>120.971</v>
      </c>
      <c r="H18" s="28">
        <f t="shared" si="0"/>
        <v>7.996000511839263</v>
      </c>
      <c r="I18" s="27">
        <f t="shared" si="3"/>
        <v>-1.603136584308873</v>
      </c>
      <c r="J18" s="28">
        <f t="shared" si="1"/>
        <v>4.8431187339641673</v>
      </c>
      <c r="K18" s="27">
        <f t="shared" si="2"/>
        <v>4.7754144237998934</v>
      </c>
      <c r="L18" s="18"/>
    </row>
    <row r="19" spans="1:14">
      <c r="A19" s="16"/>
      <c r="B19" s="11" t="s">
        <v>19</v>
      </c>
      <c r="C19" s="55">
        <v>86.704666666666682</v>
      </c>
      <c r="D19" s="55">
        <v>100.57366666666667</v>
      </c>
      <c r="E19" s="55">
        <v>96.559666666666672</v>
      </c>
      <c r="F19" s="55">
        <v>102.86066666666666</v>
      </c>
      <c r="G19" s="56">
        <v>98.456666666666663</v>
      </c>
      <c r="H19" s="28">
        <f t="shared" si="0"/>
        <v>-4.2815199849634773</v>
      </c>
      <c r="I19" s="27">
        <f t="shared" si="3"/>
        <v>6.5254989143154862</v>
      </c>
      <c r="J19" s="28">
        <f t="shared" si="1"/>
        <v>3.9417490705788878</v>
      </c>
      <c r="K19" s="27">
        <f t="shared" si="2"/>
        <v>4.3851737239728799</v>
      </c>
      <c r="L19" s="18"/>
    </row>
    <row r="20" spans="1:14">
      <c r="A20" s="16"/>
      <c r="B20" s="11" t="s">
        <v>20</v>
      </c>
      <c r="C20" s="55">
        <v>65.126666666666665</v>
      </c>
      <c r="D20" s="55">
        <v>64.557000000000002</v>
      </c>
      <c r="E20" s="55">
        <v>50.222000000000001</v>
      </c>
      <c r="F20" s="55">
        <v>53.123666666666672</v>
      </c>
      <c r="G20" s="56">
        <v>57.283999999999999</v>
      </c>
      <c r="H20" s="28">
        <f t="shared" si="0"/>
        <v>7.8314122393659868</v>
      </c>
      <c r="I20" s="27">
        <f t="shared" si="3"/>
        <v>5.777680432214316</v>
      </c>
      <c r="J20" s="28">
        <f t="shared" si="1"/>
        <v>2.2933861301998273</v>
      </c>
      <c r="K20" s="27">
        <f t="shared" si="2"/>
        <v>2.2647773413980143</v>
      </c>
      <c r="L20" s="18"/>
    </row>
    <row r="21" spans="1:14">
      <c r="A21" s="16"/>
      <c r="B21" s="11" t="s">
        <v>22</v>
      </c>
      <c r="C21" s="55">
        <v>41.958666666666666</v>
      </c>
      <c r="D21" s="55">
        <v>44.335333333333331</v>
      </c>
      <c r="E21" s="55">
        <v>44.761000000000003</v>
      </c>
      <c r="F21" s="55">
        <v>41.215666666666664</v>
      </c>
      <c r="G21" s="56">
        <v>45.485999999999997</v>
      </c>
      <c r="H21" s="28">
        <f t="shared" si="0"/>
        <v>10.36094688912792</v>
      </c>
      <c r="I21" s="27">
        <f t="shared" si="3"/>
        <v>-7.9205856288584675</v>
      </c>
      <c r="J21" s="28">
        <f t="shared" si="1"/>
        <v>1.8210488359449293</v>
      </c>
      <c r="K21" s="27">
        <f t="shared" si="2"/>
        <v>1.7571134267328445</v>
      </c>
      <c r="L21" s="18"/>
    </row>
    <row r="22" spans="1:14">
      <c r="A22" s="16"/>
      <c r="B22" s="11" t="s">
        <v>5</v>
      </c>
      <c r="C22" s="55">
        <v>35.916666666666664</v>
      </c>
      <c r="D22" s="55">
        <v>35.749333333333333</v>
      </c>
      <c r="E22" s="55">
        <v>36.848333333333329</v>
      </c>
      <c r="F22" s="55">
        <v>49.150666666666666</v>
      </c>
      <c r="G22" s="56">
        <v>42.423000000000002</v>
      </c>
      <c r="H22" s="28">
        <f t="shared" si="0"/>
        <v>-13.687844179800878</v>
      </c>
      <c r="I22" s="27">
        <f t="shared" si="3"/>
        <v>33.386403726989023</v>
      </c>
      <c r="J22" s="28">
        <f t="shared" si="1"/>
        <v>1.6984204978958746</v>
      </c>
      <c r="K22" s="27">
        <f t="shared" si="2"/>
        <v>2.0953997185423945</v>
      </c>
      <c r="L22" s="18"/>
    </row>
    <row r="23" spans="1:14">
      <c r="A23" s="16"/>
      <c r="B23" s="11" t="s">
        <v>7</v>
      </c>
      <c r="C23" s="55">
        <v>35.593000000000004</v>
      </c>
      <c r="D23" s="55">
        <v>34.774666666666661</v>
      </c>
      <c r="E23" s="55">
        <v>35.295999999999999</v>
      </c>
      <c r="F23" s="55">
        <v>32.025999999999996</v>
      </c>
      <c r="G23" s="56">
        <v>33.286666666666662</v>
      </c>
      <c r="H23" s="28">
        <f t="shared" si="0"/>
        <v>3.9363850205041739</v>
      </c>
      <c r="I23" s="27">
        <f t="shared" si="3"/>
        <v>-9.2645058930190487</v>
      </c>
      <c r="J23" s="28">
        <f t="shared" si="1"/>
        <v>1.332644013230889</v>
      </c>
      <c r="K23" s="27">
        <f t="shared" si="2"/>
        <v>1.3653379686821212</v>
      </c>
      <c r="L23" s="18"/>
    </row>
    <row r="24" spans="1:14">
      <c r="A24" s="16"/>
      <c r="B24" s="11" t="s">
        <v>21</v>
      </c>
      <c r="C24" s="55">
        <v>30.804333333333332</v>
      </c>
      <c r="D24" s="55">
        <v>26.347999999999999</v>
      </c>
      <c r="E24" s="55">
        <v>26.573333333333334</v>
      </c>
      <c r="F24" s="55">
        <v>25.403999999999996</v>
      </c>
      <c r="G24" s="56">
        <v>26.78533333333333</v>
      </c>
      <c r="H24" s="28">
        <f t="shared" si="0"/>
        <v>5.4374639164436189</v>
      </c>
      <c r="I24" s="27">
        <f t="shared" si="3"/>
        <v>-4.4004014049172309</v>
      </c>
      <c r="J24" s="28">
        <f t="shared" si="1"/>
        <v>1.0723607282914212</v>
      </c>
      <c r="K24" s="27">
        <f t="shared" si="2"/>
        <v>1.0830277198651286</v>
      </c>
      <c r="L24" s="18"/>
    </row>
    <row r="25" spans="1:14">
      <c r="A25" s="16"/>
      <c r="B25" s="11" t="s">
        <v>8</v>
      </c>
      <c r="C25" s="55">
        <v>14.096333333333334</v>
      </c>
      <c r="D25" s="55">
        <v>19.663666666666668</v>
      </c>
      <c r="E25" s="55">
        <v>19.925000000000001</v>
      </c>
      <c r="F25" s="55">
        <v>19.255333333333333</v>
      </c>
      <c r="G25" s="56">
        <v>17.992000000000001</v>
      </c>
      <c r="H25" s="28">
        <f t="shared" si="0"/>
        <v>-6.5609528096111873</v>
      </c>
      <c r="I25" s="27">
        <f t="shared" si="3"/>
        <v>-3.3609368465077449</v>
      </c>
      <c r="J25" s="28">
        <f t="shared" si="1"/>
        <v>0.72031637550721483</v>
      </c>
      <c r="K25" s="27">
        <f t="shared" si="2"/>
        <v>0.82089669954507194</v>
      </c>
      <c r="L25" s="18"/>
    </row>
    <row r="26" spans="1:14">
      <c r="A26" s="16"/>
      <c r="B26" s="11" t="s">
        <v>18</v>
      </c>
      <c r="C26" s="55">
        <v>16.806000000000001</v>
      </c>
      <c r="D26" s="55">
        <v>16.597666666666665</v>
      </c>
      <c r="E26" s="55">
        <v>17.976333333333333</v>
      </c>
      <c r="F26" s="55">
        <v>18.513333333333335</v>
      </c>
      <c r="G26" s="56">
        <v>16.772666666666666</v>
      </c>
      <c r="H26" s="28">
        <f t="shared" si="0"/>
        <v>-9.4022326251350545</v>
      </c>
      <c r="I26" s="27">
        <f t="shared" si="3"/>
        <v>2.9872610283891987</v>
      </c>
      <c r="J26" s="28">
        <f t="shared" si="1"/>
        <v>0.67149991445775969</v>
      </c>
      <c r="K26" s="27">
        <f t="shared" si="2"/>
        <v>0.789263627267481</v>
      </c>
      <c r="L26" s="18"/>
    </row>
    <row r="27" spans="1:14">
      <c r="A27" s="16"/>
      <c r="B27" s="11" t="s">
        <v>10</v>
      </c>
      <c r="C27" s="55">
        <v>15.253333333333336</v>
      </c>
      <c r="D27" s="55">
        <v>16.323333333333334</v>
      </c>
      <c r="E27" s="55">
        <v>18.287666666666667</v>
      </c>
      <c r="F27" s="55">
        <v>16.737333333333332</v>
      </c>
      <c r="G27" s="56">
        <v>16.444333333333333</v>
      </c>
      <c r="H27" s="28">
        <f t="shared" si="0"/>
        <v>-1.7505775511829746</v>
      </c>
      <c r="I27" s="27">
        <f t="shared" si="3"/>
        <v>-8.4774802690337765</v>
      </c>
      <c r="J27" s="28">
        <f t="shared" si="1"/>
        <v>0.6583549680023979</v>
      </c>
      <c r="K27" s="27">
        <f t="shared" si="2"/>
        <v>0.71354888823109008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87.186333333333323</v>
      </c>
      <c r="D13" s="26">
        <v>91.27600000000001</v>
      </c>
      <c r="E13" s="26">
        <v>63.791333333333334</v>
      </c>
      <c r="F13" s="26">
        <v>93.918000000000006</v>
      </c>
      <c r="G13" s="26">
        <v>108.697</v>
      </c>
      <c r="H13" s="28">
        <f t="shared" ref="H13:H27" si="0">IF(OR(OR(G13=0,F13=0),G13=""),"",(G13/F13-1)*100)</f>
        <v>15.736067633467488</v>
      </c>
      <c r="I13" s="27">
        <f>IF(OR(OR(G13=0,F13=0),F13=""),"",(F13/E13-1)*100)</f>
        <v>47.226896025583429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44.225000000000001</v>
      </c>
      <c r="D14" s="25">
        <v>48.466333333333353</v>
      </c>
      <c r="E14" s="25">
        <v>29.821333333333335</v>
      </c>
      <c r="F14" s="25">
        <v>47.165333333333336</v>
      </c>
      <c r="G14" s="26">
        <v>57.731333333333339</v>
      </c>
      <c r="H14" s="28">
        <f t="shared" si="0"/>
        <v>22.402046700966814</v>
      </c>
      <c r="I14" s="27">
        <f>IF(OR(OR(G14=0,F14=0),F14=""),"",(F14/E14-1)*100)</f>
        <v>58.159706697666103</v>
      </c>
      <c r="J14" s="28">
        <f t="shared" si="1"/>
        <v>53.112168075782527</v>
      </c>
      <c r="K14" s="27">
        <f t="shared" si="2"/>
        <v>50.21969519509927</v>
      </c>
      <c r="L14" s="18"/>
    </row>
    <row r="15" spans="1:15">
      <c r="A15" s="16"/>
      <c r="B15" s="11" t="s">
        <v>196</v>
      </c>
      <c r="C15" s="25">
        <v>4.2069999999999999</v>
      </c>
      <c r="D15" s="25">
        <v>2.31</v>
      </c>
      <c r="E15" s="25">
        <v>1.9036666666666668</v>
      </c>
      <c r="F15" s="25">
        <v>9.673</v>
      </c>
      <c r="G15" s="26">
        <v>12.878666666666666</v>
      </c>
      <c r="H15" s="142">
        <f t="shared" si="0"/>
        <v>33.140356318274236</v>
      </c>
      <c r="I15" s="49">
        <f t="shared" ref="I15:I27" si="3">IF(OR(OR(G15=0,F15=0),F15=""),"",(F15/E15-1)*100)</f>
        <v>408.12467168621953</v>
      </c>
      <c r="J15" s="142">
        <f t="shared" si="1"/>
        <v>11.848226415325783</v>
      </c>
      <c r="K15" s="49">
        <f t="shared" si="2"/>
        <v>10.29941012372495</v>
      </c>
      <c r="L15" s="18"/>
      <c r="N15" s="23" t="s">
        <v>4</v>
      </c>
      <c r="O15" s="34">
        <f>J16</f>
        <v>10.927317834592182</v>
      </c>
    </row>
    <row r="16" spans="1:15">
      <c r="A16" s="16"/>
      <c r="B16" s="12" t="s">
        <v>4</v>
      </c>
      <c r="C16" s="107">
        <v>21.554333333333332</v>
      </c>
      <c r="D16" s="107">
        <v>17.579000000000001</v>
      </c>
      <c r="E16" s="107">
        <v>11.717999999999998</v>
      </c>
      <c r="F16" s="107">
        <v>8.8826666666666672</v>
      </c>
      <c r="G16" s="107">
        <v>11.877666666666665</v>
      </c>
      <c r="H16" s="50">
        <f t="shared" si="0"/>
        <v>33.717352146502513</v>
      </c>
      <c r="I16" s="36">
        <f t="shared" si="3"/>
        <v>-24.196393013597294</v>
      </c>
      <c r="J16" s="50">
        <f t="shared" si="1"/>
        <v>10.927317834592182</v>
      </c>
      <c r="K16" s="36">
        <f t="shared" si="2"/>
        <v>9.457895895000604</v>
      </c>
      <c r="L16" s="18"/>
      <c r="N16" s="23" t="s">
        <v>35</v>
      </c>
      <c r="O16" s="34">
        <f>100-O15</f>
        <v>89.072682165407812</v>
      </c>
    </row>
    <row r="17" spans="1:14">
      <c r="A17" s="16"/>
      <c r="B17" s="11" t="s">
        <v>24</v>
      </c>
      <c r="C17" s="25">
        <v>3.0843333333333334</v>
      </c>
      <c r="D17" s="25">
        <v>5.9436666666666662</v>
      </c>
      <c r="E17" s="25">
        <v>4.6236666666666668</v>
      </c>
      <c r="F17" s="25">
        <v>8.1763333333333339</v>
      </c>
      <c r="G17" s="26">
        <v>5.3530000000000006</v>
      </c>
      <c r="H17" s="142">
        <f t="shared" si="0"/>
        <v>-34.53055566880019</v>
      </c>
      <c r="I17" s="49">
        <f t="shared" si="3"/>
        <v>76.836565496359313</v>
      </c>
      <c r="J17" s="142">
        <f t="shared" si="1"/>
        <v>4.9246989337332225</v>
      </c>
      <c r="K17" s="49">
        <f t="shared" si="2"/>
        <v>8.7058213902908221</v>
      </c>
      <c r="L17" s="18"/>
    </row>
    <row r="18" spans="1:14">
      <c r="A18" s="16"/>
      <c r="B18" s="11" t="s">
        <v>19</v>
      </c>
      <c r="C18" s="25">
        <v>1.795333333333333</v>
      </c>
      <c r="D18" s="25">
        <v>1.9450000000000001</v>
      </c>
      <c r="E18" s="25">
        <v>2.1366666666666667</v>
      </c>
      <c r="F18" s="25">
        <v>2.3706666666666667</v>
      </c>
      <c r="G18" s="26">
        <v>3.5666666666666664</v>
      </c>
      <c r="H18" s="28">
        <f t="shared" si="0"/>
        <v>50.449943757030354</v>
      </c>
      <c r="I18" s="27">
        <f t="shared" si="3"/>
        <v>10.951638065522618</v>
      </c>
      <c r="J18" s="28">
        <f t="shared" si="1"/>
        <v>3.2812926453045317</v>
      </c>
      <c r="K18" s="27">
        <f t="shared" si="2"/>
        <v>2.5241877666333039</v>
      </c>
      <c r="L18" s="18"/>
    </row>
    <row r="19" spans="1:14">
      <c r="A19" s="16"/>
      <c r="B19" s="11" t="s">
        <v>23</v>
      </c>
      <c r="C19" s="25">
        <v>4.3369999999999997</v>
      </c>
      <c r="D19" s="25">
        <v>4.6433333333333335</v>
      </c>
      <c r="E19" s="25">
        <v>1.2353333333333334</v>
      </c>
      <c r="F19" s="25">
        <v>5.9229999999999992</v>
      </c>
      <c r="G19" s="26">
        <v>3.3636666666666666</v>
      </c>
      <c r="H19" s="28">
        <f t="shared" si="0"/>
        <v>-43.2100849794586</v>
      </c>
      <c r="I19" s="27">
        <f t="shared" si="3"/>
        <v>379.46573124662694</v>
      </c>
      <c r="J19" s="28">
        <f t="shared" si="1"/>
        <v>3.0945349610998156</v>
      </c>
      <c r="K19" s="27">
        <f t="shared" si="2"/>
        <v>6.3065653016461152</v>
      </c>
      <c r="L19" s="18"/>
    </row>
    <row r="20" spans="1:14">
      <c r="A20" s="16"/>
      <c r="B20" s="11" t="s">
        <v>20</v>
      </c>
      <c r="C20" s="25">
        <v>0.75</v>
      </c>
      <c r="D20" s="25">
        <v>1.2763333333333333</v>
      </c>
      <c r="E20" s="25">
        <v>2.1970000000000001</v>
      </c>
      <c r="F20" s="25">
        <v>2.5283333333333333</v>
      </c>
      <c r="G20" s="26">
        <v>3.1366666666666667</v>
      </c>
      <c r="H20" s="28">
        <f t="shared" si="0"/>
        <v>24.060646011865529</v>
      </c>
      <c r="I20" s="27">
        <f t="shared" si="3"/>
        <v>15.081171294189044</v>
      </c>
      <c r="J20" s="28">
        <f t="shared" si="1"/>
        <v>2.8856975506837048</v>
      </c>
      <c r="K20" s="27">
        <f t="shared" si="2"/>
        <v>2.6920647089304852</v>
      </c>
      <c r="L20" s="18"/>
    </row>
    <row r="21" spans="1:14">
      <c r="A21" s="16"/>
      <c r="B21" s="11" t="s">
        <v>21</v>
      </c>
      <c r="C21" s="25">
        <v>0.85833333333333339</v>
      </c>
      <c r="D21" s="25">
        <v>1.1576666666666666</v>
      </c>
      <c r="E21" s="25">
        <v>1.6706666666666667</v>
      </c>
      <c r="F21" s="25">
        <v>1.764</v>
      </c>
      <c r="G21" s="26">
        <v>2.2829999999999999</v>
      </c>
      <c r="H21" s="28">
        <f t="shared" si="0"/>
        <v>29.421768707482986</v>
      </c>
      <c r="I21" s="27">
        <f t="shared" si="3"/>
        <v>5.5865921787709549</v>
      </c>
      <c r="J21" s="28">
        <f t="shared" si="1"/>
        <v>2.1003339558589471</v>
      </c>
      <c r="K21" s="27">
        <f t="shared" si="2"/>
        <v>1.8782342043058837</v>
      </c>
      <c r="L21" s="18"/>
    </row>
    <row r="22" spans="1:14">
      <c r="A22" s="16"/>
      <c r="B22" s="11" t="s">
        <v>5</v>
      </c>
      <c r="C22" s="25">
        <v>1.5206666666666668</v>
      </c>
      <c r="D22" s="25">
        <v>2.6890000000000001</v>
      </c>
      <c r="E22" s="25">
        <v>3.2360000000000002</v>
      </c>
      <c r="F22" s="25">
        <v>2.4653333333333336</v>
      </c>
      <c r="G22" s="26">
        <v>2.1973333333333334</v>
      </c>
      <c r="H22" s="28">
        <f t="shared" si="0"/>
        <v>-10.870740941049228</v>
      </c>
      <c r="I22" s="27">
        <f t="shared" si="3"/>
        <v>-23.815409971157809</v>
      </c>
      <c r="J22" s="28">
        <f t="shared" si="1"/>
        <v>2.0215215997988292</v>
      </c>
      <c r="K22" s="27">
        <f t="shared" si="2"/>
        <v>2.6249849159195611</v>
      </c>
      <c r="L22" s="18"/>
    </row>
    <row r="23" spans="1:14">
      <c r="A23" s="16"/>
      <c r="B23" s="11" t="s">
        <v>22</v>
      </c>
      <c r="C23" s="25">
        <v>1.4733333333333334</v>
      </c>
      <c r="D23" s="25">
        <v>1.1870000000000001</v>
      </c>
      <c r="E23" s="25">
        <v>1.4179999999999999</v>
      </c>
      <c r="F23" s="25">
        <v>1.6976666666666667</v>
      </c>
      <c r="G23" s="26">
        <v>1.9509999999999998</v>
      </c>
      <c r="H23" s="28">
        <f t="shared" si="0"/>
        <v>14.922442568230899</v>
      </c>
      <c r="I23" s="27">
        <f t="shared" si="3"/>
        <v>19.722614010343207</v>
      </c>
      <c r="J23" s="28">
        <f t="shared" si="1"/>
        <v>1.7948977432679833</v>
      </c>
      <c r="K23" s="27">
        <f t="shared" si="2"/>
        <v>1.807605215897556</v>
      </c>
      <c r="L23" s="18"/>
    </row>
    <row r="24" spans="1:14">
      <c r="A24" s="16"/>
      <c r="B24" s="11" t="s">
        <v>7</v>
      </c>
      <c r="C24" s="25">
        <v>0.98433333333333339</v>
      </c>
      <c r="D24" s="25">
        <v>0.82033333333333347</v>
      </c>
      <c r="E24" s="25">
        <v>1.3356666666666666</v>
      </c>
      <c r="F24" s="25">
        <v>1.2373333333333332</v>
      </c>
      <c r="G24" s="26">
        <v>1.5863333333333334</v>
      </c>
      <c r="H24" s="28">
        <f t="shared" si="0"/>
        <v>28.20581896551726</v>
      </c>
      <c r="I24" s="27">
        <f t="shared" si="3"/>
        <v>-7.3621162964811582</v>
      </c>
      <c r="J24" s="28">
        <f t="shared" si="1"/>
        <v>1.4594085700003987</v>
      </c>
      <c r="K24" s="27">
        <f t="shared" si="2"/>
        <v>1.317461331516145</v>
      </c>
      <c r="L24" s="18"/>
    </row>
    <row r="25" spans="1:14">
      <c r="A25" s="16"/>
      <c r="B25" s="11" t="s">
        <v>18</v>
      </c>
      <c r="C25" s="25">
        <v>1.2796666666666667</v>
      </c>
      <c r="D25" s="25">
        <v>1.7593333333333334</v>
      </c>
      <c r="E25" s="25">
        <v>0.81233333333333346</v>
      </c>
      <c r="F25" s="25">
        <v>0.59133333333333338</v>
      </c>
      <c r="G25" s="26">
        <v>1.2096666666666667</v>
      </c>
      <c r="H25" s="28">
        <f t="shared" si="0"/>
        <v>104.56595264937994</v>
      </c>
      <c r="I25" s="27">
        <f t="shared" si="3"/>
        <v>-27.205580631924509</v>
      </c>
      <c r="J25" s="28">
        <f t="shared" si="1"/>
        <v>1.1128795336271164</v>
      </c>
      <c r="K25" s="27">
        <f t="shared" si="2"/>
        <v>0.62962726349936471</v>
      </c>
      <c r="L25" s="18"/>
    </row>
    <row r="26" spans="1:14">
      <c r="A26" s="16"/>
      <c r="B26" s="11" t="s">
        <v>10</v>
      </c>
      <c r="C26" s="25">
        <v>0.86833333333333329</v>
      </c>
      <c r="D26" s="25">
        <v>0.70233333333333337</v>
      </c>
      <c r="E26" s="25">
        <v>0.90666666666666662</v>
      </c>
      <c r="F26" s="25">
        <v>0.72066666666666668</v>
      </c>
      <c r="G26" s="26">
        <v>0.98799999999999999</v>
      </c>
      <c r="H26" s="28">
        <f t="shared" si="0"/>
        <v>37.095282146160955</v>
      </c>
      <c r="I26" s="27">
        <f t="shared" si="3"/>
        <v>-20.514705882352935</v>
      </c>
      <c r="J26" s="28">
        <f t="shared" si="1"/>
        <v>0.90894872903575996</v>
      </c>
      <c r="K26" s="27">
        <f t="shared" si="2"/>
        <v>0.76733604491861684</v>
      </c>
      <c r="L26" s="18"/>
    </row>
    <row r="27" spans="1:14">
      <c r="A27" s="16"/>
      <c r="B27" s="11" t="s">
        <v>8</v>
      </c>
      <c r="C27" s="25">
        <v>0.24866666666666667</v>
      </c>
      <c r="D27" s="25">
        <v>0.79666666666666675</v>
      </c>
      <c r="E27" s="25">
        <v>0.77633333333333343</v>
      </c>
      <c r="F27" s="25">
        <v>0.72233333333333327</v>
      </c>
      <c r="G27" s="26">
        <v>0.57399999999999995</v>
      </c>
      <c r="H27" s="28">
        <f t="shared" si="0"/>
        <v>-20.535302261190591</v>
      </c>
      <c r="I27" s="27">
        <f t="shared" si="3"/>
        <v>-6.9557750107342446</v>
      </c>
      <c r="J27" s="28">
        <f t="shared" si="1"/>
        <v>0.52807345188919652</v>
      </c>
      <c r="K27" s="27">
        <f t="shared" si="2"/>
        <v>0.76911064261731854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907.60266666666666</v>
      </c>
      <c r="D13" s="26">
        <v>892.8456666666666</v>
      </c>
      <c r="E13" s="26">
        <v>942.37866666666662</v>
      </c>
      <c r="F13" s="26">
        <v>1075.9843333333336</v>
      </c>
      <c r="G13" s="26">
        <v>1129.2920000000001</v>
      </c>
      <c r="H13" s="28">
        <f t="shared" ref="H13:H27" si="0">IF(OR(OR(G13=0,F13=0),G13=""),"",(G13/F13-1)*100)</f>
        <v>4.9543162493381976</v>
      </c>
      <c r="I13" s="27">
        <f>IF(OR(OR(G13=0,F13=0),F13=""),"",(F13/E13-1)*100)</f>
        <v>14.177492699325423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401.14700000000005</v>
      </c>
      <c r="D14" s="25">
        <v>391.09333333333336</v>
      </c>
      <c r="E14" s="25">
        <v>424.149</v>
      </c>
      <c r="F14" s="25">
        <v>468.94500000000016</v>
      </c>
      <c r="G14" s="26">
        <v>527.13500000000022</v>
      </c>
      <c r="H14" s="28">
        <f t="shared" si="0"/>
        <v>12.40870464553414</v>
      </c>
      <c r="I14" s="27">
        <f>IF(OR(OR(G14=0,F14=0),F14=""),"",(F14/E14-1)*100)</f>
        <v>10.561382910250927</v>
      </c>
      <c r="J14" s="28">
        <f t="shared" si="1"/>
        <v>46.678361309563883</v>
      </c>
      <c r="K14" s="27">
        <f t="shared" si="2"/>
        <v>43.582883641738285</v>
      </c>
      <c r="L14" s="18"/>
    </row>
    <row r="15" spans="1:15">
      <c r="A15" s="16"/>
      <c r="B15" s="12" t="s">
        <v>4</v>
      </c>
      <c r="C15" s="107">
        <v>182.75699999999998</v>
      </c>
      <c r="D15" s="107">
        <v>157.47900000000001</v>
      </c>
      <c r="E15" s="107">
        <v>186.46933333333334</v>
      </c>
      <c r="F15" s="107">
        <v>244.76466666666667</v>
      </c>
      <c r="G15" s="107">
        <v>222.14866666666668</v>
      </c>
      <c r="H15" s="50">
        <f t="shared" si="0"/>
        <v>-9.2398957365850691</v>
      </c>
      <c r="I15" s="36">
        <f t="shared" ref="I15:I27" si="3">IF(OR(OR(G15=0,F15=0),F15=""),"",(F15/E15-1)*100)</f>
        <v>31.26269198867373</v>
      </c>
      <c r="J15" s="50">
        <f t="shared" si="1"/>
        <v>19.671499193004703</v>
      </c>
      <c r="K15" s="36">
        <f t="shared" si="2"/>
        <v>22.747976813788796</v>
      </c>
      <c r="L15" s="18"/>
      <c r="N15" s="23" t="s">
        <v>4</v>
      </c>
      <c r="O15" s="34">
        <f>J15</f>
        <v>19.671499193004703</v>
      </c>
    </row>
    <row r="16" spans="1:15">
      <c r="A16" s="16"/>
      <c r="B16" s="11" t="s">
        <v>196</v>
      </c>
      <c r="C16" s="55">
        <v>80.12166666666667</v>
      </c>
      <c r="D16" s="55">
        <v>88.004333333333349</v>
      </c>
      <c r="E16" s="55">
        <v>77.162333333333336</v>
      </c>
      <c r="F16" s="55">
        <v>91.922333333333327</v>
      </c>
      <c r="G16" s="56">
        <v>99.452333333333328</v>
      </c>
      <c r="H16" s="28">
        <f t="shared" si="0"/>
        <v>8.1916980639452852</v>
      </c>
      <c r="I16" s="27">
        <f t="shared" si="3"/>
        <v>19.128503976465193</v>
      </c>
      <c r="J16" s="28">
        <f t="shared" si="1"/>
        <v>8.8066092147410338</v>
      </c>
      <c r="K16" s="27">
        <f t="shared" si="2"/>
        <v>8.5430921701771965</v>
      </c>
      <c r="L16" s="18"/>
      <c r="N16" s="23" t="s">
        <v>35</v>
      </c>
      <c r="O16" s="34">
        <f>100-O15</f>
        <v>80.328500806995294</v>
      </c>
    </row>
    <row r="17" spans="1:14">
      <c r="A17" s="16"/>
      <c r="B17" s="11" t="s">
        <v>23</v>
      </c>
      <c r="C17" s="55">
        <v>69.705333333333328</v>
      </c>
      <c r="D17" s="55">
        <v>72.457000000000008</v>
      </c>
      <c r="E17" s="55">
        <v>54.774000000000001</v>
      </c>
      <c r="F17" s="55">
        <v>66.802666666666667</v>
      </c>
      <c r="G17" s="56">
        <v>58.214666666666666</v>
      </c>
      <c r="H17" s="28">
        <f t="shared" si="0"/>
        <v>-12.85577422059</v>
      </c>
      <c r="I17" s="27">
        <f t="shared" si="3"/>
        <v>21.960540889229673</v>
      </c>
      <c r="J17" s="28">
        <f t="shared" si="1"/>
        <v>5.1549702527483285</v>
      </c>
      <c r="K17" s="27">
        <f t="shared" si="2"/>
        <v>6.2085166667544405</v>
      </c>
      <c r="L17" s="18"/>
    </row>
    <row r="18" spans="1:14">
      <c r="A18" s="16"/>
      <c r="B18" s="11" t="s">
        <v>24</v>
      </c>
      <c r="C18" s="55">
        <v>38.302999999999997</v>
      </c>
      <c r="D18" s="55">
        <v>44.723999999999997</v>
      </c>
      <c r="E18" s="55">
        <v>52.265666666666668</v>
      </c>
      <c r="F18" s="55">
        <v>47.621000000000002</v>
      </c>
      <c r="G18" s="56">
        <v>54.691000000000003</v>
      </c>
      <c r="H18" s="28">
        <f t="shared" si="0"/>
        <v>14.846391297956774</v>
      </c>
      <c r="I18" s="27">
        <f t="shared" si="3"/>
        <v>-8.886649617020737</v>
      </c>
      <c r="J18" s="28">
        <f t="shared" si="1"/>
        <v>4.8429458457157226</v>
      </c>
      <c r="K18" s="27">
        <f t="shared" si="2"/>
        <v>4.4258079346260608</v>
      </c>
      <c r="L18" s="18"/>
    </row>
    <row r="19" spans="1:14">
      <c r="A19" s="16"/>
      <c r="B19" s="11" t="s">
        <v>19</v>
      </c>
      <c r="C19" s="55">
        <v>24.981333333333328</v>
      </c>
      <c r="D19" s="55">
        <v>21.340333333333334</v>
      </c>
      <c r="E19" s="55">
        <v>32.080333333333328</v>
      </c>
      <c r="F19" s="55">
        <v>32.673666666666662</v>
      </c>
      <c r="G19" s="56">
        <v>34.363999999999997</v>
      </c>
      <c r="H19" s="28">
        <f t="shared" si="0"/>
        <v>5.1733812142296109</v>
      </c>
      <c r="I19" s="27">
        <f t="shared" si="3"/>
        <v>1.8495235918163822</v>
      </c>
      <c r="J19" s="28">
        <f t="shared" si="1"/>
        <v>3.0429685147862546</v>
      </c>
      <c r="K19" s="27">
        <f t="shared" si="2"/>
        <v>3.0366303350761292</v>
      </c>
      <c r="L19" s="18"/>
    </row>
    <row r="20" spans="1:14">
      <c r="A20" s="16"/>
      <c r="B20" s="11" t="s">
        <v>5</v>
      </c>
      <c r="C20" s="55">
        <v>26.180666666666667</v>
      </c>
      <c r="D20" s="55">
        <v>27.948000000000004</v>
      </c>
      <c r="E20" s="55">
        <v>27.409333333333333</v>
      </c>
      <c r="F20" s="55">
        <v>25.401333333333337</v>
      </c>
      <c r="G20" s="56">
        <v>31.254999999999999</v>
      </c>
      <c r="H20" s="28">
        <f t="shared" si="0"/>
        <v>23.044722061834012</v>
      </c>
      <c r="I20" s="27">
        <f t="shared" si="3"/>
        <v>-7.3259716884759296</v>
      </c>
      <c r="J20" s="28">
        <f t="shared" si="1"/>
        <v>2.7676632792935747</v>
      </c>
      <c r="K20" s="27">
        <f t="shared" si="2"/>
        <v>2.3607530840752635</v>
      </c>
      <c r="L20" s="18"/>
    </row>
    <row r="21" spans="1:14">
      <c r="A21" s="16"/>
      <c r="B21" s="11" t="s">
        <v>20</v>
      </c>
      <c r="C21" s="55">
        <v>19.599</v>
      </c>
      <c r="D21" s="55">
        <v>20.110333333333333</v>
      </c>
      <c r="E21" s="55">
        <v>18.655333333333331</v>
      </c>
      <c r="F21" s="55">
        <v>22.375</v>
      </c>
      <c r="G21" s="56">
        <v>23.752333333333336</v>
      </c>
      <c r="H21" s="28">
        <f t="shared" si="0"/>
        <v>6.1556797020484222</v>
      </c>
      <c r="I21" s="27">
        <f t="shared" si="3"/>
        <v>19.938891469820973</v>
      </c>
      <c r="J21" s="28">
        <f t="shared" si="1"/>
        <v>2.1032942173798568</v>
      </c>
      <c r="K21" s="27">
        <f t="shared" si="2"/>
        <v>2.0794912441414106</v>
      </c>
      <c r="L21" s="18"/>
    </row>
    <row r="22" spans="1:14">
      <c r="A22" s="16"/>
      <c r="B22" s="11" t="s">
        <v>18</v>
      </c>
      <c r="C22" s="55">
        <v>10.503</v>
      </c>
      <c r="D22" s="55">
        <v>11.756666666666666</v>
      </c>
      <c r="E22" s="55">
        <v>14.61</v>
      </c>
      <c r="F22" s="55">
        <v>18.429666666666666</v>
      </c>
      <c r="G22" s="56">
        <v>18.733333333333334</v>
      </c>
      <c r="H22" s="28">
        <f t="shared" si="0"/>
        <v>1.6477056919097954</v>
      </c>
      <c r="I22" s="27">
        <f t="shared" si="3"/>
        <v>26.144193474788956</v>
      </c>
      <c r="J22" s="28">
        <f t="shared" si="1"/>
        <v>1.6588564634597014</v>
      </c>
      <c r="K22" s="27">
        <f t="shared" si="2"/>
        <v>1.7128192386939953</v>
      </c>
      <c r="L22" s="18"/>
    </row>
    <row r="23" spans="1:14">
      <c r="A23" s="16"/>
      <c r="B23" s="11" t="s">
        <v>7</v>
      </c>
      <c r="C23" s="55">
        <v>12.651666666666666</v>
      </c>
      <c r="D23" s="55">
        <v>13.371</v>
      </c>
      <c r="E23" s="55">
        <v>13.968333333333334</v>
      </c>
      <c r="F23" s="55">
        <v>13.090333333333334</v>
      </c>
      <c r="G23" s="56">
        <v>17.66033333333333</v>
      </c>
      <c r="H23" s="28">
        <f t="shared" si="0"/>
        <v>34.91125767105494</v>
      </c>
      <c r="I23" s="27">
        <f t="shared" si="3"/>
        <v>-6.2856461042835043</v>
      </c>
      <c r="J23" s="28">
        <f t="shared" si="1"/>
        <v>1.5638411795473028</v>
      </c>
      <c r="K23" s="27">
        <f t="shared" si="2"/>
        <v>1.2165914435557146</v>
      </c>
      <c r="L23" s="18"/>
    </row>
    <row r="24" spans="1:14">
      <c r="A24" s="16"/>
      <c r="B24" s="11" t="s">
        <v>22</v>
      </c>
      <c r="C24" s="55">
        <v>17.364000000000001</v>
      </c>
      <c r="D24" s="55">
        <v>16.389666666666667</v>
      </c>
      <c r="E24" s="55">
        <v>16.041999999999998</v>
      </c>
      <c r="F24" s="55">
        <v>16.299333333333333</v>
      </c>
      <c r="G24" s="56">
        <v>13.45</v>
      </c>
      <c r="H24" s="28">
        <f t="shared" si="0"/>
        <v>-17.481287578224059</v>
      </c>
      <c r="I24" s="27">
        <f t="shared" si="3"/>
        <v>1.6041225117400248</v>
      </c>
      <c r="J24" s="28">
        <f t="shared" si="1"/>
        <v>1.1910117135337892</v>
      </c>
      <c r="K24" s="27">
        <f t="shared" si="2"/>
        <v>1.5148299866819619</v>
      </c>
      <c r="L24" s="18"/>
    </row>
    <row r="25" spans="1:14">
      <c r="A25" s="16"/>
      <c r="B25" s="11" t="s">
        <v>21</v>
      </c>
      <c r="C25" s="55">
        <v>10.075666666666665</v>
      </c>
      <c r="D25" s="55">
        <v>11.406000000000001</v>
      </c>
      <c r="E25" s="55">
        <v>9.6490000000000009</v>
      </c>
      <c r="F25" s="55">
        <v>10.918333333333335</v>
      </c>
      <c r="G25" s="56">
        <v>11.341999999999999</v>
      </c>
      <c r="H25" s="28">
        <f t="shared" si="0"/>
        <v>3.8803236147152864</v>
      </c>
      <c r="I25" s="27">
        <f t="shared" si="3"/>
        <v>13.155076519155706</v>
      </c>
      <c r="J25" s="28">
        <f t="shared" si="1"/>
        <v>1.0043460858661886</v>
      </c>
      <c r="K25" s="27">
        <f t="shared" si="2"/>
        <v>1.0147297683702334</v>
      </c>
      <c r="L25" s="18"/>
    </row>
    <row r="26" spans="1:14">
      <c r="A26" s="16"/>
      <c r="B26" s="11" t="s">
        <v>8</v>
      </c>
      <c r="C26" s="55">
        <v>7.3803333333333327</v>
      </c>
      <c r="D26" s="55">
        <v>9.381333333333334</v>
      </c>
      <c r="E26" s="55">
        <v>8.3970000000000002</v>
      </c>
      <c r="F26" s="55">
        <v>8.9176666666666673</v>
      </c>
      <c r="G26" s="56">
        <v>10.512666666666666</v>
      </c>
      <c r="H26" s="28">
        <f t="shared" si="0"/>
        <v>17.885844578178144</v>
      </c>
      <c r="I26" s="27">
        <f t="shared" si="3"/>
        <v>6.200627208129883</v>
      </c>
      <c r="J26" s="28">
        <f t="shared" si="1"/>
        <v>0.9309077427863357</v>
      </c>
      <c r="K26" s="27">
        <f t="shared" si="2"/>
        <v>0.82879149727396895</v>
      </c>
      <c r="L26" s="18"/>
    </row>
    <row r="27" spans="1:14">
      <c r="A27" s="16"/>
      <c r="B27" s="11" t="s">
        <v>10</v>
      </c>
      <c r="C27" s="55">
        <v>6.8330000000000011</v>
      </c>
      <c r="D27" s="55">
        <v>7.3846666666666669</v>
      </c>
      <c r="E27" s="55">
        <v>6.7469999999999999</v>
      </c>
      <c r="F27" s="55">
        <v>7.8233333333333333</v>
      </c>
      <c r="G27" s="56">
        <v>6.5806666666666658</v>
      </c>
      <c r="H27" s="28">
        <f t="shared" si="0"/>
        <v>-15.884107371112066</v>
      </c>
      <c r="I27" s="27">
        <f t="shared" si="3"/>
        <v>15.952769131959887</v>
      </c>
      <c r="J27" s="28">
        <f t="shared" si="1"/>
        <v>0.58272498757333491</v>
      </c>
      <c r="K27" s="27">
        <f t="shared" si="2"/>
        <v>0.72708617504653861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4348.1513333333342</v>
      </c>
      <c r="D13" s="26">
        <v>4515.7956666666669</v>
      </c>
      <c r="E13" s="26">
        <v>4697.592333333333</v>
      </c>
      <c r="F13" s="26">
        <v>4933.1526666666659</v>
      </c>
      <c r="G13" s="26">
        <v>5193.8996666666671</v>
      </c>
      <c r="H13" s="28">
        <f t="shared" ref="H13:H27" si="0">IF(OR(OR(G13=0,F13=0),G13=""),"",(G13/F13-1)*100)</f>
        <v>5.2856057296152503</v>
      </c>
      <c r="I13" s="27">
        <f>IF(OR(OR(G13=0,F13=0),F13=""),"",(F13/E13-1)*100)</f>
        <v>5.0144907565059738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1961.8080000000009</v>
      </c>
      <c r="D14" s="25">
        <v>2011.4609999999998</v>
      </c>
      <c r="E14" s="25">
        <v>2035.6943333333338</v>
      </c>
      <c r="F14" s="25">
        <v>2139.2806666666652</v>
      </c>
      <c r="G14" s="26">
        <v>2253.095666666668</v>
      </c>
      <c r="H14" s="28">
        <f t="shared" si="0"/>
        <v>5.3202462759290192</v>
      </c>
      <c r="I14" s="27">
        <f>IF(OR(OR(G14=0,F14=0),F14=""),"",(F14/E14-1)*100)</f>
        <v>5.0885013352527597</v>
      </c>
      <c r="J14" s="28">
        <f t="shared" si="1"/>
        <v>43.379653271443651</v>
      </c>
      <c r="K14" s="27">
        <f t="shared" si="2"/>
        <v>43.365385408033163</v>
      </c>
      <c r="L14" s="18"/>
    </row>
    <row r="15" spans="1:15">
      <c r="A15" s="16"/>
      <c r="B15" s="12" t="s">
        <v>4</v>
      </c>
      <c r="C15" s="107">
        <v>793.85399999999993</v>
      </c>
      <c r="D15" s="107">
        <v>930.30433333333337</v>
      </c>
      <c r="E15" s="107">
        <v>908.2446666666666</v>
      </c>
      <c r="F15" s="107">
        <v>1013.4326666666667</v>
      </c>
      <c r="G15" s="107">
        <v>1075.8446666666666</v>
      </c>
      <c r="H15" s="50">
        <f t="shared" si="0"/>
        <v>6.1584752547283017</v>
      </c>
      <c r="I15" s="36">
        <f t="shared" ref="I15:I27" si="3">IF(OR(OR(G15=0,F15=0),F15=""),"",(F15/E15-1)*100)</f>
        <v>11.58146079580613</v>
      </c>
      <c r="J15" s="50">
        <f t="shared" si="1"/>
        <v>20.713620510831326</v>
      </c>
      <c r="K15" s="36">
        <f t="shared" si="2"/>
        <v>20.54330638324728</v>
      </c>
      <c r="L15" s="18"/>
      <c r="N15" s="23" t="s">
        <v>4</v>
      </c>
      <c r="O15" s="34">
        <f>J15</f>
        <v>20.713620510831326</v>
      </c>
    </row>
    <row r="16" spans="1:15">
      <c r="A16" s="16"/>
      <c r="B16" s="11" t="s">
        <v>196</v>
      </c>
      <c r="C16" s="55">
        <v>392.61766666666671</v>
      </c>
      <c r="D16" s="55">
        <v>408.46933333333328</v>
      </c>
      <c r="E16" s="55">
        <v>438.15233333333327</v>
      </c>
      <c r="F16" s="55">
        <v>458.33566666666667</v>
      </c>
      <c r="G16" s="56">
        <v>479.233</v>
      </c>
      <c r="H16" s="28">
        <f t="shared" si="0"/>
        <v>4.5593949703528702</v>
      </c>
      <c r="I16" s="27">
        <f t="shared" si="3"/>
        <v>4.6064648748494808</v>
      </c>
      <c r="J16" s="28">
        <f t="shared" si="1"/>
        <v>9.2268436195565062</v>
      </c>
      <c r="K16" s="27">
        <f t="shared" si="2"/>
        <v>9.2909280866907427</v>
      </c>
      <c r="L16" s="18"/>
      <c r="N16" s="23" t="s">
        <v>35</v>
      </c>
      <c r="O16" s="34">
        <f>100-O15</f>
        <v>79.286379489168667</v>
      </c>
    </row>
    <row r="17" spans="1:14">
      <c r="A17" s="16"/>
      <c r="B17" s="11" t="s">
        <v>23</v>
      </c>
      <c r="C17" s="55">
        <v>297.72966666666667</v>
      </c>
      <c r="D17" s="55">
        <v>290.20566666666667</v>
      </c>
      <c r="E17" s="55">
        <v>346.87933333333331</v>
      </c>
      <c r="F17" s="55">
        <v>353.613</v>
      </c>
      <c r="G17" s="56">
        <v>336.61566666666664</v>
      </c>
      <c r="H17" s="28">
        <f t="shared" si="0"/>
        <v>-4.8067614407087289</v>
      </c>
      <c r="I17" s="27">
        <f t="shared" si="3"/>
        <v>1.9412129866485772</v>
      </c>
      <c r="J17" s="28">
        <f t="shared" si="1"/>
        <v>6.4809813101896001</v>
      </c>
      <c r="K17" s="27">
        <f t="shared" si="2"/>
        <v>7.168093588292221</v>
      </c>
      <c r="L17" s="18"/>
    </row>
    <row r="18" spans="1:14">
      <c r="A18" s="16"/>
      <c r="B18" s="11" t="s">
        <v>24</v>
      </c>
      <c r="C18" s="55">
        <v>217.98400000000001</v>
      </c>
      <c r="D18" s="55">
        <v>194.35533333333333</v>
      </c>
      <c r="E18" s="55">
        <v>230.14700000000002</v>
      </c>
      <c r="F18" s="55">
        <v>224.24033333333333</v>
      </c>
      <c r="G18" s="56">
        <v>243.51066666666668</v>
      </c>
      <c r="H18" s="28">
        <f t="shared" si="0"/>
        <v>8.5936071566072858</v>
      </c>
      <c r="I18" s="27">
        <f t="shared" si="3"/>
        <v>-2.566475629344156</v>
      </c>
      <c r="J18" s="28">
        <f t="shared" si="1"/>
        <v>4.6883975874517914</v>
      </c>
      <c r="K18" s="27">
        <f t="shared" si="2"/>
        <v>4.5455786286227511</v>
      </c>
      <c r="L18" s="18"/>
    </row>
    <row r="19" spans="1:14">
      <c r="A19" s="16"/>
      <c r="B19" s="11" t="s">
        <v>19</v>
      </c>
      <c r="C19" s="55">
        <v>129.79499999999999</v>
      </c>
      <c r="D19" s="55">
        <v>141.483</v>
      </c>
      <c r="E19" s="55">
        <v>158.44566666666668</v>
      </c>
      <c r="F19" s="55">
        <v>158.03200000000001</v>
      </c>
      <c r="G19" s="56">
        <v>172.13066666666666</v>
      </c>
      <c r="H19" s="28">
        <f t="shared" si="0"/>
        <v>8.9213998852552869</v>
      </c>
      <c r="I19" s="27">
        <f t="shared" si="3"/>
        <v>-0.26107792997389634</v>
      </c>
      <c r="J19" s="28">
        <f t="shared" si="1"/>
        <v>3.3140930266975372</v>
      </c>
      <c r="K19" s="27">
        <f t="shared" si="2"/>
        <v>3.2034686675687727</v>
      </c>
      <c r="L19" s="18"/>
    </row>
    <row r="20" spans="1:14">
      <c r="A20" s="16"/>
      <c r="B20" s="11" t="s">
        <v>20</v>
      </c>
      <c r="C20" s="55">
        <v>109.23733333333332</v>
      </c>
      <c r="D20" s="55">
        <v>112.777</v>
      </c>
      <c r="E20" s="55">
        <v>116.89800000000001</v>
      </c>
      <c r="F20" s="55">
        <v>118.42266666666666</v>
      </c>
      <c r="G20" s="56">
        <v>122.30500000000001</v>
      </c>
      <c r="H20" s="28">
        <f t="shared" si="0"/>
        <v>3.2783701318441327</v>
      </c>
      <c r="I20" s="27">
        <f t="shared" si="3"/>
        <v>1.3042709598681368</v>
      </c>
      <c r="J20" s="28">
        <f t="shared" si="1"/>
        <v>2.3547817218135196</v>
      </c>
      <c r="K20" s="27">
        <f t="shared" si="2"/>
        <v>2.4005473713969794</v>
      </c>
      <c r="L20" s="18"/>
    </row>
    <row r="21" spans="1:14">
      <c r="A21" s="16"/>
      <c r="B21" s="11" t="s">
        <v>5</v>
      </c>
      <c r="C21" s="55">
        <v>103.70433333333334</v>
      </c>
      <c r="D21" s="55">
        <v>87.115666666666655</v>
      </c>
      <c r="E21" s="55">
        <v>100.81366666666666</v>
      </c>
      <c r="F21" s="55">
        <v>99.448333333333338</v>
      </c>
      <c r="G21" s="56">
        <v>113.349</v>
      </c>
      <c r="H21" s="28">
        <f t="shared" si="0"/>
        <v>13.977777405352864</v>
      </c>
      <c r="I21" s="27">
        <f t="shared" si="3"/>
        <v>-1.3543137339183442</v>
      </c>
      <c r="J21" s="28">
        <f t="shared" si="1"/>
        <v>2.1823486642887917</v>
      </c>
      <c r="K21" s="27">
        <f t="shared" si="2"/>
        <v>2.0159184207962215</v>
      </c>
      <c r="L21" s="18"/>
    </row>
    <row r="22" spans="1:14">
      <c r="A22" s="16"/>
      <c r="B22" s="11" t="s">
        <v>22</v>
      </c>
      <c r="C22" s="55">
        <v>74.13133333333333</v>
      </c>
      <c r="D22" s="55">
        <v>73.327666666666673</v>
      </c>
      <c r="E22" s="55">
        <v>81.497</v>
      </c>
      <c r="F22" s="55">
        <v>81.451000000000008</v>
      </c>
      <c r="G22" s="56">
        <v>92.538666666666657</v>
      </c>
      <c r="H22" s="28">
        <f t="shared" si="0"/>
        <v>13.612683290158078</v>
      </c>
      <c r="I22" s="27">
        <f t="shared" si="3"/>
        <v>-5.6443795477123526E-2</v>
      </c>
      <c r="J22" s="28">
        <f t="shared" si="1"/>
        <v>1.7816799053813064</v>
      </c>
      <c r="K22" s="27">
        <f t="shared" si="2"/>
        <v>1.6510942495326524</v>
      </c>
      <c r="L22" s="18"/>
    </row>
    <row r="23" spans="1:14">
      <c r="A23" s="16"/>
      <c r="B23" s="11" t="s">
        <v>7</v>
      </c>
      <c r="C23" s="55">
        <v>71.196333333333328</v>
      </c>
      <c r="D23" s="55">
        <v>73.807999999999993</v>
      </c>
      <c r="E23" s="55">
        <v>74.213666666666668</v>
      </c>
      <c r="F23" s="55">
        <v>68.067666666666653</v>
      </c>
      <c r="G23" s="56">
        <v>80.927666666666667</v>
      </c>
      <c r="H23" s="28">
        <f t="shared" si="0"/>
        <v>18.892964354098641</v>
      </c>
      <c r="I23" s="27">
        <f t="shared" si="3"/>
        <v>-8.2814935254513102</v>
      </c>
      <c r="J23" s="28">
        <f t="shared" si="1"/>
        <v>1.5581291873241805</v>
      </c>
      <c r="K23" s="27">
        <f t="shared" si="2"/>
        <v>1.3798005305329424</v>
      </c>
      <c r="L23" s="18"/>
    </row>
    <row r="24" spans="1:14">
      <c r="A24" s="16"/>
      <c r="B24" s="11" t="s">
        <v>18</v>
      </c>
      <c r="C24" s="55">
        <v>60.678333333333335</v>
      </c>
      <c r="D24" s="55">
        <v>61.369</v>
      </c>
      <c r="E24" s="55">
        <v>67.533999999999992</v>
      </c>
      <c r="F24" s="55">
        <v>66.449666666666658</v>
      </c>
      <c r="G24" s="56">
        <v>69.786000000000001</v>
      </c>
      <c r="H24" s="28">
        <f t="shared" si="0"/>
        <v>5.0208428434554531</v>
      </c>
      <c r="I24" s="27">
        <f t="shared" si="3"/>
        <v>-1.6056110008785707</v>
      </c>
      <c r="J24" s="28">
        <f t="shared" si="1"/>
        <v>1.3436147110786827</v>
      </c>
      <c r="K24" s="27">
        <f t="shared" si="2"/>
        <v>1.347002032101446</v>
      </c>
      <c r="L24" s="18"/>
    </row>
    <row r="25" spans="1:14">
      <c r="A25" s="16"/>
      <c r="B25" s="11" t="s">
        <v>10</v>
      </c>
      <c r="C25" s="55">
        <v>45.669000000000004</v>
      </c>
      <c r="D25" s="55">
        <v>48.047666666666665</v>
      </c>
      <c r="E25" s="55">
        <v>50.029666666666664</v>
      </c>
      <c r="F25" s="55">
        <v>55.715000000000003</v>
      </c>
      <c r="G25" s="56">
        <v>55.323333333333331</v>
      </c>
      <c r="H25" s="28">
        <f t="shared" si="0"/>
        <v>-0.70298244039607161</v>
      </c>
      <c r="I25" s="27">
        <f t="shared" si="3"/>
        <v>11.363924071717468</v>
      </c>
      <c r="J25" s="28">
        <f t="shared" si="1"/>
        <v>1.065159839116389</v>
      </c>
      <c r="K25" s="27">
        <f t="shared" si="2"/>
        <v>1.1293994685481052</v>
      </c>
      <c r="L25" s="18"/>
    </row>
    <row r="26" spans="1:14">
      <c r="A26" s="16"/>
      <c r="B26" s="11" t="s">
        <v>21</v>
      </c>
      <c r="C26" s="55">
        <v>46.103000000000002</v>
      </c>
      <c r="D26" s="55">
        <v>42.223999999999997</v>
      </c>
      <c r="E26" s="55">
        <v>48.916333333333334</v>
      </c>
      <c r="F26" s="55">
        <v>49.713333333333338</v>
      </c>
      <c r="G26" s="56">
        <v>49.653666666666673</v>
      </c>
      <c r="H26" s="28">
        <f t="shared" si="0"/>
        <v>-0.12002145634973926</v>
      </c>
      <c r="I26" s="27">
        <f t="shared" si="3"/>
        <v>1.6293126358612353</v>
      </c>
      <c r="J26" s="28">
        <f t="shared" si="1"/>
        <v>0.95599972762918861</v>
      </c>
      <c r="K26" s="27">
        <f t="shared" si="2"/>
        <v>1.0077396077613114</v>
      </c>
      <c r="L26" s="18"/>
    </row>
    <row r="27" spans="1:14">
      <c r="A27" s="16"/>
      <c r="B27" s="11" t="s">
        <v>8</v>
      </c>
      <c r="C27" s="55">
        <v>43.643333333333338</v>
      </c>
      <c r="D27" s="55">
        <v>40.847999999999999</v>
      </c>
      <c r="E27" s="55">
        <v>40.126666666666672</v>
      </c>
      <c r="F27" s="55">
        <v>46.95066666666667</v>
      </c>
      <c r="G27" s="56">
        <v>49.585999999999991</v>
      </c>
      <c r="H27" s="28">
        <f t="shared" si="0"/>
        <v>5.6129838411949962</v>
      </c>
      <c r="I27" s="27">
        <f t="shared" si="3"/>
        <v>17.00614720053164</v>
      </c>
      <c r="J27" s="28">
        <f t="shared" si="1"/>
        <v>0.95469691719754035</v>
      </c>
      <c r="K27" s="27">
        <f t="shared" si="2"/>
        <v>0.95173755687539396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1390.2566666666664</v>
      </c>
      <c r="D13" s="26">
        <v>1454.2940000000001</v>
      </c>
      <c r="E13" s="26">
        <v>1566.2860000000001</v>
      </c>
      <c r="F13" s="26">
        <v>1640.396</v>
      </c>
      <c r="G13" s="26">
        <v>1614.1256666666668</v>
      </c>
      <c r="H13" s="28">
        <f t="shared" ref="H13:H27" si="0">IF(OR(OR(G13=0,F13=0),G13=""),"",(G13/F13-1)*100)</f>
        <v>-1.6014628987959689</v>
      </c>
      <c r="I13" s="27">
        <f>IF(OR(OR(G13=0,F13=0),F13=""),"",(F13/E13-1)*100)</f>
        <v>4.7315752040176573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598.74499999999989</v>
      </c>
      <c r="D14" s="25">
        <v>645.26933333333329</v>
      </c>
      <c r="E14" s="25">
        <v>677.404</v>
      </c>
      <c r="F14" s="25">
        <v>703.7646666666667</v>
      </c>
      <c r="G14" s="26">
        <v>693.46066666666684</v>
      </c>
      <c r="H14" s="28">
        <f t="shared" si="0"/>
        <v>-1.4641257920497863</v>
      </c>
      <c r="I14" s="27">
        <f>IF(OR(OR(G14=0,F14=0),F14=""),"",(F14/E14-1)*100)</f>
        <v>3.8914247135633628</v>
      </c>
      <c r="J14" s="28">
        <f t="shared" si="1"/>
        <v>42.961999860812163</v>
      </c>
      <c r="K14" s="27">
        <f t="shared" si="2"/>
        <v>42.902120382314187</v>
      </c>
      <c r="L14" s="18"/>
    </row>
    <row r="15" spans="1:15">
      <c r="A15" s="16"/>
      <c r="B15" s="12" t="s">
        <v>4</v>
      </c>
      <c r="C15" s="107">
        <v>300.47166666666664</v>
      </c>
      <c r="D15" s="107">
        <v>302.88600000000002</v>
      </c>
      <c r="E15" s="107">
        <v>342.36400000000003</v>
      </c>
      <c r="F15" s="107">
        <v>360.18066666666664</v>
      </c>
      <c r="G15" s="107">
        <v>354.70033333333328</v>
      </c>
      <c r="H15" s="50">
        <f t="shared" si="0"/>
        <v>-1.5215512215166149</v>
      </c>
      <c r="I15" s="36">
        <f t="shared" ref="I15:I27" si="3">IF(OR(OR(G15=0,F15=0),F15=""),"",(F15/E15-1)*100)</f>
        <v>5.2040128829744292</v>
      </c>
      <c r="J15" s="50">
        <f t="shared" si="1"/>
        <v>21.974765698746705</v>
      </c>
      <c r="K15" s="36">
        <f t="shared" si="2"/>
        <v>21.956933976104956</v>
      </c>
      <c r="L15" s="18"/>
      <c r="N15" s="23" t="s">
        <v>4</v>
      </c>
      <c r="O15" s="34">
        <f>J15</f>
        <v>21.974765698746705</v>
      </c>
    </row>
    <row r="16" spans="1:15">
      <c r="A16" s="16"/>
      <c r="B16" s="11" t="s">
        <v>196</v>
      </c>
      <c r="C16" s="55">
        <v>118.873</v>
      </c>
      <c r="D16" s="55">
        <v>111.69133333333333</v>
      </c>
      <c r="E16" s="55">
        <v>122.09100000000001</v>
      </c>
      <c r="F16" s="55">
        <v>150.65466666666669</v>
      </c>
      <c r="G16" s="56">
        <v>136.21200000000002</v>
      </c>
      <c r="H16" s="28">
        <f t="shared" si="0"/>
        <v>-9.5866042428157989</v>
      </c>
      <c r="I16" s="27">
        <f t="shared" si="3"/>
        <v>23.395390869651877</v>
      </c>
      <c r="J16" s="28">
        <f t="shared" si="1"/>
        <v>8.4387481602527021</v>
      </c>
      <c r="K16" s="27">
        <f t="shared" si="2"/>
        <v>9.1840425523267974</v>
      </c>
      <c r="L16" s="18"/>
      <c r="N16" s="23" t="s">
        <v>35</v>
      </c>
      <c r="O16" s="34">
        <f>100-O15</f>
        <v>78.025234301253292</v>
      </c>
    </row>
    <row r="17" spans="1:14">
      <c r="A17" s="16"/>
      <c r="B17" s="11" t="s">
        <v>23</v>
      </c>
      <c r="C17" s="55">
        <v>80.537666666666667</v>
      </c>
      <c r="D17" s="55">
        <v>91.299666666666667</v>
      </c>
      <c r="E17" s="55">
        <v>88.695333333333338</v>
      </c>
      <c r="F17" s="55">
        <v>87.63666666666667</v>
      </c>
      <c r="G17" s="56">
        <v>88.754999999999995</v>
      </c>
      <c r="H17" s="28">
        <f t="shared" si="0"/>
        <v>1.2761020881670415</v>
      </c>
      <c r="I17" s="27">
        <f t="shared" si="3"/>
        <v>-1.1935990619574177</v>
      </c>
      <c r="J17" s="28">
        <f t="shared" si="1"/>
        <v>5.4986425055298254</v>
      </c>
      <c r="K17" s="27">
        <f t="shared" si="2"/>
        <v>5.3424091906263289</v>
      </c>
      <c r="L17" s="18"/>
    </row>
    <row r="18" spans="1:14">
      <c r="A18" s="16"/>
      <c r="B18" s="11" t="s">
        <v>24</v>
      </c>
      <c r="C18" s="55">
        <v>75.63066666666667</v>
      </c>
      <c r="D18" s="55">
        <v>76.675666666666658</v>
      </c>
      <c r="E18" s="55">
        <v>84.36433333333332</v>
      </c>
      <c r="F18" s="55">
        <v>89.928333333333327</v>
      </c>
      <c r="G18" s="56">
        <v>84.397000000000006</v>
      </c>
      <c r="H18" s="28">
        <f t="shared" si="0"/>
        <v>-6.1508238041403267</v>
      </c>
      <c r="I18" s="27">
        <f t="shared" si="3"/>
        <v>6.5952041344486068</v>
      </c>
      <c r="J18" s="28">
        <f t="shared" si="1"/>
        <v>5.2286511355889891</v>
      </c>
      <c r="K18" s="27">
        <f t="shared" si="2"/>
        <v>5.4821112300525803</v>
      </c>
      <c r="L18" s="18"/>
    </row>
    <row r="19" spans="1:14">
      <c r="A19" s="16"/>
      <c r="B19" s="11" t="s">
        <v>5</v>
      </c>
      <c r="C19" s="55">
        <v>41.237666666666662</v>
      </c>
      <c r="D19" s="55">
        <v>45.035333333333334</v>
      </c>
      <c r="E19" s="55">
        <v>48.012666666666668</v>
      </c>
      <c r="F19" s="55">
        <v>52.598999999999997</v>
      </c>
      <c r="G19" s="56">
        <v>56.222000000000001</v>
      </c>
      <c r="H19" s="28">
        <f t="shared" si="0"/>
        <v>6.8879636494990404</v>
      </c>
      <c r="I19" s="27">
        <f t="shared" si="3"/>
        <v>9.552340354628619</v>
      </c>
      <c r="J19" s="28">
        <f t="shared" si="1"/>
        <v>3.4831240938076484</v>
      </c>
      <c r="K19" s="27">
        <f t="shared" si="2"/>
        <v>3.2064818495046317</v>
      </c>
      <c r="L19" s="18"/>
    </row>
    <row r="20" spans="1:14">
      <c r="A20" s="16"/>
      <c r="B20" s="11" t="s">
        <v>19</v>
      </c>
      <c r="C20" s="55">
        <v>38.954000000000001</v>
      </c>
      <c r="D20" s="55">
        <v>40.330333333333336</v>
      </c>
      <c r="E20" s="55">
        <v>52.131</v>
      </c>
      <c r="F20" s="55">
        <v>51.681333333333335</v>
      </c>
      <c r="G20" s="56">
        <v>50.737333333333332</v>
      </c>
      <c r="H20" s="28">
        <f t="shared" si="0"/>
        <v>-1.8265782616547654</v>
      </c>
      <c r="I20" s="27">
        <f t="shared" si="3"/>
        <v>-0.86257057540938264</v>
      </c>
      <c r="J20" s="28">
        <f t="shared" si="1"/>
        <v>3.1433322932105447</v>
      </c>
      <c r="K20" s="27">
        <f t="shared" si="2"/>
        <v>3.1505400728441999</v>
      </c>
      <c r="L20" s="18"/>
    </row>
    <row r="21" spans="1:14">
      <c r="A21" s="16"/>
      <c r="B21" s="11" t="s">
        <v>20</v>
      </c>
      <c r="C21" s="55">
        <v>32.31466666666666</v>
      </c>
      <c r="D21" s="55">
        <v>34.100333333333332</v>
      </c>
      <c r="E21" s="55">
        <v>38.681333333333335</v>
      </c>
      <c r="F21" s="55">
        <v>32.080666666666666</v>
      </c>
      <c r="G21" s="56">
        <v>33.230333333333334</v>
      </c>
      <c r="H21" s="28">
        <f t="shared" si="0"/>
        <v>3.5836744872301152</v>
      </c>
      <c r="I21" s="27">
        <f t="shared" si="3"/>
        <v>-17.064217021129924</v>
      </c>
      <c r="J21" s="28">
        <f t="shared" si="1"/>
        <v>2.0587203350751087</v>
      </c>
      <c r="K21" s="27">
        <f t="shared" si="2"/>
        <v>1.9556659895943826</v>
      </c>
      <c r="L21" s="18"/>
    </row>
    <row r="22" spans="1:14">
      <c r="A22" s="16"/>
      <c r="B22" s="11" t="s">
        <v>18</v>
      </c>
      <c r="C22" s="55">
        <v>19.512</v>
      </c>
      <c r="D22" s="55">
        <v>20.875333333333334</v>
      </c>
      <c r="E22" s="55">
        <v>20.046666666666667</v>
      </c>
      <c r="F22" s="55">
        <v>18.424333333333333</v>
      </c>
      <c r="G22" s="56">
        <v>22.560333333333332</v>
      </c>
      <c r="H22" s="28">
        <f t="shared" si="0"/>
        <v>22.448573444538923</v>
      </c>
      <c r="I22" s="27">
        <f t="shared" si="3"/>
        <v>-8.0927835051546442</v>
      </c>
      <c r="J22" s="28">
        <f t="shared" si="1"/>
        <v>1.3976813453392827</v>
      </c>
      <c r="K22" s="27">
        <f t="shared" si="2"/>
        <v>1.1231637563937813</v>
      </c>
      <c r="L22" s="18"/>
    </row>
    <row r="23" spans="1:14">
      <c r="A23" s="16"/>
      <c r="B23" s="11" t="s">
        <v>22</v>
      </c>
      <c r="C23" s="55">
        <v>19.507333333333335</v>
      </c>
      <c r="D23" s="55">
        <v>19.291333333333331</v>
      </c>
      <c r="E23" s="55">
        <v>19.615666666666669</v>
      </c>
      <c r="F23" s="55">
        <v>21.248333333333335</v>
      </c>
      <c r="G23" s="56">
        <v>22.146666666666665</v>
      </c>
      <c r="H23" s="28">
        <f t="shared" si="0"/>
        <v>4.2277825711820372</v>
      </c>
      <c r="I23" s="27">
        <f t="shared" si="3"/>
        <v>8.3232790116743338</v>
      </c>
      <c r="J23" s="28">
        <f t="shared" si="1"/>
        <v>1.3720534357403396</v>
      </c>
      <c r="K23" s="27">
        <f t="shared" si="2"/>
        <v>1.295317309560212</v>
      </c>
      <c r="L23" s="18"/>
    </row>
    <row r="24" spans="1:14">
      <c r="A24" s="16"/>
      <c r="B24" s="11" t="s">
        <v>7</v>
      </c>
      <c r="C24" s="55">
        <v>22.296000000000003</v>
      </c>
      <c r="D24" s="55">
        <v>20.306000000000001</v>
      </c>
      <c r="E24" s="55">
        <v>23.782333333333337</v>
      </c>
      <c r="F24" s="55">
        <v>23.036333333333332</v>
      </c>
      <c r="G24" s="56">
        <v>21.053000000000001</v>
      </c>
      <c r="H24" s="28">
        <f t="shared" si="0"/>
        <v>-8.609587752680536</v>
      </c>
      <c r="I24" s="27">
        <f t="shared" si="3"/>
        <v>-3.1367822052784544</v>
      </c>
      <c r="J24" s="28">
        <f t="shared" si="1"/>
        <v>1.3042974555677924</v>
      </c>
      <c r="K24" s="27">
        <f t="shared" si="2"/>
        <v>1.4043153807576543</v>
      </c>
      <c r="L24" s="18"/>
    </row>
    <row r="25" spans="1:14">
      <c r="A25" s="16"/>
      <c r="B25" s="11" t="s">
        <v>10</v>
      </c>
      <c r="C25" s="55">
        <v>15.04</v>
      </c>
      <c r="D25" s="55">
        <v>13.785333333333332</v>
      </c>
      <c r="E25" s="55">
        <v>16.976666666666667</v>
      </c>
      <c r="F25" s="55">
        <v>19.019333333333332</v>
      </c>
      <c r="G25" s="56">
        <v>18.801333333333332</v>
      </c>
      <c r="H25" s="28">
        <f t="shared" si="0"/>
        <v>-1.1462021101335429</v>
      </c>
      <c r="I25" s="27">
        <f t="shared" si="3"/>
        <v>12.032201060278801</v>
      </c>
      <c r="J25" s="28">
        <f t="shared" si="1"/>
        <v>1.1647998493301943</v>
      </c>
      <c r="K25" s="27">
        <f t="shared" si="2"/>
        <v>1.1594354859029974</v>
      </c>
      <c r="L25" s="18"/>
    </row>
    <row r="26" spans="1:14">
      <c r="A26" s="16"/>
      <c r="B26" s="11" t="s">
        <v>8</v>
      </c>
      <c r="C26" s="55">
        <v>15.149666666666667</v>
      </c>
      <c r="D26" s="55">
        <v>19.572666666666667</v>
      </c>
      <c r="E26" s="55">
        <v>16.934333333333331</v>
      </c>
      <c r="F26" s="55">
        <v>15.830999999999998</v>
      </c>
      <c r="G26" s="56">
        <v>16.298333333333336</v>
      </c>
      <c r="H26" s="28">
        <f t="shared" si="0"/>
        <v>2.9520139810077506</v>
      </c>
      <c r="I26" s="27">
        <f t="shared" si="3"/>
        <v>-6.5153632659488592</v>
      </c>
      <c r="J26" s="28">
        <f t="shared" si="1"/>
        <v>1.0097313777923529</v>
      </c>
      <c r="K26" s="27">
        <f t="shared" si="2"/>
        <v>0.96507184850487315</v>
      </c>
      <c r="L26" s="18"/>
    </row>
    <row r="27" spans="1:14">
      <c r="A27" s="16"/>
      <c r="B27" s="11" t="s">
        <v>21</v>
      </c>
      <c r="C27" s="55">
        <v>11.987333333333334</v>
      </c>
      <c r="D27" s="55">
        <v>13.175333333333334</v>
      </c>
      <c r="E27" s="55">
        <v>15.186666666666667</v>
      </c>
      <c r="F27" s="55">
        <v>14.310666666666668</v>
      </c>
      <c r="G27" s="56">
        <v>15.551333333333332</v>
      </c>
      <c r="H27" s="28">
        <f t="shared" si="0"/>
        <v>8.6695238982576797</v>
      </c>
      <c r="I27" s="27">
        <f t="shared" si="3"/>
        <v>-5.7682177348551296</v>
      </c>
      <c r="J27" s="28">
        <f t="shared" si="1"/>
        <v>0.96345245320634876</v>
      </c>
      <c r="K27" s="27">
        <f t="shared" si="2"/>
        <v>0.87239097551241696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216.80666666666664</v>
      </c>
      <c r="D13" s="26">
        <v>237.22766666666666</v>
      </c>
      <c r="E13" s="26">
        <v>229.16466666666668</v>
      </c>
      <c r="F13" s="26">
        <v>248.85166666666669</v>
      </c>
      <c r="G13" s="26">
        <v>229.06366666666668</v>
      </c>
      <c r="H13" s="28">
        <f t="shared" ref="H13:H27" si="0">IF(OR(OR(G13=0,F13=0),G13=""),"",(G13/F13-1)*100)</f>
        <v>-7.9517249231469966</v>
      </c>
      <c r="I13" s="27">
        <f>IF(OR(OR(G13=0,F13=0),F13=""),"",(F13/E13-1)*100)</f>
        <v>8.5907658830477018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44.578666666666606</v>
      </c>
      <c r="D14" s="25">
        <v>44.761666666666684</v>
      </c>
      <c r="E14" s="25">
        <v>46.292333333333346</v>
      </c>
      <c r="F14" s="25">
        <v>56.745333333333406</v>
      </c>
      <c r="G14" s="26">
        <v>45.404333333333369</v>
      </c>
      <c r="H14" s="28">
        <f t="shared" si="0"/>
        <v>-19.985784440423927</v>
      </c>
      <c r="I14" s="27">
        <f>IF(OR(OR(G14=0,F14=0),F14=""),"",(F14/E14-1)*100)</f>
        <v>22.580412883342937</v>
      </c>
      <c r="J14" s="28">
        <f t="shared" si="1"/>
        <v>19.8217089571895</v>
      </c>
      <c r="K14" s="27">
        <f t="shared" si="2"/>
        <v>22.802874537040164</v>
      </c>
      <c r="L14" s="18"/>
    </row>
    <row r="15" spans="1:15">
      <c r="A15" s="16"/>
      <c r="B15" s="12" t="s">
        <v>4</v>
      </c>
      <c r="C15" s="107">
        <v>83.896666666666675</v>
      </c>
      <c r="D15" s="107">
        <v>100.82100000000001</v>
      </c>
      <c r="E15" s="107">
        <v>92.352666666666664</v>
      </c>
      <c r="F15" s="107">
        <v>95.395666666666671</v>
      </c>
      <c r="G15" s="107">
        <v>87.846666666666678</v>
      </c>
      <c r="H15" s="50">
        <f t="shared" si="0"/>
        <v>-7.9133573502639827</v>
      </c>
      <c r="I15" s="36">
        <f t="shared" ref="I15:I27" si="3">IF(OR(OR(G15=0,F15=0),F15=""),"",(F15/E15-1)*100)</f>
        <v>3.2949779468558926</v>
      </c>
      <c r="J15" s="50">
        <f t="shared" si="1"/>
        <v>38.350327638167556</v>
      </c>
      <c r="K15" s="36">
        <f t="shared" si="2"/>
        <v>38.334349110246393</v>
      </c>
      <c r="L15" s="18"/>
      <c r="N15" s="23" t="s">
        <v>4</v>
      </c>
      <c r="O15" s="34">
        <f>J15</f>
        <v>38.350327638167556</v>
      </c>
    </row>
    <row r="16" spans="1:15">
      <c r="A16" s="16"/>
      <c r="B16" s="11" t="s">
        <v>196</v>
      </c>
      <c r="C16" s="55">
        <v>31.566000000000003</v>
      </c>
      <c r="D16" s="55">
        <v>30.395666666666667</v>
      </c>
      <c r="E16" s="55">
        <v>28.888333333333332</v>
      </c>
      <c r="F16" s="55">
        <v>33.270666666666664</v>
      </c>
      <c r="G16" s="56">
        <v>37.398666666666664</v>
      </c>
      <c r="H16" s="28">
        <f t="shared" si="0"/>
        <v>12.407325772452204</v>
      </c>
      <c r="I16" s="27">
        <f t="shared" si="3"/>
        <v>15.169907113598335</v>
      </c>
      <c r="J16" s="28">
        <f t="shared" si="1"/>
        <v>16.326756316657228</v>
      </c>
      <c r="K16" s="27">
        <f t="shared" si="2"/>
        <v>13.369678054530473</v>
      </c>
      <c r="L16" s="18"/>
      <c r="N16" s="23" t="s">
        <v>35</v>
      </c>
      <c r="O16" s="34">
        <f>100-O15</f>
        <v>61.649672361832444</v>
      </c>
    </row>
    <row r="17" spans="1:14">
      <c r="A17" s="16"/>
      <c r="B17" s="11" t="s">
        <v>23</v>
      </c>
      <c r="C17" s="55">
        <v>16.527333333333335</v>
      </c>
      <c r="D17" s="55">
        <v>18.022666666666666</v>
      </c>
      <c r="E17" s="55">
        <v>19.279333333333334</v>
      </c>
      <c r="F17" s="55">
        <v>17.931666666666668</v>
      </c>
      <c r="G17" s="56">
        <v>16.746666666666666</v>
      </c>
      <c r="H17" s="28">
        <f t="shared" si="0"/>
        <v>-6.6084208569569753</v>
      </c>
      <c r="I17" s="27">
        <f t="shared" si="3"/>
        <v>-6.9902140461288393</v>
      </c>
      <c r="J17" s="28">
        <f t="shared" si="1"/>
        <v>7.3109222908914697</v>
      </c>
      <c r="K17" s="27">
        <f t="shared" si="2"/>
        <v>7.2057651479127465</v>
      </c>
      <c r="L17" s="18"/>
    </row>
    <row r="18" spans="1:14">
      <c r="A18" s="16"/>
      <c r="B18" s="11" t="s">
        <v>24</v>
      </c>
      <c r="C18" s="55">
        <v>10.355666666666666</v>
      </c>
      <c r="D18" s="55">
        <v>13.259</v>
      </c>
      <c r="E18" s="55">
        <v>10.135333333333334</v>
      </c>
      <c r="F18" s="55">
        <v>14.883666666666668</v>
      </c>
      <c r="G18" s="56">
        <v>12.340666666666666</v>
      </c>
      <c r="H18" s="28">
        <f t="shared" si="0"/>
        <v>-17.085843542137937</v>
      </c>
      <c r="I18" s="27">
        <f t="shared" si="3"/>
        <v>46.849306058014875</v>
      </c>
      <c r="J18" s="28">
        <f t="shared" si="1"/>
        <v>5.3874395910307316</v>
      </c>
      <c r="K18" s="27">
        <f t="shared" si="2"/>
        <v>5.980939113662088</v>
      </c>
      <c r="L18" s="18"/>
    </row>
    <row r="19" spans="1:14">
      <c r="A19" s="16"/>
      <c r="B19" s="11" t="s">
        <v>19</v>
      </c>
      <c r="C19" s="55">
        <v>6.6230000000000002</v>
      </c>
      <c r="D19" s="55">
        <v>7.375</v>
      </c>
      <c r="E19" s="55">
        <v>10.257</v>
      </c>
      <c r="F19" s="55">
        <v>7.79</v>
      </c>
      <c r="G19" s="56">
        <v>7.1053333333333342</v>
      </c>
      <c r="H19" s="28">
        <f t="shared" si="0"/>
        <v>-8.7890457851946824</v>
      </c>
      <c r="I19" s="27">
        <f t="shared" si="3"/>
        <v>-24.051867017646479</v>
      </c>
      <c r="J19" s="28">
        <f t="shared" si="1"/>
        <v>3.1019032554268029</v>
      </c>
      <c r="K19" s="27">
        <f t="shared" si="2"/>
        <v>3.1303788736261891</v>
      </c>
      <c r="L19" s="18"/>
    </row>
    <row r="20" spans="1:14">
      <c r="A20" s="16"/>
      <c r="B20" s="11" t="s">
        <v>20</v>
      </c>
      <c r="C20" s="55">
        <v>3.8716666666666661</v>
      </c>
      <c r="D20" s="55">
        <v>3.4390000000000001</v>
      </c>
      <c r="E20" s="55">
        <v>4.014333333333334</v>
      </c>
      <c r="F20" s="55">
        <v>4.4329999999999998</v>
      </c>
      <c r="G20" s="56">
        <v>4.3746666666666671</v>
      </c>
      <c r="H20" s="28">
        <f t="shared" si="0"/>
        <v>-1.3158884126625914</v>
      </c>
      <c r="I20" s="27">
        <f t="shared" si="3"/>
        <v>10.429295026156261</v>
      </c>
      <c r="J20" s="28">
        <f t="shared" si="1"/>
        <v>1.9098038245553277</v>
      </c>
      <c r="K20" s="27">
        <f t="shared" si="2"/>
        <v>1.781382483541065</v>
      </c>
      <c r="L20" s="18"/>
    </row>
    <row r="21" spans="1:14">
      <c r="A21" s="16"/>
      <c r="B21" s="11" t="s">
        <v>22</v>
      </c>
      <c r="C21" s="55">
        <v>4.2906666666666666</v>
      </c>
      <c r="D21" s="55">
        <v>4.38</v>
      </c>
      <c r="E21" s="55">
        <v>3.4770000000000003</v>
      </c>
      <c r="F21" s="55">
        <v>2.6940000000000004</v>
      </c>
      <c r="G21" s="56">
        <v>3.7949999999999999</v>
      </c>
      <c r="H21" s="28">
        <f t="shared" si="0"/>
        <v>40.868596881959895</v>
      </c>
      <c r="I21" s="27">
        <f t="shared" si="3"/>
        <v>-22.519413287316649</v>
      </c>
      <c r="J21" s="28">
        <f t="shared" si="1"/>
        <v>1.6567446314052423</v>
      </c>
      <c r="K21" s="27">
        <f t="shared" si="2"/>
        <v>1.0825726168869005</v>
      </c>
      <c r="L21" s="18"/>
    </row>
    <row r="22" spans="1:14">
      <c r="A22" s="16"/>
      <c r="B22" s="11" t="s">
        <v>21</v>
      </c>
      <c r="C22" s="55">
        <v>2.0190000000000001</v>
      </c>
      <c r="D22" s="55">
        <v>2.6029999999999998</v>
      </c>
      <c r="E22" s="55">
        <v>2.4449999999999998</v>
      </c>
      <c r="F22" s="55">
        <v>2.6616666666666671</v>
      </c>
      <c r="G22" s="56">
        <v>2.9456666666666664</v>
      </c>
      <c r="H22" s="28">
        <f t="shared" si="0"/>
        <v>10.670006261740728</v>
      </c>
      <c r="I22" s="27">
        <f t="shared" si="3"/>
        <v>8.8616223585549001</v>
      </c>
      <c r="J22" s="28">
        <f t="shared" si="1"/>
        <v>1.2859597986585969</v>
      </c>
      <c r="K22" s="27">
        <f t="shared" si="2"/>
        <v>1.0695796023065951</v>
      </c>
      <c r="L22" s="18"/>
    </row>
    <row r="23" spans="1:14">
      <c r="A23" s="16"/>
      <c r="B23" s="11" t="s">
        <v>5</v>
      </c>
      <c r="C23" s="55">
        <v>4.9546666666666663</v>
      </c>
      <c r="D23" s="55">
        <v>3.8070000000000004</v>
      </c>
      <c r="E23" s="55">
        <v>3.4459999999999997</v>
      </c>
      <c r="F23" s="55">
        <v>4.2736666666666672</v>
      </c>
      <c r="G23" s="56">
        <v>2.9346666666666668</v>
      </c>
      <c r="H23" s="28">
        <f t="shared" si="0"/>
        <v>-31.331409406442557</v>
      </c>
      <c r="I23" s="27">
        <f t="shared" si="3"/>
        <v>24.018185335654895</v>
      </c>
      <c r="J23" s="28">
        <f t="shared" si="1"/>
        <v>1.281157640306698</v>
      </c>
      <c r="K23" s="27">
        <f t="shared" si="2"/>
        <v>1.7173550508669824</v>
      </c>
      <c r="L23" s="18"/>
    </row>
    <row r="24" spans="1:14">
      <c r="A24" s="16"/>
      <c r="B24" s="11" t="s">
        <v>18</v>
      </c>
      <c r="C24" s="55">
        <v>2.0076666666666667</v>
      </c>
      <c r="D24" s="55">
        <v>2.2416666666666667</v>
      </c>
      <c r="E24" s="55">
        <v>1.909</v>
      </c>
      <c r="F24" s="55">
        <v>2.0853333333333333</v>
      </c>
      <c r="G24" s="56">
        <v>2.3643333333333332</v>
      </c>
      <c r="H24" s="28">
        <f t="shared" si="0"/>
        <v>13.379156010230165</v>
      </c>
      <c r="I24" s="27">
        <f t="shared" si="3"/>
        <v>9.2369477911646634</v>
      </c>
      <c r="J24" s="28">
        <f t="shared" si="1"/>
        <v>1.0321730057582241</v>
      </c>
      <c r="K24" s="27">
        <f t="shared" si="2"/>
        <v>0.83798246612774663</v>
      </c>
      <c r="L24" s="18"/>
    </row>
    <row r="25" spans="1:14">
      <c r="A25" s="16"/>
      <c r="B25" s="11" t="s">
        <v>7</v>
      </c>
      <c r="C25" s="55">
        <v>3.0030000000000001</v>
      </c>
      <c r="D25" s="55">
        <v>2.621</v>
      </c>
      <c r="E25" s="55">
        <v>3.8443333333333336</v>
      </c>
      <c r="F25" s="55">
        <v>2.8279999999999998</v>
      </c>
      <c r="G25" s="56">
        <v>2.2126666666666668</v>
      </c>
      <c r="H25" s="28">
        <f t="shared" si="0"/>
        <v>-21.758604431871753</v>
      </c>
      <c r="I25" s="27">
        <f t="shared" si="3"/>
        <v>-26.437180265325601</v>
      </c>
      <c r="J25" s="28">
        <f t="shared" si="1"/>
        <v>0.96596142848203781</v>
      </c>
      <c r="K25" s="27">
        <f t="shared" si="2"/>
        <v>1.1364199556630119</v>
      </c>
      <c r="L25" s="18"/>
    </row>
    <row r="26" spans="1:14">
      <c r="A26" s="16"/>
      <c r="B26" s="11" t="s">
        <v>10</v>
      </c>
      <c r="C26" s="55">
        <v>1.4866666666666666</v>
      </c>
      <c r="D26" s="55">
        <v>1.6580000000000001</v>
      </c>
      <c r="E26" s="55">
        <v>1.5393333333333334</v>
      </c>
      <c r="F26" s="55">
        <v>1.944</v>
      </c>
      <c r="G26" s="56">
        <v>2.0336666666666665</v>
      </c>
      <c r="H26" s="28">
        <f t="shared" si="0"/>
        <v>4.6124828532235984</v>
      </c>
      <c r="I26" s="27">
        <f t="shared" si="3"/>
        <v>26.288436552620166</v>
      </c>
      <c r="J26" s="28">
        <f t="shared" si="1"/>
        <v>0.88781721530113156</v>
      </c>
      <c r="K26" s="27">
        <f t="shared" si="2"/>
        <v>0.78118825806538017</v>
      </c>
      <c r="L26" s="18"/>
    </row>
    <row r="27" spans="1:14">
      <c r="A27" s="16"/>
      <c r="B27" s="11" t="s">
        <v>8</v>
      </c>
      <c r="C27" s="55">
        <v>1.6260000000000001</v>
      </c>
      <c r="D27" s="55">
        <v>1.843</v>
      </c>
      <c r="E27" s="55">
        <v>1.2846666666666666</v>
      </c>
      <c r="F27" s="55">
        <v>1.915</v>
      </c>
      <c r="G27" s="56">
        <v>1.5606666666666669</v>
      </c>
      <c r="H27" s="28">
        <f t="shared" si="0"/>
        <v>-18.503046127067002</v>
      </c>
      <c r="I27" s="27">
        <f t="shared" si="3"/>
        <v>49.065905552672561</v>
      </c>
      <c r="J27" s="28">
        <f t="shared" si="1"/>
        <v>0.68132440616946388</v>
      </c>
      <c r="K27" s="27">
        <f t="shared" si="2"/>
        <v>0.76953472952428148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1003.7910000000001</v>
      </c>
      <c r="D13" s="26">
        <v>1128.82</v>
      </c>
      <c r="E13" s="26">
        <v>1227.8790000000001</v>
      </c>
      <c r="F13" s="26">
        <v>1205.1893333333335</v>
      </c>
      <c r="G13" s="26">
        <v>1333.3016666666667</v>
      </c>
      <c r="H13" s="28">
        <f t="shared" ref="H13:H14" si="0">IF(OR(OR(G13=0,F13=0),G13=""),"",(G13/F13-1)*100)</f>
        <v>10.630058679576759</v>
      </c>
      <c r="I13" s="27">
        <f>IF(OR(OR(G13=0,F13=0),F13=""),"",(F13/E13-1)*100)</f>
        <v>-1.8478748041677262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235.13900000000001</v>
      </c>
      <c r="D14" s="25">
        <v>269.56666666666649</v>
      </c>
      <c r="E14" s="25">
        <v>281.93600000000004</v>
      </c>
      <c r="F14" s="25">
        <v>304.91066666666688</v>
      </c>
      <c r="G14" s="26">
        <v>321.72966666666662</v>
      </c>
      <c r="H14" s="28">
        <f t="shared" si="0"/>
        <v>5.5160418570684211</v>
      </c>
      <c r="I14" s="27">
        <f>IF(OR(OR(G14=0,F14=0),F14=""),"",(F14/E14-1)*100)</f>
        <v>8.1488943117114623</v>
      </c>
      <c r="J14" s="28">
        <f t="shared" si="1"/>
        <v>24.130298094579743</v>
      </c>
      <c r="K14" s="27">
        <f t="shared" si="2"/>
        <v>25.299814579617934</v>
      </c>
      <c r="L14" s="18"/>
    </row>
    <row r="15" spans="1:15">
      <c r="A15" s="16"/>
      <c r="B15" s="12" t="s">
        <v>4</v>
      </c>
      <c r="C15" s="107">
        <v>374.65033333333332</v>
      </c>
      <c r="D15" s="107">
        <v>423.07833333333338</v>
      </c>
      <c r="E15" s="107">
        <v>485.1583333333333</v>
      </c>
      <c r="F15" s="107">
        <v>464.91199999999998</v>
      </c>
      <c r="G15" s="107">
        <v>520.32033333333334</v>
      </c>
      <c r="H15" s="50">
        <v>439.51066666666662</v>
      </c>
      <c r="I15" s="36">
        <f t="shared" ref="I15:I27" si="3">IF(OR(OR(G15=0,F15=0),F15=""),"",(F15/E15-1)*100)</f>
        <v>-4.1731393531321377</v>
      </c>
      <c r="J15" s="50">
        <f t="shared" si="1"/>
        <v>39.024951842606256</v>
      </c>
      <c r="K15" s="36">
        <f t="shared" si="2"/>
        <v>38.57584755700902</v>
      </c>
      <c r="L15" s="18"/>
      <c r="N15" s="23" t="s">
        <v>4</v>
      </c>
      <c r="O15" s="34">
        <f>J15</f>
        <v>39.024951842606256</v>
      </c>
    </row>
    <row r="16" spans="1:15">
      <c r="A16" s="16"/>
      <c r="B16" s="11" t="s">
        <v>196</v>
      </c>
      <c r="C16" s="55">
        <v>125.06466666666667</v>
      </c>
      <c r="D16" s="55">
        <v>130.98099999999999</v>
      </c>
      <c r="E16" s="55">
        <v>152.36133333333336</v>
      </c>
      <c r="F16" s="55">
        <v>127.36399999999999</v>
      </c>
      <c r="G16" s="56">
        <v>151.78533333333334</v>
      </c>
      <c r="H16" s="28">
        <v>128.27266666666665</v>
      </c>
      <c r="I16" s="27">
        <f t="shared" si="3"/>
        <v>-16.406612351340254</v>
      </c>
      <c r="J16" s="28">
        <f t="shared" si="1"/>
        <v>11.384170374046382</v>
      </c>
      <c r="K16" s="27">
        <f t="shared" si="2"/>
        <v>10.567966084443714</v>
      </c>
      <c r="L16" s="18"/>
      <c r="N16" s="23" t="s">
        <v>35</v>
      </c>
      <c r="O16" s="34">
        <f>100-O15</f>
        <v>60.975048157393744</v>
      </c>
    </row>
    <row r="17" spans="1:14">
      <c r="A17" s="16"/>
      <c r="B17" s="11" t="s">
        <v>23</v>
      </c>
      <c r="C17" s="55">
        <v>90.965333333333319</v>
      </c>
      <c r="D17" s="55">
        <v>109.93933333333332</v>
      </c>
      <c r="E17" s="55">
        <v>96.724999999999994</v>
      </c>
      <c r="F17" s="55">
        <v>93.102666666666664</v>
      </c>
      <c r="G17" s="56">
        <v>113.40466666666667</v>
      </c>
      <c r="H17" s="28">
        <v>94.843000000000004</v>
      </c>
      <c r="I17" s="27">
        <f t="shared" si="3"/>
        <v>-3.7449814766950973</v>
      </c>
      <c r="J17" s="28">
        <f t="shared" si="1"/>
        <v>8.5055520068601638</v>
      </c>
      <c r="K17" s="27">
        <f t="shared" si="2"/>
        <v>7.7251485796975734</v>
      </c>
      <c r="L17" s="18"/>
    </row>
    <row r="18" spans="1:14">
      <c r="A18" s="16"/>
      <c r="B18" s="11" t="s">
        <v>24</v>
      </c>
      <c r="C18" s="55">
        <v>43.227333333333327</v>
      </c>
      <c r="D18" s="55">
        <v>48.360999999999997</v>
      </c>
      <c r="E18" s="55">
        <v>50.993666666666662</v>
      </c>
      <c r="F18" s="55">
        <v>47.917999999999999</v>
      </c>
      <c r="G18" s="56">
        <v>54.767666666666663</v>
      </c>
      <c r="H18" s="28">
        <v>49.016666666666673</v>
      </c>
      <c r="I18" s="27">
        <f t="shared" si="3"/>
        <v>-6.0314679600734671</v>
      </c>
      <c r="J18" s="28">
        <f t="shared" si="1"/>
        <v>4.1076725572232338</v>
      </c>
      <c r="K18" s="27">
        <f t="shared" si="2"/>
        <v>3.9759727932098072</v>
      </c>
      <c r="L18" s="18"/>
    </row>
    <row r="19" spans="1:14">
      <c r="A19" s="16"/>
      <c r="B19" s="11" t="s">
        <v>19</v>
      </c>
      <c r="C19" s="55">
        <v>31.298666666666662</v>
      </c>
      <c r="D19" s="55">
        <v>40.419333333333334</v>
      </c>
      <c r="E19" s="55">
        <v>42.120666666666665</v>
      </c>
      <c r="F19" s="55">
        <v>41.216999999999999</v>
      </c>
      <c r="G19" s="56">
        <v>38.792999999999999</v>
      </c>
      <c r="H19" s="28">
        <v>42.814</v>
      </c>
      <c r="I19" s="27">
        <f t="shared" si="3"/>
        <v>-2.1454234659153859</v>
      </c>
      <c r="J19" s="28">
        <f t="shared" si="1"/>
        <v>2.9095441016724144</v>
      </c>
      <c r="K19" s="27">
        <f t="shared" si="2"/>
        <v>3.4199605705106357</v>
      </c>
      <c r="L19" s="18"/>
    </row>
    <row r="20" spans="1:14">
      <c r="A20" s="16"/>
      <c r="B20" s="11" t="s">
        <v>22</v>
      </c>
      <c r="C20" s="55">
        <v>16.934333333333331</v>
      </c>
      <c r="D20" s="55">
        <v>19.390333333333334</v>
      </c>
      <c r="E20" s="55">
        <v>22.094000000000005</v>
      </c>
      <c r="F20" s="55">
        <v>22.469333333333335</v>
      </c>
      <c r="G20" s="56">
        <v>23.684333333333331</v>
      </c>
      <c r="H20" s="28">
        <v>26.511333333333337</v>
      </c>
      <c r="I20" s="27">
        <f t="shared" si="3"/>
        <v>1.6988020880480237</v>
      </c>
      <c r="J20" s="28">
        <f t="shared" si="1"/>
        <v>1.776367188720732</v>
      </c>
      <c r="K20" s="27">
        <f t="shared" si="2"/>
        <v>1.864382027941391</v>
      </c>
      <c r="L20" s="18"/>
    </row>
    <row r="21" spans="1:14">
      <c r="A21" s="16"/>
      <c r="B21" s="11" t="s">
        <v>5</v>
      </c>
      <c r="C21" s="55">
        <v>23.312333333333331</v>
      </c>
      <c r="D21" s="55">
        <v>20.778000000000002</v>
      </c>
      <c r="E21" s="55">
        <v>22.411000000000001</v>
      </c>
      <c r="F21" s="55">
        <v>26.825333333333333</v>
      </c>
      <c r="G21" s="56">
        <v>19.984999999999999</v>
      </c>
      <c r="H21" s="28">
        <v>20.180666666666667</v>
      </c>
      <c r="I21" s="27">
        <f t="shared" si="3"/>
        <v>19.697172519447292</v>
      </c>
      <c r="J21" s="28">
        <f t="shared" si="1"/>
        <v>1.4989105991267291</v>
      </c>
      <c r="K21" s="27">
        <f t="shared" si="2"/>
        <v>2.2258190137759817</v>
      </c>
      <c r="L21" s="18"/>
    </row>
    <row r="22" spans="1:14">
      <c r="A22" s="16"/>
      <c r="B22" s="11" t="s">
        <v>7</v>
      </c>
      <c r="C22" s="55">
        <v>11.381333333333332</v>
      </c>
      <c r="D22" s="55">
        <v>12.277333333333333</v>
      </c>
      <c r="E22" s="55">
        <v>16.087333333333333</v>
      </c>
      <c r="F22" s="55">
        <v>15.231999999999999</v>
      </c>
      <c r="G22" s="56">
        <v>19.378333333333334</v>
      </c>
      <c r="H22" s="28">
        <v>16.443333333333332</v>
      </c>
      <c r="I22" s="27">
        <f t="shared" si="3"/>
        <v>-5.3168123989888567</v>
      </c>
      <c r="J22" s="28">
        <f t="shared" si="1"/>
        <v>1.4534095184760638</v>
      </c>
      <c r="K22" s="27">
        <f t="shared" si="2"/>
        <v>1.263867807215906</v>
      </c>
      <c r="L22" s="18"/>
    </row>
    <row r="23" spans="1:14">
      <c r="A23" s="16"/>
      <c r="B23" s="11" t="s">
        <v>20</v>
      </c>
      <c r="C23" s="55">
        <v>13.004</v>
      </c>
      <c r="D23" s="55">
        <v>12.921333333333335</v>
      </c>
      <c r="E23" s="55">
        <v>16.358333333333331</v>
      </c>
      <c r="F23" s="55">
        <v>14.853999999999999</v>
      </c>
      <c r="G23" s="56">
        <v>17.747333333333334</v>
      </c>
      <c r="H23" s="28">
        <v>15.176</v>
      </c>
      <c r="I23" s="27">
        <f t="shared" si="3"/>
        <v>-9.1961283749363076</v>
      </c>
      <c r="J23" s="28">
        <f t="shared" si="1"/>
        <v>1.3310816131883132</v>
      </c>
      <c r="K23" s="27">
        <f t="shared" si="2"/>
        <v>1.2325034406765407</v>
      </c>
      <c r="L23" s="18"/>
    </row>
    <row r="24" spans="1:14">
      <c r="A24" s="16"/>
      <c r="B24" s="11" t="s">
        <v>21</v>
      </c>
      <c r="C24" s="55">
        <v>13.496666666666668</v>
      </c>
      <c r="D24" s="55">
        <v>13.075666666666669</v>
      </c>
      <c r="E24" s="55">
        <v>13.847333333333333</v>
      </c>
      <c r="F24" s="55">
        <v>13.984999999999999</v>
      </c>
      <c r="G24" s="56">
        <v>17.283000000000001</v>
      </c>
      <c r="H24" s="28">
        <v>14.386000000000001</v>
      </c>
      <c r="I24" s="27">
        <f t="shared" si="3"/>
        <v>0.99417457031438783</v>
      </c>
      <c r="J24" s="28">
        <f t="shared" si="1"/>
        <v>1.2962557860749193</v>
      </c>
      <c r="K24" s="27">
        <f t="shared" si="2"/>
        <v>1.1603985874418623</v>
      </c>
      <c r="L24" s="18"/>
    </row>
    <row r="25" spans="1:14">
      <c r="A25" s="16"/>
      <c r="B25" s="11" t="s">
        <v>18</v>
      </c>
      <c r="C25" s="55">
        <v>11.659000000000001</v>
      </c>
      <c r="D25" s="55">
        <v>12.756</v>
      </c>
      <c r="E25" s="55">
        <v>11.683999999999999</v>
      </c>
      <c r="F25" s="55">
        <v>13.613999999999999</v>
      </c>
      <c r="G25" s="56">
        <v>13.620333333333333</v>
      </c>
      <c r="H25" s="28">
        <v>13.31</v>
      </c>
      <c r="I25" s="27">
        <f t="shared" si="3"/>
        <v>16.518315645326929</v>
      </c>
      <c r="J25" s="28">
        <f t="shared" si="1"/>
        <v>1.0215492617949675</v>
      </c>
      <c r="K25" s="27">
        <f t="shared" si="2"/>
        <v>1.1296150425050779</v>
      </c>
      <c r="L25" s="18"/>
    </row>
    <row r="26" spans="1:14">
      <c r="A26" s="16"/>
      <c r="B26" s="11" t="s">
        <v>10</v>
      </c>
      <c r="C26" s="55">
        <v>8.0443333333333324</v>
      </c>
      <c r="D26" s="55">
        <v>10.085666666666667</v>
      </c>
      <c r="E26" s="55">
        <v>9.9696666666666669</v>
      </c>
      <c r="F26" s="55">
        <v>10.598666666666666</v>
      </c>
      <c r="G26" s="56">
        <v>12.548</v>
      </c>
      <c r="H26" s="28">
        <v>10.647666666666666</v>
      </c>
      <c r="I26" s="27">
        <f t="shared" si="3"/>
        <v>6.3091377177438179</v>
      </c>
      <c r="J26" s="28">
        <f t="shared" si="1"/>
        <v>0.94112235165585179</v>
      </c>
      <c r="K26" s="27">
        <f t="shared" si="2"/>
        <v>0.87941922265049355</v>
      </c>
      <c r="L26" s="18"/>
    </row>
    <row r="27" spans="1:14">
      <c r="A27" s="16"/>
      <c r="B27" s="11" t="s">
        <v>8</v>
      </c>
      <c r="C27" s="55">
        <v>5.613666666666667</v>
      </c>
      <c r="D27" s="55">
        <v>5.19</v>
      </c>
      <c r="E27" s="55">
        <v>6.1323333333333325</v>
      </c>
      <c r="F27" s="55">
        <v>8.1866666666666656</v>
      </c>
      <c r="G27" s="56">
        <v>8.2546666666666653</v>
      </c>
      <c r="H27" s="28">
        <v>8.374666666666668</v>
      </c>
      <c r="I27" s="27">
        <f t="shared" si="3"/>
        <v>33.500027178344304</v>
      </c>
      <c r="J27" s="28">
        <f t="shared" si="1"/>
        <v>0.61911470397421919</v>
      </c>
      <c r="K27" s="27">
        <f t="shared" si="2"/>
        <v>0.67928469330406716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3554.4270000000001</v>
      </c>
      <c r="D13" s="26">
        <v>3501.076333333333</v>
      </c>
      <c r="E13" s="26">
        <v>3637.1156666666666</v>
      </c>
      <c r="F13" s="26">
        <v>3725.989</v>
      </c>
      <c r="G13" s="26">
        <v>3877.0889999999999</v>
      </c>
      <c r="H13" s="28">
        <f t="shared" ref="H13:H27" si="0">IF(OR(OR(G13=0,F13=0),G13=""),"",(G13/F13-1)*100)</f>
        <v>4.055299143395219</v>
      </c>
      <c r="I13" s="27">
        <f>IF(OR(OR(G13=0,F13=0),F13=""),"",(F13/E13-1)*100)</f>
        <v>2.4435113281614074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1579.05</v>
      </c>
      <c r="D14" s="25">
        <v>1539.7676666666662</v>
      </c>
      <c r="E14" s="25">
        <v>1640.357</v>
      </c>
      <c r="F14" s="25">
        <v>1672.8423333333335</v>
      </c>
      <c r="G14" s="26">
        <v>1711.5769999999998</v>
      </c>
      <c r="H14" s="28">
        <f t="shared" si="0"/>
        <v>2.3155001457598745</v>
      </c>
      <c r="I14" s="27">
        <f>IF(OR(OR(G14=0,F14=0),F14=""),"",(F14/E14-1)*100)</f>
        <v>1.9803819127990785</v>
      </c>
      <c r="J14" s="28">
        <f t="shared" si="1"/>
        <v>44.145930103745357</v>
      </c>
      <c r="K14" s="27">
        <f t="shared" si="2"/>
        <v>44.896598818014049</v>
      </c>
      <c r="L14" s="18"/>
    </row>
    <row r="15" spans="1:15">
      <c r="A15" s="16"/>
      <c r="B15" s="12" t="s">
        <v>4</v>
      </c>
      <c r="C15" s="107">
        <v>790.72966666666662</v>
      </c>
      <c r="D15" s="107">
        <v>789.10633333333328</v>
      </c>
      <c r="E15" s="107">
        <v>782.56366666666656</v>
      </c>
      <c r="F15" s="107">
        <v>826.06133333333344</v>
      </c>
      <c r="G15" s="107">
        <v>903.28233333333321</v>
      </c>
      <c r="H15" s="50">
        <f t="shared" si="0"/>
        <v>9.3480952181113075</v>
      </c>
      <c r="I15" s="36">
        <f t="shared" ref="I15:I27" si="3">IF(OR(OR(G15=0,F15=0),F15=""),"",(F15/E15-1)*100)</f>
        <v>5.5583549964625112</v>
      </c>
      <c r="J15" s="50">
        <f t="shared" si="1"/>
        <v>23.297951977200761</v>
      </c>
      <c r="K15" s="36">
        <f t="shared" si="2"/>
        <v>22.170256899130226</v>
      </c>
      <c r="L15" s="18"/>
      <c r="N15" s="23" t="s">
        <v>4</v>
      </c>
      <c r="O15" s="34">
        <f>J15</f>
        <v>23.297951977200761</v>
      </c>
    </row>
    <row r="16" spans="1:15">
      <c r="A16" s="16"/>
      <c r="B16" s="11" t="s">
        <v>196</v>
      </c>
      <c r="C16" s="55">
        <v>298.56</v>
      </c>
      <c r="D16" s="55">
        <v>316.14033333333333</v>
      </c>
      <c r="E16" s="55">
        <v>333.68633333333332</v>
      </c>
      <c r="F16" s="55">
        <v>330.87333333333328</v>
      </c>
      <c r="G16" s="56">
        <v>343.22366666666659</v>
      </c>
      <c r="H16" s="28">
        <f t="shared" si="0"/>
        <v>3.7326469343756941</v>
      </c>
      <c r="I16" s="27">
        <f t="shared" si="3"/>
        <v>-0.84300725531663012</v>
      </c>
      <c r="J16" s="28">
        <f t="shared" si="1"/>
        <v>8.8526125313777051</v>
      </c>
      <c r="K16" s="27">
        <f t="shared" si="2"/>
        <v>8.8801478837788643</v>
      </c>
      <c r="L16" s="18"/>
      <c r="N16" s="23" t="s">
        <v>35</v>
      </c>
      <c r="O16" s="34">
        <f>100-O15</f>
        <v>76.702048022799232</v>
      </c>
    </row>
    <row r="17" spans="1:14">
      <c r="A17" s="16"/>
      <c r="B17" s="11" t="s">
        <v>23</v>
      </c>
      <c r="C17" s="55">
        <v>234.26566666666668</v>
      </c>
      <c r="D17" s="55">
        <v>218.16600000000003</v>
      </c>
      <c r="E17" s="55">
        <v>229.25399999999999</v>
      </c>
      <c r="F17" s="55">
        <v>228.81766666666667</v>
      </c>
      <c r="G17" s="56">
        <v>221.79300000000001</v>
      </c>
      <c r="H17" s="28">
        <f t="shared" si="0"/>
        <v>-3.0699843980578345</v>
      </c>
      <c r="I17" s="27">
        <f t="shared" si="3"/>
        <v>-0.19032746793221644</v>
      </c>
      <c r="J17" s="28">
        <f t="shared" si="1"/>
        <v>5.7206063621443821</v>
      </c>
      <c r="K17" s="27">
        <f t="shared" si="2"/>
        <v>6.1411256626540407</v>
      </c>
      <c r="L17" s="18"/>
    </row>
    <row r="18" spans="1:14">
      <c r="A18" s="16"/>
      <c r="B18" s="11" t="s">
        <v>24</v>
      </c>
      <c r="C18" s="55">
        <v>149.33966666666666</v>
      </c>
      <c r="D18" s="55">
        <v>143.25433333333334</v>
      </c>
      <c r="E18" s="55">
        <v>130.13533333333334</v>
      </c>
      <c r="F18" s="55">
        <v>138.21166666666667</v>
      </c>
      <c r="G18" s="56">
        <v>152.56</v>
      </c>
      <c r="H18" s="28">
        <f t="shared" si="0"/>
        <v>10.381419802959236</v>
      </c>
      <c r="I18" s="27">
        <f t="shared" si="3"/>
        <v>6.2061033898044737</v>
      </c>
      <c r="J18" s="28">
        <f t="shared" si="1"/>
        <v>3.9349109602591019</v>
      </c>
      <c r="K18" s="27">
        <f t="shared" si="2"/>
        <v>3.7093954562578331</v>
      </c>
      <c r="L18" s="18"/>
    </row>
    <row r="19" spans="1:14">
      <c r="A19" s="16"/>
      <c r="B19" s="11" t="s">
        <v>19</v>
      </c>
      <c r="C19" s="55">
        <v>89.754999999999995</v>
      </c>
      <c r="D19" s="55">
        <v>92.711000000000013</v>
      </c>
      <c r="E19" s="55">
        <v>97.660666666666657</v>
      </c>
      <c r="F19" s="55">
        <v>107.06666666666668</v>
      </c>
      <c r="G19" s="56">
        <v>106.60733333333333</v>
      </c>
      <c r="H19" s="28">
        <f t="shared" si="0"/>
        <v>-0.42901618929017671</v>
      </c>
      <c r="I19" s="27">
        <f t="shared" si="3"/>
        <v>9.6313084080250846</v>
      </c>
      <c r="J19" s="28">
        <f t="shared" si="1"/>
        <v>2.7496746485142158</v>
      </c>
      <c r="K19" s="27">
        <f t="shared" si="2"/>
        <v>2.8735100041000305</v>
      </c>
      <c r="L19" s="18"/>
    </row>
    <row r="20" spans="1:14">
      <c r="A20" s="16"/>
      <c r="B20" s="11" t="s">
        <v>5</v>
      </c>
      <c r="C20" s="55">
        <v>88.9</v>
      </c>
      <c r="D20" s="55">
        <v>80.238666666666674</v>
      </c>
      <c r="E20" s="55">
        <v>87.850666666666669</v>
      </c>
      <c r="F20" s="55">
        <v>89.209666666666678</v>
      </c>
      <c r="G20" s="56">
        <v>92.957333333333338</v>
      </c>
      <c r="H20" s="28">
        <f t="shared" si="0"/>
        <v>4.2009647683920681</v>
      </c>
      <c r="I20" s="27">
        <f t="shared" si="3"/>
        <v>1.5469432977173403</v>
      </c>
      <c r="J20" s="28">
        <f t="shared" si="1"/>
        <v>2.3976063828643945</v>
      </c>
      <c r="K20" s="27">
        <f t="shared" si="2"/>
        <v>2.3942546976565597</v>
      </c>
      <c r="L20" s="18"/>
    </row>
    <row r="21" spans="1:14">
      <c r="A21" s="16"/>
      <c r="B21" s="11" t="s">
        <v>20</v>
      </c>
      <c r="C21" s="55">
        <v>63.399666666666668</v>
      </c>
      <c r="D21" s="55">
        <v>60.539333333333332</v>
      </c>
      <c r="E21" s="55">
        <v>67.026666666666657</v>
      </c>
      <c r="F21" s="55">
        <v>63.086000000000006</v>
      </c>
      <c r="G21" s="56">
        <v>64.789666666666662</v>
      </c>
      <c r="H21" s="28">
        <f t="shared" si="0"/>
        <v>2.7005463441439614</v>
      </c>
      <c r="I21" s="27">
        <f t="shared" si="3"/>
        <v>-5.8792520389894349</v>
      </c>
      <c r="J21" s="28">
        <f t="shared" si="1"/>
        <v>1.6710905183416387</v>
      </c>
      <c r="K21" s="27">
        <f t="shared" si="2"/>
        <v>1.6931343597632735</v>
      </c>
      <c r="L21" s="18"/>
    </row>
    <row r="22" spans="1:14">
      <c r="A22" s="16"/>
      <c r="B22" s="11" t="s">
        <v>22</v>
      </c>
      <c r="C22" s="55">
        <v>49.737333333333332</v>
      </c>
      <c r="D22" s="55">
        <v>53.75</v>
      </c>
      <c r="E22" s="55">
        <v>49.537333333333329</v>
      </c>
      <c r="F22" s="55">
        <v>56.461999999999996</v>
      </c>
      <c r="G22" s="56">
        <v>56.996999999999993</v>
      </c>
      <c r="H22" s="28">
        <f t="shared" si="0"/>
        <v>0.94753993836562689</v>
      </c>
      <c r="I22" s="27">
        <f t="shared" si="3"/>
        <v>13.97868274432752</v>
      </c>
      <c r="J22" s="28">
        <f t="shared" si="1"/>
        <v>1.4700977976002096</v>
      </c>
      <c r="K22" s="27">
        <f t="shared" si="2"/>
        <v>1.5153560571434859</v>
      </c>
      <c r="L22" s="18"/>
    </row>
    <row r="23" spans="1:14">
      <c r="A23" s="16"/>
      <c r="B23" s="11" t="s">
        <v>7</v>
      </c>
      <c r="C23" s="55">
        <v>53.27</v>
      </c>
      <c r="D23" s="55">
        <v>48.524999999999999</v>
      </c>
      <c r="E23" s="55">
        <v>54.511333333333333</v>
      </c>
      <c r="F23" s="55">
        <v>54.982333333333337</v>
      </c>
      <c r="G23" s="56">
        <v>51.605666666666671</v>
      </c>
      <c r="H23" s="28">
        <f t="shared" si="0"/>
        <v>-6.1413666207933426</v>
      </c>
      <c r="I23" s="27">
        <f t="shared" si="3"/>
        <v>0.8640405053383482</v>
      </c>
      <c r="J23" s="28">
        <f t="shared" si="1"/>
        <v>1.3310415795630863</v>
      </c>
      <c r="K23" s="27">
        <f t="shared" si="2"/>
        <v>1.4756440057480935</v>
      </c>
      <c r="L23" s="18"/>
    </row>
    <row r="24" spans="1:14">
      <c r="A24" s="16"/>
      <c r="B24" s="11" t="s">
        <v>21</v>
      </c>
      <c r="C24" s="55">
        <v>41.74</v>
      </c>
      <c r="D24" s="55">
        <v>42.433</v>
      </c>
      <c r="E24" s="55">
        <v>45.085666666666668</v>
      </c>
      <c r="F24" s="55">
        <v>39.447333333333326</v>
      </c>
      <c r="G24" s="56">
        <v>45.422333333333334</v>
      </c>
      <c r="H24" s="28">
        <f t="shared" si="0"/>
        <v>15.14677798245765</v>
      </c>
      <c r="I24" s="27">
        <f t="shared" si="3"/>
        <v>-12.505822249495424</v>
      </c>
      <c r="J24" s="28">
        <f t="shared" si="1"/>
        <v>1.171557664354193</v>
      </c>
      <c r="K24" s="27">
        <f t="shared" si="2"/>
        <v>1.0587077238642768</v>
      </c>
      <c r="L24" s="18"/>
    </row>
    <row r="25" spans="1:14">
      <c r="A25" s="16"/>
      <c r="B25" s="11" t="s">
        <v>10</v>
      </c>
      <c r="C25" s="55">
        <v>39.349333333333334</v>
      </c>
      <c r="D25" s="55">
        <v>40.090333333333326</v>
      </c>
      <c r="E25" s="55">
        <v>39.57566666666667</v>
      </c>
      <c r="F25" s="55">
        <v>40.395666666666671</v>
      </c>
      <c r="G25" s="56">
        <v>43.975666666666662</v>
      </c>
      <c r="H25" s="28">
        <f t="shared" si="0"/>
        <v>8.8623367192850466</v>
      </c>
      <c r="I25" s="27">
        <f t="shared" si="3"/>
        <v>2.0719802572287671</v>
      </c>
      <c r="J25" s="28">
        <f t="shared" si="1"/>
        <v>1.1342444464562629</v>
      </c>
      <c r="K25" s="27">
        <f t="shared" si="2"/>
        <v>1.084159579286645</v>
      </c>
      <c r="L25" s="18"/>
    </row>
    <row r="26" spans="1:14">
      <c r="A26" s="16"/>
      <c r="B26" s="11" t="s">
        <v>8</v>
      </c>
      <c r="C26" s="55">
        <v>35.956666666666671</v>
      </c>
      <c r="D26" s="55">
        <v>38.064</v>
      </c>
      <c r="E26" s="55">
        <v>39.18966666666666</v>
      </c>
      <c r="F26" s="55">
        <v>40.208999999999996</v>
      </c>
      <c r="G26" s="56">
        <v>41.20366666666667</v>
      </c>
      <c r="H26" s="28">
        <f t="shared" si="0"/>
        <v>2.4737413680187892</v>
      </c>
      <c r="I26" s="27">
        <f t="shared" si="3"/>
        <v>2.6010257806054371</v>
      </c>
      <c r="J26" s="28">
        <f t="shared" si="1"/>
        <v>1.0627475063550689</v>
      </c>
      <c r="K26" s="27">
        <f t="shared" si="2"/>
        <v>1.0791497237377778</v>
      </c>
      <c r="L26" s="18"/>
    </row>
    <row r="27" spans="1:14">
      <c r="A27" s="16"/>
      <c r="B27" s="11" t="s">
        <v>18</v>
      </c>
      <c r="C27" s="55">
        <v>40.374000000000002</v>
      </c>
      <c r="D27" s="55">
        <v>38.290333333333336</v>
      </c>
      <c r="E27" s="55">
        <v>40.681666666666665</v>
      </c>
      <c r="F27" s="55">
        <v>38.324000000000005</v>
      </c>
      <c r="G27" s="56">
        <v>41.094333333333331</v>
      </c>
      <c r="H27" s="28">
        <f t="shared" si="0"/>
        <v>7.2287165570747547</v>
      </c>
      <c r="I27" s="27">
        <f t="shared" si="3"/>
        <v>-5.7954033348354912</v>
      </c>
      <c r="J27" s="28">
        <f t="shared" si="1"/>
        <v>1.0599275212236121</v>
      </c>
      <c r="K27" s="27">
        <f t="shared" si="2"/>
        <v>1.0285591288648466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181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152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192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128</v>
      </c>
      <c r="C13" s="27">
        <v>321.74166666666662</v>
      </c>
      <c r="D13" s="27">
        <v>384.60766666666672</v>
      </c>
      <c r="E13" s="27">
        <v>392.69733333333335</v>
      </c>
      <c r="F13" s="36">
        <v>363.32900000000001</v>
      </c>
      <c r="G13" s="28">
        <f>IF(OR(OR(F13=0,E13=0),F13=""),"",(F13/E13-1)*100)</f>
        <v>-7.4786179687155174</v>
      </c>
      <c r="H13" s="26">
        <f>F13-E13</f>
        <v>-29.368333333333339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117</v>
      </c>
      <c r="C14" s="27">
        <v>0</v>
      </c>
      <c r="D14" s="27">
        <v>0.79400000000000004</v>
      </c>
      <c r="E14" s="27">
        <v>0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0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18" t="s">
        <v>154</v>
      </c>
      <c r="C15" s="27">
        <v>8.9443333333333328</v>
      </c>
      <c r="D15" s="27">
        <v>4.2863333333333333</v>
      </c>
      <c r="E15" s="27">
        <v>7.2053333333333329</v>
      </c>
      <c r="F15" s="36">
        <v>5.4609999999999994</v>
      </c>
      <c r="G15" s="28">
        <f t="shared" si="0"/>
        <v>-24.208919319022947</v>
      </c>
      <c r="H15" s="26">
        <f t="shared" si="1"/>
        <v>-1.7443333333333335</v>
      </c>
      <c r="I15" s="28">
        <f t="shared" si="2"/>
        <v>1.5030454491659073</v>
      </c>
      <c r="J15" s="18"/>
      <c r="M15" s="34"/>
    </row>
    <row r="16" spans="1:22">
      <c r="A16" s="16"/>
      <c r="B16" s="119" t="s">
        <v>119</v>
      </c>
      <c r="C16" s="27">
        <v>0.88733333333333331</v>
      </c>
      <c r="D16" s="27">
        <v>0.7360000000000001</v>
      </c>
      <c r="E16" s="27">
        <v>0</v>
      </c>
      <c r="F16" s="36">
        <v>3.234</v>
      </c>
      <c r="G16" s="28" t="str">
        <f t="shared" si="0"/>
        <v/>
      </c>
      <c r="H16" s="26">
        <f t="shared" si="1"/>
        <v>3.234</v>
      </c>
      <c r="I16" s="28">
        <f t="shared" si="2"/>
        <v>0.89010235901896084</v>
      </c>
      <c r="J16" s="18"/>
      <c r="K16" s="104"/>
    </row>
    <row r="17" spans="1:12">
      <c r="A17" s="16"/>
      <c r="B17" s="118" t="s">
        <v>120</v>
      </c>
      <c r="C17" s="27">
        <v>56.187333333333335</v>
      </c>
      <c r="D17" s="27">
        <v>63.169000000000004</v>
      </c>
      <c r="E17" s="27">
        <v>63.42</v>
      </c>
      <c r="F17" s="36">
        <v>52.325333333333333</v>
      </c>
      <c r="G17" s="28">
        <f t="shared" si="0"/>
        <v>-17.493955639651006</v>
      </c>
      <c r="H17" s="26">
        <f t="shared" si="1"/>
        <v>-11.094666666666669</v>
      </c>
      <c r="I17" s="28">
        <f t="shared" si="2"/>
        <v>14.401639652583013</v>
      </c>
      <c r="J17" s="18"/>
      <c r="K17" s="104"/>
    </row>
    <row r="18" spans="1:12">
      <c r="A18" s="16"/>
      <c r="B18" s="118" t="s">
        <v>156</v>
      </c>
      <c r="C18" s="27">
        <v>0</v>
      </c>
      <c r="D18" s="27">
        <v>0.63766666666666671</v>
      </c>
      <c r="E18" s="27">
        <v>0.88099999999999989</v>
      </c>
      <c r="F18" s="36">
        <v>0.59833333333333327</v>
      </c>
      <c r="G18" s="28">
        <f t="shared" si="0"/>
        <v>-32.084752175558073</v>
      </c>
      <c r="H18" s="26">
        <f t="shared" si="1"/>
        <v>-0.28266666666666662</v>
      </c>
      <c r="I18" s="28">
        <f t="shared" si="2"/>
        <v>0.16468086316625793</v>
      </c>
      <c r="J18" s="18"/>
      <c r="K18" s="104"/>
    </row>
    <row r="19" spans="1:12">
      <c r="A19" s="16"/>
      <c r="B19" s="118" t="s">
        <v>122</v>
      </c>
      <c r="C19" s="27">
        <v>18.395333333333333</v>
      </c>
      <c r="D19" s="27">
        <v>47.481333333333332</v>
      </c>
      <c r="E19" s="27">
        <v>33.663000000000004</v>
      </c>
      <c r="F19" s="36">
        <v>25.717000000000002</v>
      </c>
      <c r="G19" s="28">
        <f t="shared" si="0"/>
        <v>-23.604550990701956</v>
      </c>
      <c r="H19" s="26">
        <f t="shared" si="1"/>
        <v>-7.9460000000000015</v>
      </c>
      <c r="I19" s="28">
        <f t="shared" si="2"/>
        <v>7.0781578128913472</v>
      </c>
      <c r="J19" s="18"/>
      <c r="K19" s="104"/>
    </row>
    <row r="20" spans="1:12">
      <c r="A20" s="16"/>
      <c r="B20" s="118" t="s">
        <v>123</v>
      </c>
      <c r="C20" s="27">
        <v>91.197000000000003</v>
      </c>
      <c r="D20" s="27">
        <v>108.59099999999999</v>
      </c>
      <c r="E20" s="27">
        <v>115.46533333333333</v>
      </c>
      <c r="F20" s="36">
        <v>105.30900000000001</v>
      </c>
      <c r="G20" s="28">
        <f t="shared" si="0"/>
        <v>-8.796002263305569</v>
      </c>
      <c r="H20" s="26">
        <f t="shared" si="1"/>
        <v>-10.156333333333322</v>
      </c>
      <c r="I20" s="28">
        <f t="shared" si="2"/>
        <v>28.984474126755643</v>
      </c>
      <c r="J20" s="18"/>
      <c r="K20" s="104"/>
    </row>
    <row r="21" spans="1:12">
      <c r="A21" s="16"/>
      <c r="B21" s="118" t="s">
        <v>158</v>
      </c>
      <c r="C21" s="27">
        <v>25.271666666666665</v>
      </c>
      <c r="D21" s="27">
        <v>28.836666666666662</v>
      </c>
      <c r="E21" s="27">
        <v>34.424666666666667</v>
      </c>
      <c r="F21" s="36">
        <v>42.041666666666664</v>
      </c>
      <c r="G21" s="28">
        <f t="shared" si="0"/>
        <v>22.126575904874414</v>
      </c>
      <c r="H21" s="26">
        <f t="shared" si="1"/>
        <v>7.6169999999999973</v>
      </c>
      <c r="I21" s="28">
        <f t="shared" si="2"/>
        <v>11.571238923033027</v>
      </c>
      <c r="J21" s="18"/>
      <c r="K21" s="104"/>
    </row>
    <row r="22" spans="1:12">
      <c r="A22" s="16"/>
      <c r="B22" s="118" t="s">
        <v>125</v>
      </c>
      <c r="C22" s="27">
        <v>10.954666666666666</v>
      </c>
      <c r="D22" s="27">
        <v>7.5106666666666664</v>
      </c>
      <c r="E22" s="27">
        <v>7.701666666666668</v>
      </c>
      <c r="F22" s="36">
        <v>7.0766666666666671</v>
      </c>
      <c r="G22" s="28">
        <f t="shared" si="0"/>
        <v>-8.1151265959749086</v>
      </c>
      <c r="H22" s="26">
        <f t="shared" si="1"/>
        <v>-0.62500000000000089</v>
      </c>
      <c r="I22" s="28">
        <f t="shared" si="2"/>
        <v>1.9477296518215355</v>
      </c>
      <c r="J22" s="18"/>
      <c r="K22" s="104"/>
    </row>
    <row r="23" spans="1:12">
      <c r="A23" s="16"/>
      <c r="B23" s="118" t="s">
        <v>126</v>
      </c>
      <c r="C23" s="27">
        <v>44.624666666666663</v>
      </c>
      <c r="D23" s="27">
        <v>49.745666666666665</v>
      </c>
      <c r="E23" s="27">
        <v>46.511333333333333</v>
      </c>
      <c r="F23" s="36">
        <v>37.869333333333337</v>
      </c>
      <c r="G23" s="28">
        <f t="shared" si="0"/>
        <v>-18.580417675978612</v>
      </c>
      <c r="H23" s="26">
        <f t="shared" si="1"/>
        <v>-8.6419999999999959</v>
      </c>
      <c r="I23" s="28">
        <f t="shared" si="2"/>
        <v>10.422876603115451</v>
      </c>
      <c r="J23" s="18"/>
    </row>
    <row r="24" spans="1:12">
      <c r="A24" s="16"/>
      <c r="B24" s="104" t="s">
        <v>160</v>
      </c>
      <c r="C24" s="27">
        <v>65.279666666666671</v>
      </c>
      <c r="D24" s="27">
        <v>72.818666666666658</v>
      </c>
      <c r="E24" s="27">
        <v>83.424666666666653</v>
      </c>
      <c r="F24" s="36">
        <v>83.697000000000003</v>
      </c>
      <c r="G24" s="28">
        <f t="shared" si="0"/>
        <v>0.32644221932762729</v>
      </c>
      <c r="H24" s="26">
        <f t="shared" si="1"/>
        <v>0.27233333333334997</v>
      </c>
      <c r="I24" s="28">
        <f t="shared" si="2"/>
        <v>23.036146302662324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155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157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159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161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191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175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170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1667.778</v>
      </c>
      <c r="D13" s="26">
        <v>1758.8876666666665</v>
      </c>
      <c r="E13" s="26">
        <v>2074.6659999999997</v>
      </c>
      <c r="F13" s="26">
        <v>2218.7249999999999</v>
      </c>
      <c r="G13" s="26">
        <v>2116.6566666666663</v>
      </c>
      <c r="H13" s="28">
        <f t="shared" ref="H13:H27" si="0">IF(OR(OR(G13=0,F13=0),G13=""),"",(G13/F13-1)*100)</f>
        <v>-4.6003147453304809</v>
      </c>
      <c r="I13" s="27">
        <f>IF(OR(OR(G13=0,F13=0),F13=""),"",(F13/E13-1)*100)</f>
        <v>6.9437200975964508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764.44566666666674</v>
      </c>
      <c r="D14" s="25">
        <v>813.62133333333304</v>
      </c>
      <c r="E14" s="25">
        <v>940.78399999999965</v>
      </c>
      <c r="F14" s="25">
        <v>1051.0250000000003</v>
      </c>
      <c r="G14" s="26">
        <v>1016.0529999999997</v>
      </c>
      <c r="H14" s="28">
        <f t="shared" si="0"/>
        <v>-3.3274184724436329</v>
      </c>
      <c r="I14" s="27">
        <f>IF(OR(OR(G14=0,F14=0),F14=""),"",(F14/E14-1)*100)</f>
        <v>11.71799265293636</v>
      </c>
      <c r="J14" s="28">
        <f t="shared" si="1"/>
        <v>48.002730721562457</v>
      </c>
      <c r="K14" s="27">
        <f t="shared" si="2"/>
        <v>47.370674599150433</v>
      </c>
      <c r="L14" s="18"/>
    </row>
    <row r="15" spans="1:15">
      <c r="A15" s="16"/>
      <c r="B15" s="12" t="s">
        <v>4</v>
      </c>
      <c r="C15" s="107">
        <v>319.72533333333337</v>
      </c>
      <c r="D15" s="107">
        <v>301.34966666666668</v>
      </c>
      <c r="E15" s="107">
        <v>371.69333333333333</v>
      </c>
      <c r="F15" s="107">
        <v>394.53466666666668</v>
      </c>
      <c r="G15" s="107">
        <v>374.28933333333333</v>
      </c>
      <c r="H15" s="50">
        <f t="shared" si="0"/>
        <v>-5.1314459903819216</v>
      </c>
      <c r="I15" s="36">
        <f t="shared" ref="I15:I27" si="3">IF(OR(OR(G15=0,F15=0),F15=""),"",(F15/E15-1)*100)</f>
        <v>6.1452093123363305</v>
      </c>
      <c r="J15" s="50">
        <f t="shared" si="1"/>
        <v>17.683044171862232</v>
      </c>
      <c r="K15" s="36">
        <f t="shared" si="2"/>
        <v>17.782044492520104</v>
      </c>
      <c r="L15" s="18"/>
      <c r="N15" s="23" t="s">
        <v>4</v>
      </c>
      <c r="O15" s="34">
        <f>J15</f>
        <v>17.683044171862232</v>
      </c>
    </row>
    <row r="16" spans="1:15">
      <c r="A16" s="16"/>
      <c r="B16" s="11" t="s">
        <v>196</v>
      </c>
      <c r="C16" s="55">
        <v>164.06733333333332</v>
      </c>
      <c r="D16" s="55">
        <v>209.02100000000004</v>
      </c>
      <c r="E16" s="55">
        <v>241.27333333333331</v>
      </c>
      <c r="F16" s="55">
        <v>233.25633333333334</v>
      </c>
      <c r="G16" s="56">
        <v>203.24866666666665</v>
      </c>
      <c r="H16" s="28">
        <f t="shared" si="0"/>
        <v>-12.864673913820146</v>
      </c>
      <c r="I16" s="27">
        <f t="shared" si="3"/>
        <v>-3.3227874333397689</v>
      </c>
      <c r="J16" s="28">
        <f t="shared" si="1"/>
        <v>9.60234457800588</v>
      </c>
      <c r="K16" s="27">
        <f t="shared" si="2"/>
        <v>10.513079959586399</v>
      </c>
      <c r="L16" s="18"/>
      <c r="N16" s="23" t="s">
        <v>35</v>
      </c>
      <c r="O16" s="34">
        <f>100-O15</f>
        <v>82.316955828137765</v>
      </c>
    </row>
    <row r="17" spans="1:14">
      <c r="A17" s="16"/>
      <c r="B17" s="11" t="s">
        <v>23</v>
      </c>
      <c r="C17" s="55">
        <v>111.89633333333332</v>
      </c>
      <c r="D17" s="55">
        <v>121.60733333333333</v>
      </c>
      <c r="E17" s="55">
        <v>157.37533333333334</v>
      </c>
      <c r="F17" s="55">
        <v>170.29099999999997</v>
      </c>
      <c r="G17" s="56">
        <v>164.17033333333333</v>
      </c>
      <c r="H17" s="28">
        <f t="shared" si="0"/>
        <v>-3.5942396642609675</v>
      </c>
      <c r="I17" s="27">
        <f t="shared" si="3"/>
        <v>8.2069193393288877</v>
      </c>
      <c r="J17" s="28">
        <f t="shared" si="1"/>
        <v>7.7561153832222836</v>
      </c>
      <c r="K17" s="27">
        <f t="shared" si="2"/>
        <v>7.6751738047752633</v>
      </c>
      <c r="L17" s="18"/>
    </row>
    <row r="18" spans="1:14">
      <c r="A18" s="16"/>
      <c r="B18" s="11" t="s">
        <v>20</v>
      </c>
      <c r="C18" s="55">
        <v>30.815333333333331</v>
      </c>
      <c r="D18" s="55">
        <v>27.166666666666668</v>
      </c>
      <c r="E18" s="55">
        <v>37.1</v>
      </c>
      <c r="F18" s="55">
        <v>43.923333333333339</v>
      </c>
      <c r="G18" s="56">
        <v>51.31433333333333</v>
      </c>
      <c r="H18" s="28">
        <f t="shared" si="0"/>
        <v>16.827047127570751</v>
      </c>
      <c r="I18" s="27">
        <f t="shared" si="3"/>
        <v>18.391734052111431</v>
      </c>
      <c r="J18" s="28">
        <f t="shared" si="1"/>
        <v>2.4243106660346432</v>
      </c>
      <c r="K18" s="27">
        <f t="shared" si="2"/>
        <v>1.9796654985783881</v>
      </c>
      <c r="L18" s="18"/>
    </row>
    <row r="19" spans="1:14">
      <c r="A19" s="16"/>
      <c r="B19" s="11" t="s">
        <v>22</v>
      </c>
      <c r="C19" s="55">
        <v>31.337333333333333</v>
      </c>
      <c r="D19" s="55">
        <v>30.457666666666665</v>
      </c>
      <c r="E19" s="55">
        <v>55.808333333333337</v>
      </c>
      <c r="F19" s="55">
        <v>57.342666666666673</v>
      </c>
      <c r="G19" s="56">
        <v>48.628666666666668</v>
      </c>
      <c r="H19" s="28">
        <f t="shared" si="0"/>
        <v>-15.196363382705147</v>
      </c>
      <c r="I19" s="27">
        <f t="shared" si="3"/>
        <v>2.7492907271912781</v>
      </c>
      <c r="J19" s="28">
        <f t="shared" si="1"/>
        <v>2.2974281768260325</v>
      </c>
      <c r="K19" s="27">
        <f t="shared" si="2"/>
        <v>2.5844873369465198</v>
      </c>
      <c r="L19" s="18"/>
    </row>
    <row r="20" spans="1:14">
      <c r="A20" s="16"/>
      <c r="B20" s="11" t="s">
        <v>19</v>
      </c>
      <c r="C20" s="55">
        <v>33.501333333333335</v>
      </c>
      <c r="D20" s="55">
        <v>49.99</v>
      </c>
      <c r="E20" s="55">
        <v>39.891999999999996</v>
      </c>
      <c r="F20" s="55">
        <v>54.217000000000006</v>
      </c>
      <c r="G20" s="56">
        <v>48.041999999999994</v>
      </c>
      <c r="H20" s="28">
        <f t="shared" si="0"/>
        <v>-11.389416603648318</v>
      </c>
      <c r="I20" s="27">
        <f t="shared" si="3"/>
        <v>35.909455529930831</v>
      </c>
      <c r="J20" s="28">
        <f t="shared" si="1"/>
        <v>2.2697115104480812</v>
      </c>
      <c r="K20" s="27">
        <f t="shared" si="2"/>
        <v>2.4436106322324762</v>
      </c>
      <c r="L20" s="18"/>
    </row>
    <row r="21" spans="1:14">
      <c r="A21" s="16"/>
      <c r="B21" s="11" t="s">
        <v>24</v>
      </c>
      <c r="C21" s="55">
        <v>61.512333333333338</v>
      </c>
      <c r="D21" s="55">
        <v>51.348666666666666</v>
      </c>
      <c r="E21" s="55">
        <v>59.263333333333343</v>
      </c>
      <c r="F21" s="55">
        <v>47.940666666666665</v>
      </c>
      <c r="G21" s="56">
        <v>43.082999999999998</v>
      </c>
      <c r="H21" s="28">
        <f t="shared" si="0"/>
        <v>-10.132663987428902</v>
      </c>
      <c r="I21" s="27">
        <f t="shared" si="3"/>
        <v>-19.105686484054239</v>
      </c>
      <c r="J21" s="28">
        <f t="shared" si="1"/>
        <v>2.0354269390249091</v>
      </c>
      <c r="K21" s="27">
        <f t="shared" si="2"/>
        <v>2.1607304495449715</v>
      </c>
      <c r="L21" s="18"/>
    </row>
    <row r="22" spans="1:14">
      <c r="A22" s="16"/>
      <c r="B22" s="11" t="s">
        <v>7</v>
      </c>
      <c r="C22" s="55">
        <v>34.078666666666663</v>
      </c>
      <c r="D22" s="55">
        <v>44.511666666666663</v>
      </c>
      <c r="E22" s="55">
        <v>38.233666666666664</v>
      </c>
      <c r="F22" s="55">
        <v>34.055</v>
      </c>
      <c r="G22" s="56">
        <v>41.840666666666664</v>
      </c>
      <c r="H22" s="28">
        <f t="shared" si="0"/>
        <v>22.862036901091365</v>
      </c>
      <c r="I22" s="27">
        <f t="shared" si="3"/>
        <v>-10.929285708058334</v>
      </c>
      <c r="J22" s="28">
        <f t="shared" si="1"/>
        <v>1.9767337483484175</v>
      </c>
      <c r="K22" s="27">
        <f t="shared" si="2"/>
        <v>1.5348905339778478</v>
      </c>
      <c r="L22" s="18"/>
    </row>
    <row r="23" spans="1:14">
      <c r="A23" s="16"/>
      <c r="B23" s="11" t="s">
        <v>5</v>
      </c>
      <c r="C23" s="55">
        <v>42.333666666666666</v>
      </c>
      <c r="D23" s="55">
        <v>29.278666666666666</v>
      </c>
      <c r="E23" s="55">
        <v>39.005000000000003</v>
      </c>
      <c r="F23" s="55">
        <v>34.072000000000003</v>
      </c>
      <c r="G23" s="56">
        <v>35.74366666666667</v>
      </c>
      <c r="H23" s="28">
        <f t="shared" si="0"/>
        <v>4.906276903811535</v>
      </c>
      <c r="I23" s="27">
        <f t="shared" si="3"/>
        <v>-12.647096526086399</v>
      </c>
      <c r="J23" s="28">
        <f t="shared" si="1"/>
        <v>1.6886851433943786</v>
      </c>
      <c r="K23" s="27">
        <f t="shared" si="2"/>
        <v>1.5356567397942513</v>
      </c>
      <c r="L23" s="18"/>
    </row>
    <row r="24" spans="1:14">
      <c r="A24" s="16"/>
      <c r="B24" s="11" t="s">
        <v>21</v>
      </c>
      <c r="C24" s="55">
        <v>21.556333333333331</v>
      </c>
      <c r="D24" s="55">
        <v>23.748999999999999</v>
      </c>
      <c r="E24" s="55">
        <v>24.123333333333335</v>
      </c>
      <c r="F24" s="55">
        <v>27.836333333333332</v>
      </c>
      <c r="G24" s="56">
        <v>24.379000000000001</v>
      </c>
      <c r="H24" s="28">
        <f t="shared" si="0"/>
        <v>-12.420218180076393</v>
      </c>
      <c r="I24" s="27">
        <f t="shared" si="3"/>
        <v>15.391736907558373</v>
      </c>
      <c r="J24" s="28">
        <f t="shared" si="1"/>
        <v>1.1517692209569497</v>
      </c>
      <c r="K24" s="27">
        <f t="shared" si="2"/>
        <v>1.2546094416087319</v>
      </c>
      <c r="L24" s="18"/>
    </row>
    <row r="25" spans="1:14">
      <c r="A25" s="16"/>
      <c r="B25" s="11" t="s">
        <v>10</v>
      </c>
      <c r="C25" s="55">
        <v>19.608666666666668</v>
      </c>
      <c r="D25" s="55">
        <v>20.885333333333335</v>
      </c>
      <c r="E25" s="55">
        <v>25.697999999999997</v>
      </c>
      <c r="F25" s="55">
        <v>27.292000000000002</v>
      </c>
      <c r="G25" s="56">
        <v>24.266666666666666</v>
      </c>
      <c r="H25" s="28">
        <f t="shared" si="0"/>
        <v>-11.08505544970444</v>
      </c>
      <c r="I25" s="27">
        <f t="shared" si="3"/>
        <v>6.2028173398708253</v>
      </c>
      <c r="J25" s="28">
        <f t="shared" si="1"/>
        <v>1.1464621092698077</v>
      </c>
      <c r="K25" s="27">
        <f t="shared" si="2"/>
        <v>1.2300758318403588</v>
      </c>
      <c r="L25" s="18"/>
    </row>
    <row r="26" spans="1:14">
      <c r="A26" s="16"/>
      <c r="B26" s="11" t="s">
        <v>18</v>
      </c>
      <c r="C26" s="55">
        <v>18.635999999999999</v>
      </c>
      <c r="D26" s="55">
        <v>21.196666666666669</v>
      </c>
      <c r="E26" s="55">
        <v>22.229333333333329</v>
      </c>
      <c r="F26" s="55">
        <v>23.096666666666664</v>
      </c>
      <c r="G26" s="56">
        <v>22.41</v>
      </c>
      <c r="H26" s="28">
        <f t="shared" si="0"/>
        <v>-2.9730119786404829</v>
      </c>
      <c r="I26" s="27">
        <f t="shared" si="3"/>
        <v>3.9017514395393471</v>
      </c>
      <c r="J26" s="28">
        <f t="shared" si="1"/>
        <v>1.0587451594259503</v>
      </c>
      <c r="K26" s="27">
        <f t="shared" si="2"/>
        <v>1.040988255266726</v>
      </c>
      <c r="L26" s="18"/>
    </row>
    <row r="27" spans="1:14">
      <c r="A27" s="16"/>
      <c r="B27" s="11" t="s">
        <v>8</v>
      </c>
      <c r="C27" s="55">
        <v>14.263666666666666</v>
      </c>
      <c r="D27" s="55">
        <v>14.703999999999999</v>
      </c>
      <c r="E27" s="55">
        <v>22.187000000000001</v>
      </c>
      <c r="F27" s="55">
        <v>19.842333333333332</v>
      </c>
      <c r="G27" s="56">
        <v>19.187333333333331</v>
      </c>
      <c r="H27" s="28">
        <f t="shared" si="0"/>
        <v>-3.3010230651637107</v>
      </c>
      <c r="I27" s="27">
        <f t="shared" si="3"/>
        <v>-10.567749883565458</v>
      </c>
      <c r="J27" s="28">
        <f t="shared" si="1"/>
        <v>0.90649247161797619</v>
      </c>
      <c r="K27" s="27">
        <f t="shared" si="2"/>
        <v>0.89431242417754941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8">
        <v>7.2896666666666663</v>
      </c>
      <c r="D13" s="28">
        <v>8.6936666666666671</v>
      </c>
      <c r="E13" s="28">
        <v>2.5870000000000002</v>
      </c>
      <c r="F13" s="28">
        <v>2.5866666666666664</v>
      </c>
      <c r="G13" s="28">
        <v>2.0763333333333334</v>
      </c>
      <c r="H13" s="28">
        <f t="shared" ref="H13:H14" si="0">IF(OR(OR(G13=0,F13=0),G13=""),"",(G13/F13-1)*100)</f>
        <v>-19.729381443298966</v>
      </c>
      <c r="I13" s="27">
        <f>IF(OR(OR(G13=0,F13=0),F13=""),"",(F13/E13-1)*100)</f>
        <v>-1.2884937508073069E-2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7">
        <v>2.753333333333333</v>
      </c>
      <c r="D14" s="27">
        <v>4.2190000000000003</v>
      </c>
      <c r="E14" s="27">
        <v>0.39866666666666672</v>
      </c>
      <c r="F14" s="27">
        <v>0.4359999999999995</v>
      </c>
      <c r="G14" s="28">
        <v>1.1870000000000001</v>
      </c>
      <c r="H14" s="28">
        <f t="shared" si="0"/>
        <v>172.24770642201867</v>
      </c>
      <c r="I14" s="27">
        <f>IF(OR(OR(G14=0,F14=0),F14=""),"",(F14/E14-1)*100)</f>
        <v>9.3645484949831381</v>
      </c>
      <c r="J14" s="28">
        <f t="shared" si="1"/>
        <v>57.16808476480977</v>
      </c>
      <c r="K14" s="27">
        <f t="shared" si="2"/>
        <v>16.855670103092766</v>
      </c>
      <c r="L14" s="18"/>
    </row>
    <row r="15" spans="1:15">
      <c r="A15" s="16"/>
      <c r="B15" s="11" t="s">
        <v>196</v>
      </c>
      <c r="C15" s="53">
        <v>1.6920000000000002</v>
      </c>
      <c r="D15" s="53">
        <v>2.8689999999999998</v>
      </c>
      <c r="E15" s="53">
        <v>0.29366666666666669</v>
      </c>
      <c r="F15" s="53">
        <v>0.39500000000000002</v>
      </c>
      <c r="G15" s="54">
        <v>0.52800000000000002</v>
      </c>
      <c r="H15" s="28">
        <f t="shared" ref="H15" si="3">IF(OR(OR(G15=0,F15=0),G15=""),"",(G15/F15-1)*100)</f>
        <v>33.670886075949369</v>
      </c>
      <c r="I15" s="27"/>
      <c r="J15" s="28">
        <f t="shared" ref="J15" si="4">IF(G15=0,"",G15/$G$13*100)</f>
        <v>25.429442928238881</v>
      </c>
      <c r="K15" s="27">
        <f t="shared" ref="K15" si="5">IF(F15=0,"",F15/$F$13*100)</f>
        <v>15.270618556701033</v>
      </c>
      <c r="L15" s="18"/>
      <c r="N15" s="23" t="s">
        <v>4</v>
      </c>
      <c r="O15" s="34">
        <f>+G19</f>
        <v>0</v>
      </c>
    </row>
    <row r="16" spans="1:15">
      <c r="A16" s="16"/>
      <c r="B16" s="11" t="s">
        <v>23</v>
      </c>
      <c r="C16" s="53">
        <v>0</v>
      </c>
      <c r="D16" s="53">
        <v>0.52033333333333331</v>
      </c>
      <c r="E16" s="53">
        <v>0.63300000000000001</v>
      </c>
      <c r="F16" s="53">
        <v>0.33833333333333332</v>
      </c>
      <c r="G16" s="54">
        <v>0.18966666666666665</v>
      </c>
      <c r="H16" s="28">
        <f t="shared" ref="H16" si="6">IF(OR(OR(G16=0,F16=0),G16=""),"",(G16/F16-1)*100)</f>
        <v>-43.940886699507388</v>
      </c>
      <c r="I16" s="27">
        <f t="shared" ref="I16" si="7">IF(OR(OR(G16=0,F16=0),F16=""),"",(F16/E16-1)*100)</f>
        <v>-46.550816219062661</v>
      </c>
      <c r="J16" s="28">
        <f t="shared" ref="J16" si="8">IF(G16=0,"",G16/$G$13*100)</f>
        <v>9.1346925670252048</v>
      </c>
      <c r="K16" s="27">
        <f t="shared" ref="K16" si="9">IF(F16=0,"",F16/$F$13*100)</f>
        <v>13.079896907216495</v>
      </c>
      <c r="L16" s="18"/>
      <c r="N16" s="23" t="s">
        <v>35</v>
      </c>
      <c r="O16" s="34">
        <f>100-O19</f>
        <v>100</v>
      </c>
    </row>
    <row r="17" spans="1:14">
      <c r="A17" s="16"/>
      <c r="B17" s="11" t="s">
        <v>8</v>
      </c>
      <c r="C17" s="53">
        <v>0</v>
      </c>
      <c r="D17" s="53">
        <v>0</v>
      </c>
      <c r="E17" s="53">
        <v>0</v>
      </c>
      <c r="F17" s="53">
        <v>0</v>
      </c>
      <c r="G17" s="54">
        <v>0.104</v>
      </c>
      <c r="H17" s="28" t="str">
        <f t="shared" ref="H17:H18" si="10">IF(OR(OR(G17=0,F17=0),G17=""),"",(G17/F17-1)*100)</f>
        <v/>
      </c>
      <c r="I17" s="27" t="str">
        <f t="shared" ref="I17" si="11">IF(OR(OR(G17=0,F17=0),F17=""),"",(F17/E17-1)*100)</f>
        <v/>
      </c>
      <c r="J17" s="28">
        <f t="shared" ref="J17:J18" si="12">IF(G17=0,"",G17/$G$13*100)</f>
        <v>5.0088296676834165</v>
      </c>
      <c r="K17" s="27" t="str">
        <f t="shared" ref="K17:K27" si="13">IF(F17=0,"",F17/$F$13*100)</f>
        <v/>
      </c>
      <c r="L17" s="18"/>
    </row>
    <row r="18" spans="1:14">
      <c r="A18" s="16"/>
      <c r="B18" s="11" t="s">
        <v>18</v>
      </c>
      <c r="C18" s="53">
        <v>5.7999999999999996E-2</v>
      </c>
      <c r="D18" s="53">
        <v>0</v>
      </c>
      <c r="E18" s="53">
        <v>0</v>
      </c>
      <c r="F18" s="53">
        <v>0</v>
      </c>
      <c r="G18" s="54">
        <v>6.7666666666666667E-2</v>
      </c>
      <c r="H18" s="28" t="str">
        <f t="shared" si="10"/>
        <v/>
      </c>
      <c r="I18" s="27"/>
      <c r="J18" s="28">
        <f t="shared" si="12"/>
        <v>3.2589500722427354</v>
      </c>
      <c r="K18" s="27" t="str">
        <f t="shared" si="13"/>
        <v/>
      </c>
      <c r="L18" s="18"/>
    </row>
    <row r="19" spans="1:14">
      <c r="A19" s="16"/>
      <c r="B19" s="12" t="s">
        <v>4</v>
      </c>
      <c r="C19" s="50">
        <v>2.2999999999999998</v>
      </c>
      <c r="D19" s="50">
        <v>0</v>
      </c>
      <c r="E19" s="50">
        <v>0.79400000000000004</v>
      </c>
      <c r="F19" s="50">
        <v>1.4173333333333333</v>
      </c>
      <c r="G19" s="50">
        <v>0</v>
      </c>
      <c r="H19" s="50" t="str">
        <f t="shared" ref="H19:H27" si="14">IF(OR(OR(G19=0,F19=0),G19=""),"",(G19/F19-1)*100)</f>
        <v/>
      </c>
      <c r="I19" s="36" t="str">
        <f t="shared" ref="I19:I27" si="15">IF(OR(OR(G19=0,F19=0),F19=""),"",(F19/E19-1)*100)</f>
        <v/>
      </c>
      <c r="J19" s="50" t="str">
        <f t="shared" ref="J19:J27" si="16">IF(G19=0,"",G19/$G$13*100)</f>
        <v/>
      </c>
      <c r="K19" s="36">
        <f t="shared" si="13"/>
        <v>54.793814432989699</v>
      </c>
      <c r="L19" s="18"/>
    </row>
    <row r="20" spans="1:14">
      <c r="A20" s="16"/>
      <c r="B20" s="11" t="s">
        <v>5</v>
      </c>
      <c r="C20" s="53">
        <v>8.6000000000000007E-2</v>
      </c>
      <c r="D20" s="53">
        <v>0.37333333333333335</v>
      </c>
      <c r="E20" s="53">
        <v>0</v>
      </c>
      <c r="F20" s="53">
        <v>0</v>
      </c>
      <c r="G20" s="54">
        <v>0</v>
      </c>
      <c r="H20" s="28" t="str">
        <f t="shared" si="14"/>
        <v/>
      </c>
      <c r="I20" s="27" t="str">
        <f t="shared" si="15"/>
        <v/>
      </c>
      <c r="J20" s="28" t="str">
        <f t="shared" si="16"/>
        <v/>
      </c>
      <c r="K20" s="27" t="str">
        <f t="shared" si="13"/>
        <v/>
      </c>
      <c r="L20" s="18"/>
    </row>
    <row r="21" spans="1:14">
      <c r="A21" s="16"/>
      <c r="B21" s="11" t="s">
        <v>7</v>
      </c>
      <c r="C21" s="53">
        <v>0</v>
      </c>
      <c r="D21" s="53">
        <v>8.6333333333333331E-2</v>
      </c>
      <c r="E21" s="53">
        <v>6.8333333333333329E-2</v>
      </c>
      <c r="F21" s="53">
        <v>0</v>
      </c>
      <c r="G21" s="54">
        <v>0</v>
      </c>
      <c r="H21" s="28" t="str">
        <f t="shared" si="14"/>
        <v/>
      </c>
      <c r="I21" s="27" t="str">
        <f t="shared" si="15"/>
        <v/>
      </c>
      <c r="J21" s="28" t="str">
        <f t="shared" si="16"/>
        <v/>
      </c>
      <c r="K21" s="27" t="str">
        <f t="shared" si="13"/>
        <v/>
      </c>
      <c r="L21" s="18"/>
    </row>
    <row r="22" spans="1:14">
      <c r="A22" s="16"/>
      <c r="B22" s="11" t="s">
        <v>10</v>
      </c>
      <c r="C22" s="53">
        <v>0</v>
      </c>
      <c r="D22" s="53">
        <v>0</v>
      </c>
      <c r="E22" s="53">
        <v>0</v>
      </c>
      <c r="F22" s="53">
        <v>0</v>
      </c>
      <c r="G22" s="54">
        <v>0</v>
      </c>
      <c r="H22" s="28" t="str">
        <f t="shared" si="14"/>
        <v/>
      </c>
      <c r="I22" s="27" t="str">
        <f t="shared" si="15"/>
        <v/>
      </c>
      <c r="J22" s="28" t="str">
        <f t="shared" si="16"/>
        <v/>
      </c>
      <c r="K22" s="27" t="str">
        <f t="shared" si="13"/>
        <v/>
      </c>
      <c r="L22" s="18"/>
    </row>
    <row r="23" spans="1:14">
      <c r="A23" s="16"/>
      <c r="B23" s="11" t="s">
        <v>24</v>
      </c>
      <c r="C23" s="53">
        <v>0.17566666666666667</v>
      </c>
      <c r="D23" s="53">
        <v>0.16800000000000001</v>
      </c>
      <c r="E23" s="53">
        <v>0.215</v>
      </c>
      <c r="F23" s="53">
        <v>0</v>
      </c>
      <c r="G23" s="54">
        <v>0</v>
      </c>
      <c r="H23" s="28" t="str">
        <f t="shared" si="14"/>
        <v/>
      </c>
      <c r="I23" s="27" t="str">
        <f t="shared" si="15"/>
        <v/>
      </c>
      <c r="J23" s="28" t="str">
        <f t="shared" si="16"/>
        <v/>
      </c>
      <c r="K23" s="27" t="str">
        <f t="shared" si="13"/>
        <v/>
      </c>
      <c r="L23" s="18"/>
    </row>
    <row r="24" spans="1:14" s="23" customFormat="1">
      <c r="A24" s="16"/>
      <c r="B24" s="11" t="s">
        <v>19</v>
      </c>
      <c r="C24" s="53">
        <v>0.15533333333333335</v>
      </c>
      <c r="D24" s="53">
        <v>0.14933333333333335</v>
      </c>
      <c r="E24" s="53">
        <v>0</v>
      </c>
      <c r="F24" s="53">
        <v>0</v>
      </c>
      <c r="G24" s="54">
        <v>0</v>
      </c>
      <c r="H24" s="28" t="str">
        <f t="shared" si="14"/>
        <v/>
      </c>
      <c r="I24" s="27" t="str">
        <f t="shared" si="15"/>
        <v/>
      </c>
      <c r="J24" s="28" t="str">
        <f t="shared" si="16"/>
        <v/>
      </c>
      <c r="K24" s="27" t="str">
        <f t="shared" si="13"/>
        <v/>
      </c>
      <c r="L24" s="18"/>
      <c r="M24" s="9"/>
    </row>
    <row r="25" spans="1:14" s="23" customFormat="1">
      <c r="A25" s="16"/>
      <c r="B25" s="11" t="s">
        <v>20</v>
      </c>
      <c r="C25" s="53">
        <v>0</v>
      </c>
      <c r="D25" s="53">
        <v>0</v>
      </c>
      <c r="E25" s="53">
        <v>0</v>
      </c>
      <c r="F25" s="53">
        <v>0</v>
      </c>
      <c r="G25" s="54">
        <v>0</v>
      </c>
      <c r="H25" s="28" t="str">
        <f t="shared" si="14"/>
        <v/>
      </c>
      <c r="I25" s="27" t="str">
        <f t="shared" si="15"/>
        <v/>
      </c>
      <c r="J25" s="28" t="str">
        <f t="shared" si="16"/>
        <v/>
      </c>
      <c r="K25" s="27" t="str">
        <f t="shared" si="13"/>
        <v/>
      </c>
      <c r="L25" s="18"/>
      <c r="M25" s="9"/>
    </row>
    <row r="26" spans="1:14" s="23" customFormat="1">
      <c r="A26" s="16"/>
      <c r="B26" s="11" t="s">
        <v>21</v>
      </c>
      <c r="C26" s="53">
        <v>6.933333333333333E-2</v>
      </c>
      <c r="D26" s="53">
        <v>0.30833333333333335</v>
      </c>
      <c r="E26" s="53">
        <v>7.2999999999999995E-2</v>
      </c>
      <c r="F26" s="53">
        <v>0</v>
      </c>
      <c r="G26" s="54">
        <v>0</v>
      </c>
      <c r="H26" s="28" t="str">
        <f t="shared" si="14"/>
        <v/>
      </c>
      <c r="I26" s="27" t="str">
        <f t="shared" si="15"/>
        <v/>
      </c>
      <c r="J26" s="28" t="str">
        <f t="shared" si="16"/>
        <v/>
      </c>
      <c r="K26" s="27" t="str">
        <f t="shared" si="13"/>
        <v/>
      </c>
      <c r="L26" s="18"/>
      <c r="M26" s="9"/>
    </row>
    <row r="27" spans="1:14" s="23" customFormat="1">
      <c r="A27" s="16"/>
      <c r="B27" s="11" t="s">
        <v>22</v>
      </c>
      <c r="C27" s="53">
        <v>0</v>
      </c>
      <c r="D27" s="53">
        <v>0</v>
      </c>
      <c r="E27" s="53">
        <v>0.11133333333333334</v>
      </c>
      <c r="F27" s="53">
        <v>0</v>
      </c>
      <c r="G27" s="54">
        <v>0</v>
      </c>
      <c r="H27" s="28" t="str">
        <f t="shared" si="14"/>
        <v/>
      </c>
      <c r="I27" s="27" t="str">
        <f t="shared" si="15"/>
        <v/>
      </c>
      <c r="J27" s="28" t="str">
        <f t="shared" si="16"/>
        <v/>
      </c>
      <c r="K27" s="27" t="str">
        <f t="shared" si="13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130.99800000000002</v>
      </c>
      <c r="D13" s="26">
        <v>147.94266666666667</v>
      </c>
      <c r="E13" s="26">
        <v>170.46266666666668</v>
      </c>
      <c r="F13" s="26">
        <v>189.46900000000002</v>
      </c>
      <c r="G13" s="26">
        <v>197.96666666666667</v>
      </c>
      <c r="H13" s="28">
        <f t="shared" ref="H13:H27" si="0">IF(OR(OR(G13=0,F13=0),G13=""),"",(G13/F13-1)*100)</f>
        <v>4.4849905085616371</v>
      </c>
      <c r="I13" s="27">
        <f>IF(OR(OR(G13=0,F13=0),F13=""),"",(F13/E13-1)*100)</f>
        <v>11.149850993765998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117.23400000000001</v>
      </c>
      <c r="D14" s="25">
        <v>133.76966666666667</v>
      </c>
      <c r="E14" s="25">
        <v>150.84733333333335</v>
      </c>
      <c r="F14" s="25">
        <v>172.13233333333335</v>
      </c>
      <c r="G14" s="26">
        <v>179.19266666666667</v>
      </c>
      <c r="H14" s="28">
        <f t="shared" si="0"/>
        <v>4.1016892042362585</v>
      </c>
      <c r="I14" s="27">
        <f>IF(OR(OR(G14=0,F14=0),F14=""),"",(F14/E14-1)*100)</f>
        <v>14.110292525334668</v>
      </c>
      <c r="J14" s="28">
        <f t="shared" si="1"/>
        <v>90.516585283717802</v>
      </c>
      <c r="K14" s="27">
        <f t="shared" si="2"/>
        <v>90.849866380955902</v>
      </c>
      <c r="L14" s="18"/>
    </row>
    <row r="15" spans="1:15">
      <c r="A15" s="16"/>
      <c r="B15" s="12" t="s">
        <v>4</v>
      </c>
      <c r="C15" s="107">
        <v>4.5583333333333336</v>
      </c>
      <c r="D15" s="107">
        <v>6.192333333333333</v>
      </c>
      <c r="E15" s="107">
        <v>4.1906666666666661</v>
      </c>
      <c r="F15" s="107">
        <v>5.1349999999999998</v>
      </c>
      <c r="G15" s="107">
        <v>4.5276666666666658</v>
      </c>
      <c r="H15" s="50">
        <f t="shared" si="0"/>
        <v>-11.827328789354119</v>
      </c>
      <c r="I15" s="36">
        <f t="shared" ref="I15:I24" si="3">IF(OR(OR(G15=0,F15=0),F15=""),"",(F15/E15-1)*100)</f>
        <v>22.534202990773156</v>
      </c>
      <c r="J15" s="50">
        <f t="shared" si="1"/>
        <v>2.2870853679070544</v>
      </c>
      <c r="K15" s="36">
        <f t="shared" si="2"/>
        <v>2.7102058912011988</v>
      </c>
      <c r="L15" s="18"/>
      <c r="N15" s="23" t="s">
        <v>4</v>
      </c>
      <c r="O15" s="34">
        <f>J15</f>
        <v>2.2870853679070544</v>
      </c>
    </row>
    <row r="16" spans="1:15">
      <c r="A16" s="16"/>
      <c r="B16" s="11" t="s">
        <v>196</v>
      </c>
      <c r="C16" s="55">
        <v>1.4506666666666668</v>
      </c>
      <c r="D16" s="55">
        <v>1.7663333333333331</v>
      </c>
      <c r="E16" s="55">
        <v>4.6020000000000003</v>
      </c>
      <c r="F16" s="55">
        <v>2.98</v>
      </c>
      <c r="G16" s="56">
        <v>4.4996666666666663</v>
      </c>
      <c r="H16" s="28">
        <f t="shared" si="0"/>
        <v>50.995525727069335</v>
      </c>
      <c r="I16" s="27">
        <f t="shared" si="3"/>
        <v>-35.24554541503695</v>
      </c>
      <c r="J16" s="28">
        <f t="shared" si="1"/>
        <v>2.2729415726553288</v>
      </c>
      <c r="K16" s="27">
        <f t="shared" si="2"/>
        <v>1.572816661300793</v>
      </c>
      <c r="L16" s="18"/>
      <c r="N16" s="23" t="s">
        <v>35</v>
      </c>
      <c r="O16" s="34">
        <f>100-O15</f>
        <v>97.712914632092946</v>
      </c>
    </row>
    <row r="17" spans="1:14">
      <c r="A17" s="16"/>
      <c r="B17" s="11" t="s">
        <v>7</v>
      </c>
      <c r="C17" s="55">
        <v>1.0436666666666667</v>
      </c>
      <c r="D17" s="55">
        <v>1.3996666666666666</v>
      </c>
      <c r="E17" s="55">
        <v>0.68800000000000006</v>
      </c>
      <c r="F17" s="55">
        <v>0.94366666666666665</v>
      </c>
      <c r="G17" s="56">
        <v>1.8873333333333333</v>
      </c>
      <c r="H17" s="28">
        <f t="shared" si="0"/>
        <v>100</v>
      </c>
      <c r="I17" s="27">
        <f t="shared" si="3"/>
        <v>37.160852713178286</v>
      </c>
      <c r="J17" s="28">
        <f t="shared" si="1"/>
        <v>0.95335915137228477</v>
      </c>
      <c r="K17" s="27">
        <f t="shared" si="2"/>
        <v>0.49805860941191782</v>
      </c>
      <c r="L17" s="18"/>
    </row>
    <row r="18" spans="1:14">
      <c r="A18" s="16"/>
      <c r="B18" s="11" t="s">
        <v>23</v>
      </c>
      <c r="C18" s="55">
        <v>1.9829999999999999</v>
      </c>
      <c r="D18" s="55">
        <v>0.45333333333333331</v>
      </c>
      <c r="E18" s="55">
        <v>2.8396666666666666</v>
      </c>
      <c r="F18" s="55">
        <v>2.081</v>
      </c>
      <c r="G18" s="56">
        <v>1.86</v>
      </c>
      <c r="H18" s="28">
        <f t="shared" si="0"/>
        <v>-10.619894281595377</v>
      </c>
      <c r="I18" s="27">
        <f t="shared" si="3"/>
        <v>-26.716750792346524</v>
      </c>
      <c r="J18" s="28">
        <f t="shared" si="1"/>
        <v>0.93955211315036213</v>
      </c>
      <c r="K18" s="27">
        <f t="shared" si="2"/>
        <v>1.0983327087808559</v>
      </c>
      <c r="L18" s="18"/>
    </row>
    <row r="19" spans="1:14">
      <c r="A19" s="16"/>
      <c r="B19" s="11" t="s">
        <v>22</v>
      </c>
      <c r="C19" s="55">
        <v>0.92933333333333346</v>
      </c>
      <c r="D19" s="55">
        <v>0.9996666666666667</v>
      </c>
      <c r="E19" s="55">
        <v>1.5483333333333331</v>
      </c>
      <c r="F19" s="55">
        <v>2.1963333333333335</v>
      </c>
      <c r="G19" s="56">
        <v>1.4553333333333331</v>
      </c>
      <c r="H19" s="28">
        <f t="shared" si="0"/>
        <v>-33.738048262255283</v>
      </c>
      <c r="I19" s="27">
        <f t="shared" si="3"/>
        <v>41.851453175457507</v>
      </c>
      <c r="J19" s="28">
        <f t="shared" si="1"/>
        <v>0.73514059605994264</v>
      </c>
      <c r="K19" s="27">
        <f t="shared" si="2"/>
        <v>1.1592045840392535</v>
      </c>
      <c r="L19" s="18"/>
    </row>
    <row r="20" spans="1:14">
      <c r="A20" s="16"/>
      <c r="B20" s="11" t="s">
        <v>20</v>
      </c>
      <c r="C20" s="55">
        <v>0.5033333333333333</v>
      </c>
      <c r="D20" s="55">
        <v>0.20866666666666667</v>
      </c>
      <c r="E20" s="55">
        <v>0.8886666666666666</v>
      </c>
      <c r="F20" s="55">
        <v>0.68166666666666664</v>
      </c>
      <c r="G20" s="56">
        <v>1.4029999999999998</v>
      </c>
      <c r="H20" s="28">
        <f t="shared" si="0"/>
        <v>105.81907090464546</v>
      </c>
      <c r="I20" s="27">
        <f t="shared" si="3"/>
        <v>-23.293323330832706</v>
      </c>
      <c r="J20" s="28">
        <f t="shared" si="1"/>
        <v>0.70870516922040738</v>
      </c>
      <c r="K20" s="27">
        <f t="shared" si="2"/>
        <v>0.35977741301567356</v>
      </c>
      <c r="L20" s="18"/>
    </row>
    <row r="21" spans="1:14">
      <c r="A21" s="16"/>
      <c r="B21" s="11" t="s">
        <v>19</v>
      </c>
      <c r="C21" s="55">
        <v>0.26066666666666666</v>
      </c>
      <c r="D21" s="55">
        <v>0.88766666666666671</v>
      </c>
      <c r="E21" s="55">
        <v>1.2073333333333334</v>
      </c>
      <c r="F21" s="55">
        <v>0.39033333333333337</v>
      </c>
      <c r="G21" s="56">
        <v>0.85033333333333327</v>
      </c>
      <c r="H21" s="28">
        <f t="shared" si="0"/>
        <v>117.84799316823226</v>
      </c>
      <c r="I21" s="27">
        <f t="shared" si="3"/>
        <v>-67.669795692987293</v>
      </c>
      <c r="J21" s="28">
        <f t="shared" si="1"/>
        <v>0.42953359151372283</v>
      </c>
      <c r="K21" s="27">
        <f t="shared" si="2"/>
        <v>0.20601435239186003</v>
      </c>
      <c r="L21" s="18"/>
    </row>
    <row r="22" spans="1:14">
      <c r="A22" s="16"/>
      <c r="B22" s="11" t="s">
        <v>21</v>
      </c>
      <c r="C22" s="55">
        <v>0.60199999999999998</v>
      </c>
      <c r="D22" s="55">
        <v>0.14433333333333334</v>
      </c>
      <c r="E22" s="55">
        <v>0.82133333333333336</v>
      </c>
      <c r="F22" s="55">
        <v>0.46900000000000003</v>
      </c>
      <c r="G22" s="56">
        <v>0.73666666666666669</v>
      </c>
      <c r="H22" s="28">
        <f t="shared" si="0"/>
        <v>57.071783937455578</v>
      </c>
      <c r="I22" s="27">
        <f t="shared" si="3"/>
        <v>-42.897727272727273</v>
      </c>
      <c r="J22" s="28">
        <f t="shared" si="1"/>
        <v>0.37211651793231187</v>
      </c>
      <c r="K22" s="27">
        <f t="shared" si="2"/>
        <v>0.24753389736579598</v>
      </c>
      <c r="L22" s="18"/>
    </row>
    <row r="23" spans="1:14">
      <c r="A23" s="16"/>
      <c r="B23" s="11" t="s">
        <v>18</v>
      </c>
      <c r="C23" s="55">
        <v>0.755</v>
      </c>
      <c r="D23" s="55">
        <v>1.2433333333333334</v>
      </c>
      <c r="E23" s="55">
        <v>1.4976666666666667</v>
      </c>
      <c r="F23" s="55">
        <v>1.1516666666666666</v>
      </c>
      <c r="G23" s="56">
        <v>0.72399999999999987</v>
      </c>
      <c r="H23" s="28">
        <f t="shared" si="0"/>
        <v>-37.134587554269181</v>
      </c>
      <c r="I23" s="27">
        <f t="shared" si="3"/>
        <v>-23.102604050745612</v>
      </c>
      <c r="J23" s="28">
        <f t="shared" si="1"/>
        <v>0.36571813436605483</v>
      </c>
      <c r="K23" s="27">
        <f t="shared" si="2"/>
        <v>0.60783910120740936</v>
      </c>
      <c r="L23" s="18"/>
    </row>
    <row r="24" spans="1:14">
      <c r="A24" s="16"/>
      <c r="B24" s="11" t="s">
        <v>8</v>
      </c>
      <c r="C24" s="55">
        <v>0.22833333333333336</v>
      </c>
      <c r="D24" s="55">
        <v>0.25566666666666665</v>
      </c>
      <c r="E24" s="55">
        <v>0.21199999999999999</v>
      </c>
      <c r="F24" s="55">
        <v>0.34433333333333332</v>
      </c>
      <c r="G24" s="56">
        <v>0.47833333333333333</v>
      </c>
      <c r="H24" s="28">
        <f t="shared" si="0"/>
        <v>38.915779283639893</v>
      </c>
      <c r="I24" s="27">
        <f t="shared" si="3"/>
        <v>62.421383647798748</v>
      </c>
      <c r="J24" s="28">
        <f t="shared" si="1"/>
        <v>0.24162316888365043</v>
      </c>
      <c r="K24" s="27">
        <f t="shared" si="2"/>
        <v>0.18173597439862632</v>
      </c>
      <c r="L24" s="18"/>
    </row>
    <row r="25" spans="1:14">
      <c r="A25" s="16"/>
      <c r="B25" s="11" t="s">
        <v>5</v>
      </c>
      <c r="C25" s="55">
        <v>0.52599999999999991</v>
      </c>
      <c r="D25" s="55">
        <v>0.105</v>
      </c>
      <c r="E25" s="55">
        <v>0</v>
      </c>
      <c r="F25" s="55">
        <v>0.10766666666666667</v>
      </c>
      <c r="G25" s="56">
        <v>0.17600000000000002</v>
      </c>
      <c r="H25" s="28">
        <f t="shared" si="0"/>
        <v>63.467492260061917</v>
      </c>
      <c r="I25" s="27"/>
      <c r="J25" s="28">
        <f t="shared" si="1"/>
        <v>8.8903855867991252E-2</v>
      </c>
      <c r="K25" s="27">
        <f t="shared" si="2"/>
        <v>5.6825478926191976E-2</v>
      </c>
      <c r="L25" s="18"/>
    </row>
    <row r="26" spans="1:14">
      <c r="A26" s="16"/>
      <c r="B26" s="11" t="s">
        <v>10</v>
      </c>
      <c r="C26" s="55">
        <v>0.32766666666666666</v>
      </c>
      <c r="D26" s="55">
        <v>0.51700000000000002</v>
      </c>
      <c r="E26" s="55">
        <v>0.3203333333333333</v>
      </c>
      <c r="F26" s="55">
        <v>0.49700000000000005</v>
      </c>
      <c r="G26" s="56">
        <v>0.17566666666666667</v>
      </c>
      <c r="H26" s="28">
        <f t="shared" ref="H26" si="4">IF(OR(OR(G26=0,F26=0),G26=""),"",(G26/F26-1)*100)</f>
        <v>-64.654594232059026</v>
      </c>
      <c r="I26" s="27">
        <f t="shared" ref="I26:I27" si="5">IF(OR(OR(G26=0,F26=0),F26=""),"",(F26/E26-1)*100)</f>
        <v>55.150884495317399</v>
      </c>
      <c r="J26" s="28">
        <f t="shared" ref="J26" si="6">IF(G26=0,"",G26/$G$13*100)</f>
        <v>8.8735477353089745E-2</v>
      </c>
      <c r="K26" s="27">
        <f t="shared" ref="K26" si="7">IF(F26=0,"",F26/$F$13*100)</f>
        <v>0.26231204049211215</v>
      </c>
      <c r="L26" s="18"/>
    </row>
    <row r="27" spans="1:14">
      <c r="A27" s="16"/>
      <c r="B27" s="11" t="s">
        <v>24</v>
      </c>
      <c r="C27" s="55">
        <v>0.59599999999999997</v>
      </c>
      <c r="D27" s="55">
        <v>0</v>
      </c>
      <c r="E27" s="55">
        <v>0.79933333333333334</v>
      </c>
      <c r="F27" s="55">
        <v>0.35899999999999999</v>
      </c>
      <c r="G27" s="56">
        <v>0</v>
      </c>
      <c r="H27" s="28" t="str">
        <f t="shared" si="0"/>
        <v/>
      </c>
      <c r="I27" s="27" t="str">
        <f t="shared" si="5"/>
        <v/>
      </c>
      <c r="J27" s="28" t="str">
        <f t="shared" si="1"/>
        <v/>
      </c>
      <c r="K27" s="27">
        <f t="shared" si="2"/>
        <v>0.18947690651241098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16.322999999999997</v>
      </c>
      <c r="D13" s="26">
        <v>7.774</v>
      </c>
      <c r="E13" s="26">
        <v>19.541333333333331</v>
      </c>
      <c r="F13" s="26">
        <v>13.696666666666667</v>
      </c>
      <c r="G13" s="26">
        <v>24.647000000000002</v>
      </c>
      <c r="H13" s="28">
        <f t="shared" ref="H13:H14" si="0">IF(OR(OR(G13=0,F13=0),G13=""),"",(G13/F13-1)*100)</f>
        <v>79.948892674616715</v>
      </c>
      <c r="I13" s="27">
        <f>IF(OR(OR(G13=0,F13=0),F13=""),"",(F13/E13-1)*100)</f>
        <v>-29.9092521834061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5">
        <v>15.790333333333329</v>
      </c>
      <c r="D14" s="25">
        <v>7.2766666666666664</v>
      </c>
      <c r="E14" s="25">
        <v>13.451333333333331</v>
      </c>
      <c r="F14" s="25">
        <v>11.087666666666667</v>
      </c>
      <c r="G14" s="26">
        <v>18.859666666666669</v>
      </c>
      <c r="H14" s="28">
        <f t="shared" si="0"/>
        <v>70.095902353966878</v>
      </c>
      <c r="I14" s="27">
        <f>IF(OR(OR(G14=0,F14=0),F14=""),"",(F14/E14-1)*100)</f>
        <v>-17.571987907022823</v>
      </c>
      <c r="J14" s="28">
        <f t="shared" si="1"/>
        <v>76.519116592959264</v>
      </c>
      <c r="K14" s="27">
        <f t="shared" si="2"/>
        <v>80.951569724993917</v>
      </c>
      <c r="L14" s="18"/>
    </row>
    <row r="15" spans="1:15">
      <c r="A15" s="16"/>
      <c r="B15" s="11" t="s">
        <v>196</v>
      </c>
      <c r="C15" s="55">
        <v>0.22966666666666666</v>
      </c>
      <c r="D15" s="55">
        <v>0</v>
      </c>
      <c r="E15" s="55">
        <v>1.3380000000000001</v>
      </c>
      <c r="F15" s="55">
        <v>0</v>
      </c>
      <c r="G15" s="56">
        <v>1.9969999999999999</v>
      </c>
      <c r="H15" s="28" t="str">
        <f t="shared" ref="H15:H23" si="3">IF(OR(OR(G15=0,F15=0),G15=""),"",(G15/F15-1)*100)</f>
        <v/>
      </c>
      <c r="I15" s="27" t="str">
        <f t="shared" ref="I15:I22" si="4">IF(OR(OR(G15=0,F15=0),F15=""),"",(F15/E15-1)*100)</f>
        <v/>
      </c>
      <c r="J15" s="28">
        <f t="shared" ref="J15:J21" si="5">IF(G15=0,"",G15/$G$13*100)</f>
        <v>8.1024059723292883</v>
      </c>
      <c r="K15" s="27" t="str">
        <f t="shared" ref="K15:K21" si="6">IF(F15=0,"",F15/$F$13*100)</f>
        <v/>
      </c>
      <c r="L15" s="18"/>
      <c r="N15" s="23" t="s">
        <v>4</v>
      </c>
      <c r="O15" s="34">
        <f>+J18</f>
        <v>2.7819477691673091</v>
      </c>
    </row>
    <row r="16" spans="1:15">
      <c r="A16" s="16"/>
      <c r="B16" s="11" t="s">
        <v>19</v>
      </c>
      <c r="C16" s="55">
        <v>0.14366666666666666</v>
      </c>
      <c r="D16" s="55">
        <v>0</v>
      </c>
      <c r="E16" s="55">
        <v>0.13500000000000001</v>
      </c>
      <c r="F16" s="55">
        <v>1.29</v>
      </c>
      <c r="G16" s="56">
        <v>0.95633333333333326</v>
      </c>
      <c r="H16" s="28">
        <f t="shared" si="3"/>
        <v>-25.865633074935413</v>
      </c>
      <c r="I16" s="27">
        <f t="shared" si="4"/>
        <v>855.55555555555554</v>
      </c>
      <c r="J16" s="28">
        <f t="shared" si="5"/>
        <v>3.8801206367238739</v>
      </c>
      <c r="K16" s="27">
        <f t="shared" si="6"/>
        <v>9.4183499634947676</v>
      </c>
      <c r="L16" s="18"/>
      <c r="N16" s="23" t="s">
        <v>35</v>
      </c>
      <c r="O16" s="34">
        <f>100-O15</f>
        <v>97.218052230832697</v>
      </c>
    </row>
    <row r="17" spans="1:14">
      <c r="A17" s="16"/>
      <c r="B17" s="11" t="s">
        <v>18</v>
      </c>
      <c r="C17" s="55">
        <v>0</v>
      </c>
      <c r="D17" s="55">
        <v>5.6666666666666671E-2</v>
      </c>
      <c r="E17" s="55">
        <v>0.29599999999999999</v>
      </c>
      <c r="F17" s="55">
        <v>0.55966666666666665</v>
      </c>
      <c r="G17" s="56">
        <v>0.77799999999999991</v>
      </c>
      <c r="H17" s="28">
        <f t="shared" si="3"/>
        <v>39.011316259678374</v>
      </c>
      <c r="I17" s="27">
        <f t="shared" si="4"/>
        <v>89.076576576576571</v>
      </c>
      <c r="J17" s="28">
        <f t="shared" si="5"/>
        <v>3.1565707794052011</v>
      </c>
      <c r="K17" s="27">
        <f t="shared" si="6"/>
        <v>4.0861523485032851</v>
      </c>
      <c r="L17" s="18"/>
    </row>
    <row r="18" spans="1:14">
      <c r="A18" s="16"/>
      <c r="B18" s="12" t="s">
        <v>4</v>
      </c>
      <c r="C18" s="107">
        <v>0</v>
      </c>
      <c r="D18" s="107">
        <v>0</v>
      </c>
      <c r="E18" s="107">
        <v>3.4106666666666663</v>
      </c>
      <c r="F18" s="107">
        <v>0</v>
      </c>
      <c r="G18" s="107">
        <v>0.68566666666666665</v>
      </c>
      <c r="H18" s="50" t="str">
        <f t="shared" si="3"/>
        <v/>
      </c>
      <c r="I18" s="36" t="str">
        <f t="shared" si="4"/>
        <v/>
      </c>
      <c r="J18" s="50">
        <f t="shared" si="5"/>
        <v>2.7819477691673091</v>
      </c>
      <c r="K18" s="36" t="str">
        <f t="shared" si="6"/>
        <v/>
      </c>
      <c r="L18" s="18"/>
    </row>
    <row r="19" spans="1:14">
      <c r="A19" s="16"/>
      <c r="B19" s="11" t="s">
        <v>20</v>
      </c>
      <c r="C19" s="55">
        <v>0</v>
      </c>
      <c r="D19" s="55">
        <v>0</v>
      </c>
      <c r="E19" s="55">
        <v>0.4</v>
      </c>
      <c r="F19" s="55">
        <v>0.10933333333333334</v>
      </c>
      <c r="G19" s="56">
        <v>0.4413333333333333</v>
      </c>
      <c r="H19" s="28">
        <f t="shared" si="3"/>
        <v>303.65853658536582</v>
      </c>
      <c r="I19" s="27">
        <f t="shared" si="4"/>
        <v>-72.666666666666671</v>
      </c>
      <c r="J19" s="28">
        <f t="shared" si="5"/>
        <v>1.7906168431587342</v>
      </c>
      <c r="K19" s="27">
        <f t="shared" si="6"/>
        <v>0.79824774884400085</v>
      </c>
      <c r="L19" s="18"/>
    </row>
    <row r="20" spans="1:14">
      <c r="A20" s="16"/>
      <c r="B20" s="11" t="s">
        <v>23</v>
      </c>
      <c r="C20" s="55">
        <v>0</v>
      </c>
      <c r="D20" s="55">
        <v>0</v>
      </c>
      <c r="E20" s="55">
        <v>0</v>
      </c>
      <c r="F20" s="55">
        <v>0.28199999999999997</v>
      </c>
      <c r="G20" s="56">
        <v>0.34633333333333333</v>
      </c>
      <c r="H20" s="28">
        <f t="shared" si="3"/>
        <v>22.813238770685594</v>
      </c>
      <c r="I20" s="27"/>
      <c r="J20" s="28">
        <f t="shared" si="5"/>
        <v>1.4051743958020584</v>
      </c>
      <c r="K20" s="27">
        <f t="shared" si="6"/>
        <v>2.0588951082988558</v>
      </c>
      <c r="L20" s="18"/>
    </row>
    <row r="21" spans="1:14">
      <c r="A21" s="16"/>
      <c r="B21" s="11" t="s">
        <v>7</v>
      </c>
      <c r="C21" s="55">
        <v>0</v>
      </c>
      <c r="D21" s="55">
        <v>0.152</v>
      </c>
      <c r="E21" s="55">
        <v>0.16600000000000001</v>
      </c>
      <c r="F21" s="55">
        <v>0.14633333333333334</v>
      </c>
      <c r="G21" s="56">
        <v>0.34133333333333332</v>
      </c>
      <c r="H21" s="28">
        <f t="shared" si="3"/>
        <v>133.25740318906605</v>
      </c>
      <c r="I21" s="27"/>
      <c r="J21" s="28">
        <f t="shared" si="5"/>
        <v>1.3848879512043384</v>
      </c>
      <c r="K21" s="27">
        <f t="shared" si="6"/>
        <v>1.0683864687271842</v>
      </c>
      <c r="L21" s="18"/>
    </row>
    <row r="22" spans="1:14">
      <c r="A22" s="16"/>
      <c r="B22" s="11" t="s">
        <v>5</v>
      </c>
      <c r="C22" s="55">
        <v>9.4333333333333325E-2</v>
      </c>
      <c r="D22" s="55">
        <v>0</v>
      </c>
      <c r="E22" s="55">
        <v>0.12933333333333333</v>
      </c>
      <c r="F22" s="55">
        <v>0</v>
      </c>
      <c r="G22" s="56">
        <v>0.127</v>
      </c>
      <c r="H22" s="28" t="str">
        <f t="shared" si="3"/>
        <v/>
      </c>
      <c r="I22" s="27" t="str">
        <f t="shared" si="4"/>
        <v/>
      </c>
      <c r="J22" s="28">
        <f t="shared" ref="J22:J23" si="7">IF(G22=0,"",G22/$G$13*100)</f>
        <v>0.51527569278208296</v>
      </c>
      <c r="K22" s="27" t="str">
        <f t="shared" ref="K22:K23" si="8">IF(F22=0,"",F22/$F$13*100)</f>
        <v/>
      </c>
      <c r="L22" s="18"/>
    </row>
    <row r="23" spans="1:14">
      <c r="A23" s="16"/>
      <c r="B23" s="11" t="s">
        <v>22</v>
      </c>
      <c r="C23" s="55">
        <v>0</v>
      </c>
      <c r="D23" s="55">
        <v>9.3000000000000013E-2</v>
      </c>
      <c r="E23" s="55">
        <v>0</v>
      </c>
      <c r="F23" s="55">
        <v>7.1999999999999995E-2</v>
      </c>
      <c r="G23" s="56">
        <v>6.7999999999999991E-2</v>
      </c>
      <c r="H23" s="28">
        <f t="shared" si="3"/>
        <v>-5.555555555555558</v>
      </c>
      <c r="I23" s="27"/>
      <c r="J23" s="28">
        <f t="shared" si="7"/>
        <v>0.27589564652898929</v>
      </c>
      <c r="K23" s="27">
        <f t="shared" si="8"/>
        <v>0.52567534679970784</v>
      </c>
      <c r="L23" s="18"/>
    </row>
    <row r="24" spans="1:14">
      <c r="A24" s="16"/>
      <c r="B24" s="11" t="s">
        <v>8</v>
      </c>
      <c r="C24" s="55">
        <v>0</v>
      </c>
      <c r="D24" s="55">
        <v>0</v>
      </c>
      <c r="E24" s="55">
        <v>3.2000000000000001E-2</v>
      </c>
      <c r="F24" s="55">
        <v>9.7000000000000017E-2</v>
      </c>
      <c r="G24" s="56">
        <v>4.6333333333333337E-2</v>
      </c>
      <c r="H24" s="28">
        <f t="shared" ref="H24" si="9">IF(OR(OR(G24=0,F24=0),G24=""),"",(G24/F24-1)*100)</f>
        <v>-52.233676975945023</v>
      </c>
      <c r="I24" s="27">
        <f t="shared" ref="I24" si="10">IF(OR(OR(G24=0,F24=0),F24=""),"",(F24/E24-1)*100)</f>
        <v>203.12500000000006</v>
      </c>
      <c r="J24" s="28">
        <f t="shared" ref="J24:J27" si="11">IF(G24=0,"",G24/$G$13*100)</f>
        <v>0.18798771993887017</v>
      </c>
      <c r="K24" s="27">
        <f t="shared" ref="K24:K27" si="12">IF(F24=0,"",F24/$F$13*100)</f>
        <v>0.70820150888293998</v>
      </c>
      <c r="L24" s="18"/>
    </row>
    <row r="25" spans="1:14">
      <c r="A25" s="16"/>
      <c r="B25" s="11" t="s">
        <v>10</v>
      </c>
      <c r="C25" s="55">
        <v>0</v>
      </c>
      <c r="D25" s="55">
        <v>0.19566666666666666</v>
      </c>
      <c r="E25" s="55">
        <v>0</v>
      </c>
      <c r="F25" s="55">
        <v>0</v>
      </c>
      <c r="G25" s="56">
        <v>0</v>
      </c>
      <c r="H25" s="28" t="str">
        <f t="shared" ref="H25:H27" si="13">IF(OR(OR(G25=0,F25=0),G25=""),"",(G25/F25-1)*100)</f>
        <v/>
      </c>
      <c r="I25" s="27"/>
      <c r="J25" s="28" t="str">
        <f t="shared" si="11"/>
        <v/>
      </c>
      <c r="K25" s="27" t="str">
        <f t="shared" si="12"/>
        <v/>
      </c>
      <c r="L25" s="18"/>
    </row>
    <row r="26" spans="1:14">
      <c r="A26" s="16"/>
      <c r="B26" s="11" t="s">
        <v>24</v>
      </c>
      <c r="C26" s="55">
        <v>0</v>
      </c>
      <c r="D26" s="55">
        <v>0</v>
      </c>
      <c r="E26" s="55">
        <v>0.18300000000000002</v>
      </c>
      <c r="F26" s="55">
        <v>0</v>
      </c>
      <c r="G26" s="56">
        <v>0</v>
      </c>
      <c r="H26" s="28" t="str">
        <f t="shared" si="13"/>
        <v/>
      </c>
      <c r="I26" s="27" t="str">
        <f t="shared" ref="I26:I27" si="14">IF(OR(OR(G26=0,F26=0),F26=""),"",(F26/E26-1)*100)</f>
        <v/>
      </c>
      <c r="J26" s="28" t="str">
        <f t="shared" si="11"/>
        <v/>
      </c>
      <c r="K26" s="27" t="str">
        <f t="shared" si="12"/>
        <v/>
      </c>
      <c r="L26" s="18"/>
    </row>
    <row r="27" spans="1:14">
      <c r="A27" s="16"/>
      <c r="B27" s="11" t="s">
        <v>21</v>
      </c>
      <c r="C27" s="55">
        <v>6.5000000000000002E-2</v>
      </c>
      <c r="D27" s="55">
        <v>0</v>
      </c>
      <c r="E27" s="55">
        <v>0</v>
      </c>
      <c r="F27" s="55">
        <v>5.2666666666666667E-2</v>
      </c>
      <c r="G27" s="56">
        <v>0</v>
      </c>
      <c r="H27" s="28" t="str">
        <f t="shared" si="13"/>
        <v/>
      </c>
      <c r="I27" s="27" t="str">
        <f t="shared" si="14"/>
        <v/>
      </c>
      <c r="J27" s="28" t="str">
        <f t="shared" si="11"/>
        <v/>
      </c>
      <c r="K27" s="27">
        <f t="shared" si="12"/>
        <v>0.38452178145534194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197.92566666666667</v>
      </c>
      <c r="D13" s="26">
        <v>237.31199999999998</v>
      </c>
      <c r="E13" s="26">
        <v>294.48133333333334</v>
      </c>
      <c r="F13" s="26">
        <v>274.45299999999997</v>
      </c>
      <c r="G13" s="26">
        <v>258.14799999999997</v>
      </c>
      <c r="H13" s="28">
        <f t="shared" ref="H13:H27" si="0">IF(OR(OR(G13=0,F13=0),G13=""),"",(G13/F13-1)*100)</f>
        <v>-5.9409079150164139</v>
      </c>
      <c r="I13" s="27">
        <f>IF(OR(OR(G13=0,F13=0),F13=""),"",(F13/E13-1)*100)</f>
        <v>-6.8012233938993365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44.504000000000019</v>
      </c>
      <c r="D14" s="25">
        <v>51.658999999999935</v>
      </c>
      <c r="E14" s="25">
        <v>75.076333333333338</v>
      </c>
      <c r="F14" s="25">
        <v>76.865666666666698</v>
      </c>
      <c r="G14" s="26">
        <v>82.603000000000009</v>
      </c>
      <c r="H14" s="28">
        <f t="shared" si="0"/>
        <v>7.4641040429840544</v>
      </c>
      <c r="I14" s="27">
        <f>IF(OR(OR(G14=0,F14=0),F14=""),"",(F14/E14-1)*100)</f>
        <v>2.383352055019583</v>
      </c>
      <c r="J14" s="28">
        <f t="shared" si="1"/>
        <v>31.998311046376504</v>
      </c>
      <c r="K14" s="27">
        <f t="shared" si="2"/>
        <v>28.006859705183295</v>
      </c>
      <c r="L14" s="18"/>
    </row>
    <row r="15" spans="1:15">
      <c r="A15" s="16"/>
      <c r="B15" s="12" t="s">
        <v>4</v>
      </c>
      <c r="C15" s="107">
        <v>58.606333333333339</v>
      </c>
      <c r="D15" s="107">
        <v>55.380666666666663</v>
      </c>
      <c r="E15" s="107">
        <v>78.238</v>
      </c>
      <c r="F15" s="107">
        <v>66.535333333333327</v>
      </c>
      <c r="G15" s="107">
        <v>56.665333333333329</v>
      </c>
      <c r="H15" s="50">
        <f t="shared" si="0"/>
        <v>-14.834223420137672</v>
      </c>
      <c r="I15" s="36">
        <f t="shared" ref="I15:I27" si="3">IF(OR(OR(G15=0,F15=0),F15=""),"",(F15/E15-1)*100)</f>
        <v>-14.957778402651744</v>
      </c>
      <c r="J15" s="50">
        <f t="shared" si="1"/>
        <v>21.950715610166778</v>
      </c>
      <c r="K15" s="36">
        <f t="shared" si="2"/>
        <v>24.242887974747347</v>
      </c>
      <c r="L15" s="18"/>
      <c r="N15" s="23" t="s">
        <v>4</v>
      </c>
      <c r="O15" s="34">
        <f>J15</f>
        <v>21.950715610166778</v>
      </c>
    </row>
    <row r="16" spans="1:15">
      <c r="A16" s="16"/>
      <c r="B16" s="11" t="s">
        <v>196</v>
      </c>
      <c r="C16" s="55">
        <v>31.405333333333335</v>
      </c>
      <c r="D16" s="55">
        <v>48.984000000000002</v>
      </c>
      <c r="E16" s="55">
        <v>59.688666666666656</v>
      </c>
      <c r="F16" s="55">
        <v>51.283333333333331</v>
      </c>
      <c r="G16" s="56">
        <v>39.969333333333338</v>
      </c>
      <c r="H16" s="28">
        <f t="shared" si="0"/>
        <v>-22.061748456288576</v>
      </c>
      <c r="I16" s="27">
        <f t="shared" si="3"/>
        <v>-14.081958607440814</v>
      </c>
      <c r="J16" s="28">
        <f t="shared" si="1"/>
        <v>15.483107881267081</v>
      </c>
      <c r="K16" s="27">
        <f t="shared" si="2"/>
        <v>18.685652309624356</v>
      </c>
      <c r="L16" s="18"/>
      <c r="N16" s="23" t="s">
        <v>35</v>
      </c>
      <c r="O16" s="34">
        <f>100-O15</f>
        <v>78.049284389833218</v>
      </c>
    </row>
    <row r="17" spans="1:14">
      <c r="A17" s="16"/>
      <c r="B17" s="11" t="s">
        <v>23</v>
      </c>
      <c r="C17" s="55">
        <v>21.366333333333333</v>
      </c>
      <c r="D17" s="55">
        <v>29.065333333333331</v>
      </c>
      <c r="E17" s="55">
        <v>30.363333333333333</v>
      </c>
      <c r="F17" s="55">
        <v>30.140666666666664</v>
      </c>
      <c r="G17" s="56">
        <v>28.52933333333333</v>
      </c>
      <c r="H17" s="28">
        <f t="shared" si="0"/>
        <v>-5.3460441043108986</v>
      </c>
      <c r="I17" s="27">
        <f t="shared" si="3"/>
        <v>-0.73334065210232113</v>
      </c>
      <c r="J17" s="28">
        <f t="shared" si="1"/>
        <v>11.051541492993683</v>
      </c>
      <c r="K17" s="27">
        <f t="shared" si="2"/>
        <v>10.982086793245717</v>
      </c>
      <c r="L17" s="18"/>
    </row>
    <row r="18" spans="1:14">
      <c r="A18" s="16"/>
      <c r="B18" s="11" t="s">
        <v>19</v>
      </c>
      <c r="C18" s="55">
        <v>7.7536666666666667</v>
      </c>
      <c r="D18" s="55">
        <v>13.597</v>
      </c>
      <c r="E18" s="55">
        <v>6.8250000000000002</v>
      </c>
      <c r="F18" s="55">
        <v>10.842666666666666</v>
      </c>
      <c r="G18" s="56">
        <v>8.7170000000000005</v>
      </c>
      <c r="H18" s="28">
        <f t="shared" si="0"/>
        <v>-19.604648303000481</v>
      </c>
      <c r="I18" s="27">
        <f t="shared" si="3"/>
        <v>58.86691086691085</v>
      </c>
      <c r="J18" s="28">
        <f t="shared" si="1"/>
        <v>3.3767451229527254</v>
      </c>
      <c r="K18" s="27">
        <f t="shared" si="2"/>
        <v>3.9506460729766726</v>
      </c>
      <c r="L18" s="18"/>
    </row>
    <row r="19" spans="1:14">
      <c r="A19" s="16"/>
      <c r="B19" s="11" t="s">
        <v>20</v>
      </c>
      <c r="C19" s="55">
        <v>6.4830000000000005</v>
      </c>
      <c r="D19" s="55">
        <v>6.6090000000000009</v>
      </c>
      <c r="E19" s="55">
        <v>8.9600000000000009</v>
      </c>
      <c r="F19" s="55">
        <v>9.0389999999999997</v>
      </c>
      <c r="G19" s="56">
        <v>8.5230000000000015</v>
      </c>
      <c r="H19" s="28">
        <f t="shared" si="0"/>
        <v>-5.708596083637552</v>
      </c>
      <c r="I19" s="27">
        <f t="shared" si="3"/>
        <v>0.88169642857141017</v>
      </c>
      <c r="J19" s="28">
        <f t="shared" si="1"/>
        <v>3.3015944342005374</v>
      </c>
      <c r="K19" s="27">
        <f t="shared" si="2"/>
        <v>3.2934600824184832</v>
      </c>
      <c r="L19" s="18"/>
    </row>
    <row r="20" spans="1:14">
      <c r="A20" s="16"/>
      <c r="B20" s="11" t="s">
        <v>22</v>
      </c>
      <c r="C20" s="55">
        <v>4.1133333333333333</v>
      </c>
      <c r="D20" s="55">
        <v>4.2433333333333332</v>
      </c>
      <c r="E20" s="55">
        <v>7.4240000000000004</v>
      </c>
      <c r="F20" s="55">
        <v>8.8386666666666667</v>
      </c>
      <c r="G20" s="56">
        <v>7.5616666666666665</v>
      </c>
      <c r="H20" s="28">
        <f t="shared" si="0"/>
        <v>-14.447880524966061</v>
      </c>
      <c r="I20" s="27">
        <f t="shared" si="3"/>
        <v>19.055316091954012</v>
      </c>
      <c r="J20" s="28">
        <f t="shared" si="1"/>
        <v>2.9291982377034365</v>
      </c>
      <c r="K20" s="27">
        <f t="shared" si="2"/>
        <v>3.2204664065128332</v>
      </c>
      <c r="L20" s="18"/>
    </row>
    <row r="21" spans="1:14">
      <c r="A21" s="16"/>
      <c r="B21" s="11" t="s">
        <v>24</v>
      </c>
      <c r="C21" s="55">
        <v>7.1819999999999995</v>
      </c>
      <c r="D21" s="55">
        <v>8.1390000000000011</v>
      </c>
      <c r="E21" s="55">
        <v>10.125666666666667</v>
      </c>
      <c r="F21" s="55">
        <v>6.1016666666666666</v>
      </c>
      <c r="G21" s="56">
        <v>7.1756666666666673</v>
      </c>
      <c r="H21" s="28">
        <f t="shared" si="0"/>
        <v>17.60174815624147</v>
      </c>
      <c r="I21" s="27">
        <f t="shared" si="3"/>
        <v>-39.740593211969589</v>
      </c>
      <c r="J21" s="28">
        <f t="shared" si="1"/>
        <v>2.779671609567639</v>
      </c>
      <c r="K21" s="27">
        <f t="shared" si="2"/>
        <v>2.223210045678738</v>
      </c>
      <c r="L21" s="18"/>
    </row>
    <row r="22" spans="1:14">
      <c r="A22" s="16"/>
      <c r="B22" s="11" t="s">
        <v>7</v>
      </c>
      <c r="C22" s="55">
        <v>4.8133333333333335</v>
      </c>
      <c r="D22" s="55">
        <v>8.1696666666666662</v>
      </c>
      <c r="E22" s="55">
        <v>3.9129999999999998</v>
      </c>
      <c r="F22" s="55">
        <v>3.7376666666666671</v>
      </c>
      <c r="G22" s="56">
        <v>5.444</v>
      </c>
      <c r="H22" s="28">
        <f t="shared" si="0"/>
        <v>45.652367787389615</v>
      </c>
      <c r="I22" s="27">
        <f t="shared" si="3"/>
        <v>-4.4807905273021369</v>
      </c>
      <c r="J22" s="28">
        <f t="shared" si="1"/>
        <v>2.1088677812727585</v>
      </c>
      <c r="K22" s="27">
        <f t="shared" si="2"/>
        <v>1.3618603792513353</v>
      </c>
      <c r="L22" s="18"/>
    </row>
    <row r="23" spans="1:14">
      <c r="A23" s="16"/>
      <c r="B23" s="11" t="s">
        <v>5</v>
      </c>
      <c r="C23" s="55">
        <v>5.0793333333333335</v>
      </c>
      <c r="D23" s="55">
        <v>3.5113333333333334</v>
      </c>
      <c r="E23" s="55">
        <v>4.9529999999999994</v>
      </c>
      <c r="F23" s="55">
        <v>3.661</v>
      </c>
      <c r="G23" s="56">
        <v>4.0083333333333329</v>
      </c>
      <c r="H23" s="28">
        <f t="shared" si="0"/>
        <v>9.4873896021123514</v>
      </c>
      <c r="I23" s="27">
        <f t="shared" si="3"/>
        <v>-26.085200888350492</v>
      </c>
      <c r="J23" s="28">
        <f t="shared" si="1"/>
        <v>1.5527268595276094</v>
      </c>
      <c r="K23" s="27">
        <f t="shared" si="2"/>
        <v>1.3339260274072429</v>
      </c>
      <c r="L23" s="18"/>
    </row>
    <row r="24" spans="1:14">
      <c r="A24" s="16"/>
      <c r="B24" s="11" t="s">
        <v>21</v>
      </c>
      <c r="C24" s="55">
        <v>2.5579999999999998</v>
      </c>
      <c r="D24" s="55">
        <v>3.5113333333333334</v>
      </c>
      <c r="E24" s="55">
        <v>3.8046666666666664</v>
      </c>
      <c r="F24" s="55">
        <v>3.2883333333333336</v>
      </c>
      <c r="G24" s="56">
        <v>3.1170000000000004</v>
      </c>
      <c r="H24" s="28">
        <f t="shared" si="0"/>
        <v>-5.2103395843892457</v>
      </c>
      <c r="I24" s="27">
        <f t="shared" si="3"/>
        <v>-13.571053092693175</v>
      </c>
      <c r="J24" s="28">
        <f t="shared" si="1"/>
        <v>1.2074468909307843</v>
      </c>
      <c r="K24" s="27">
        <f t="shared" si="2"/>
        <v>1.1981407867042204</v>
      </c>
      <c r="L24" s="18"/>
    </row>
    <row r="25" spans="1:14">
      <c r="A25" s="16"/>
      <c r="B25" s="11" t="s">
        <v>10</v>
      </c>
      <c r="C25" s="55">
        <v>1.9630000000000001</v>
      </c>
      <c r="D25" s="55">
        <v>2.3653333333333335</v>
      </c>
      <c r="E25" s="55">
        <v>2.702</v>
      </c>
      <c r="F25" s="55">
        <v>2</v>
      </c>
      <c r="G25" s="56">
        <v>2.8353333333333333</v>
      </c>
      <c r="H25" s="28">
        <f t="shared" si="0"/>
        <v>41.766666666666666</v>
      </c>
      <c r="I25" s="27">
        <f t="shared" si="3"/>
        <v>-25.980754996299037</v>
      </c>
      <c r="J25" s="28">
        <f t="shared" si="1"/>
        <v>1.0983363548558709</v>
      </c>
      <c r="K25" s="27">
        <f t="shared" si="2"/>
        <v>0.72872222201979953</v>
      </c>
      <c r="L25" s="18"/>
    </row>
    <row r="26" spans="1:14">
      <c r="A26" s="16"/>
      <c r="B26" s="11" t="s">
        <v>18</v>
      </c>
      <c r="C26" s="55">
        <v>1.2203333333333333</v>
      </c>
      <c r="D26" s="55">
        <v>1.5446666666666669</v>
      </c>
      <c r="E26" s="55">
        <v>1.2150000000000001</v>
      </c>
      <c r="F26" s="55">
        <v>1.1333333333333331</v>
      </c>
      <c r="G26" s="56">
        <v>1.6616666666666664</v>
      </c>
      <c r="H26" s="28">
        <f t="shared" si="0"/>
        <v>46.617647058823543</v>
      </c>
      <c r="I26" s="27">
        <f t="shared" si="3"/>
        <v>-6.7215363511660131</v>
      </c>
      <c r="J26" s="28">
        <f t="shared" si="1"/>
        <v>0.6436876003946056</v>
      </c>
      <c r="K26" s="27">
        <f t="shared" si="2"/>
        <v>0.41294259247788628</v>
      </c>
      <c r="L26" s="18"/>
    </row>
    <row r="27" spans="1:14">
      <c r="A27" s="16"/>
      <c r="B27" s="11" t="s">
        <v>8</v>
      </c>
      <c r="C27" s="55">
        <v>0.87766666666666671</v>
      </c>
      <c r="D27" s="55">
        <v>0.53233333333333344</v>
      </c>
      <c r="E27" s="55">
        <v>1.1926666666666665</v>
      </c>
      <c r="F27" s="55">
        <v>0.98566666666666658</v>
      </c>
      <c r="G27" s="56">
        <v>1.3373333333333335</v>
      </c>
      <c r="H27" s="28">
        <f t="shared" si="0"/>
        <v>35.678052079810655</v>
      </c>
      <c r="I27" s="27">
        <f t="shared" si="3"/>
        <v>-17.356064840693119</v>
      </c>
      <c r="J27" s="28">
        <f t="shared" si="1"/>
        <v>0.51804907779000176</v>
      </c>
      <c r="K27" s="27">
        <f t="shared" si="2"/>
        <v>0.35913860175209111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7.663333333333334</v>
      </c>
      <c r="D13" s="26">
        <v>8.8809999999999985</v>
      </c>
      <c r="E13" s="26">
        <v>7.3776666666666664</v>
      </c>
      <c r="F13" s="26">
        <v>7.31</v>
      </c>
      <c r="G13" s="26">
        <v>9.613666666666667</v>
      </c>
      <c r="H13" s="28">
        <f t="shared" ref="H13" si="0">IF(OR(OR(G13=0,F13=0),G13=""),"",(G13/F13-1)*100)</f>
        <v>31.513907888736892</v>
      </c>
      <c r="I13" s="27">
        <f>IF(OR(OR(G13=0,F13=0),F13=""),"",(F13/E13-1)*100)</f>
        <v>-0.91718248768807298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v>2.3810000000000011</v>
      </c>
      <c r="D14" s="25">
        <v>5.5913333333333313</v>
      </c>
      <c r="E14" s="25">
        <v>3.0019999999999998</v>
      </c>
      <c r="F14" s="25">
        <v>5.1886666666666663</v>
      </c>
      <c r="G14" s="26">
        <v>5.0146666666666668</v>
      </c>
      <c r="H14" s="28">
        <f t="shared" ref="H14:H18" si="3">IF(OR(OR(G14=0,F14=0),G14=""),"",(G14/F14-1)*100)</f>
        <v>-3.3534626750610252</v>
      </c>
      <c r="I14" s="27">
        <f t="shared" ref="I14:I18" si="4">IF(OR(OR(G14=0,F14=0),F14=""),"",(F14/E14-1)*100)</f>
        <v>72.840328669775701</v>
      </c>
      <c r="J14" s="28">
        <f t="shared" ref="J14:J17" si="5">IF(G14=0,"",G14/$G$13*100)</f>
        <v>52.161852917721298</v>
      </c>
      <c r="K14" s="27">
        <f t="shared" ref="K14:K17" si="6">IF(F14=0,"",F14/$F$13*100)</f>
        <v>70.980392156862749</v>
      </c>
      <c r="L14" s="18"/>
    </row>
    <row r="15" spans="1:15">
      <c r="A15" s="16"/>
      <c r="B15" s="11" t="s">
        <v>196</v>
      </c>
      <c r="C15" s="25">
        <v>0.58599999999999997</v>
      </c>
      <c r="D15" s="25">
        <v>0.58233333333333326</v>
      </c>
      <c r="E15" s="25">
        <v>0.67566666666666675</v>
      </c>
      <c r="F15" s="25">
        <v>0.59699999999999998</v>
      </c>
      <c r="G15" s="26">
        <v>0.93033333333333335</v>
      </c>
      <c r="H15" s="28">
        <f t="shared" ref="H15:H16" si="7">IF(OR(OR(G15=0,F15=0),G15=""),"",(G15/F15-1)*100)</f>
        <v>55.834729201563384</v>
      </c>
      <c r="I15" s="27"/>
      <c r="J15" s="28">
        <f t="shared" si="5"/>
        <v>9.6771956589577339</v>
      </c>
      <c r="K15" s="27">
        <f t="shared" si="6"/>
        <v>8.1668946648426815</v>
      </c>
      <c r="L15" s="18"/>
      <c r="N15" s="23" t="s">
        <v>4</v>
      </c>
      <c r="O15" s="34">
        <f>+G16</f>
        <v>0.73866666666666669</v>
      </c>
    </row>
    <row r="16" spans="1:15">
      <c r="A16" s="16"/>
      <c r="B16" s="12" t="s">
        <v>4</v>
      </c>
      <c r="C16" s="107">
        <v>1.6733333333333331</v>
      </c>
      <c r="D16" s="107">
        <v>0.85799999999999998</v>
      </c>
      <c r="E16" s="107">
        <v>0.75900000000000001</v>
      </c>
      <c r="F16" s="107">
        <v>0</v>
      </c>
      <c r="G16" s="107">
        <v>0.73866666666666669</v>
      </c>
      <c r="H16" s="50" t="str">
        <f t="shared" si="7"/>
        <v/>
      </c>
      <c r="I16" s="36" t="str">
        <f t="shared" ref="I16" si="8">IF(OR(OR(G16=0,F16=0),F16=""),"",(F16/E16-1)*100)</f>
        <v/>
      </c>
      <c r="J16" s="50">
        <f t="shared" si="5"/>
        <v>7.6835061197600645</v>
      </c>
      <c r="K16" s="36" t="str">
        <f t="shared" si="6"/>
        <v/>
      </c>
      <c r="L16" s="18"/>
      <c r="N16" s="23" t="s">
        <v>35</v>
      </c>
      <c r="O16" s="34">
        <f>100-O26</f>
        <v>100</v>
      </c>
    </row>
    <row r="17" spans="1:15">
      <c r="A17" s="16"/>
      <c r="B17" s="11" t="s">
        <v>23</v>
      </c>
      <c r="C17" s="25">
        <v>0.249</v>
      </c>
      <c r="D17" s="25">
        <v>0</v>
      </c>
      <c r="E17" s="25">
        <v>0.64766666666666672</v>
      </c>
      <c r="F17" s="25">
        <v>0</v>
      </c>
      <c r="G17" s="26">
        <v>0.6313333333333333</v>
      </c>
      <c r="H17" s="28" t="str">
        <f t="shared" si="3"/>
        <v/>
      </c>
      <c r="I17" s="27" t="str">
        <f t="shared" si="4"/>
        <v/>
      </c>
      <c r="J17" s="28">
        <f t="shared" si="5"/>
        <v>6.567039977809368</v>
      </c>
      <c r="K17" s="27" t="str">
        <f t="shared" si="6"/>
        <v/>
      </c>
      <c r="L17" s="18"/>
      <c r="O17" s="34"/>
    </row>
    <row r="18" spans="1:15">
      <c r="A18" s="16"/>
      <c r="B18" s="11" t="s">
        <v>24</v>
      </c>
      <c r="C18" s="25">
        <v>1.2216666666666667</v>
      </c>
      <c r="D18" s="25">
        <v>0.49333333333333335</v>
      </c>
      <c r="E18" s="25">
        <v>0.5</v>
      </c>
      <c r="F18" s="25">
        <v>0.41366666666666668</v>
      </c>
      <c r="G18" s="26">
        <v>0.57666666666666666</v>
      </c>
      <c r="H18" s="28">
        <f t="shared" si="3"/>
        <v>39.403706688154713</v>
      </c>
      <c r="I18" s="27">
        <f t="shared" si="4"/>
        <v>-17.266666666666662</v>
      </c>
      <c r="J18" s="28">
        <f t="shared" ref="J18:J27" si="9">IF(G18=0,"",G18/$G$13*100)</f>
        <v>5.9984050483686415</v>
      </c>
      <c r="K18" s="27">
        <f t="shared" ref="K18:K27" si="10">IF(F18=0,"",F18/$F$13*100)</f>
        <v>5.6589147286821708</v>
      </c>
      <c r="L18" s="18"/>
    </row>
    <row r="19" spans="1:15">
      <c r="A19" s="16"/>
      <c r="B19" s="11" t="s">
        <v>22</v>
      </c>
      <c r="C19" s="25">
        <v>0.10233333333333333</v>
      </c>
      <c r="D19" s="25">
        <v>0</v>
      </c>
      <c r="E19" s="25">
        <v>0.18666666666666668</v>
      </c>
      <c r="F19" s="25">
        <v>0.26333333333333336</v>
      </c>
      <c r="G19" s="26">
        <v>0.48799999999999999</v>
      </c>
      <c r="H19" s="28">
        <f t="shared" ref="H19:H27" si="11">IF(OR(OR(G19=0,F19=0),G19=""),"",(G19/F19-1)*100)</f>
        <v>85.316455696202496</v>
      </c>
      <c r="I19" s="27"/>
      <c r="J19" s="28">
        <f t="shared" si="9"/>
        <v>5.0761069311050244</v>
      </c>
      <c r="K19" s="27">
        <f t="shared" si="10"/>
        <v>3.6023711810305525</v>
      </c>
      <c r="L19" s="18"/>
    </row>
    <row r="20" spans="1:15">
      <c r="A20" s="16"/>
      <c r="B20" s="11" t="s">
        <v>21</v>
      </c>
      <c r="C20" s="25">
        <v>0.17699999999999996</v>
      </c>
      <c r="D20" s="25">
        <v>9.3333333333333338E-2</v>
      </c>
      <c r="E20" s="25">
        <v>0.14666666666666664</v>
      </c>
      <c r="F20" s="25">
        <v>0.23366666666666669</v>
      </c>
      <c r="G20" s="26">
        <v>0.33866666666666667</v>
      </c>
      <c r="H20" s="28">
        <f t="shared" si="11"/>
        <v>44.93580599144078</v>
      </c>
      <c r="I20" s="27">
        <f t="shared" ref="I20:I27" si="12">IF(OR(OR(G20=0,F20=0),F20=""),"",(F20/E20-1)*100)</f>
        <v>59.31818181818187</v>
      </c>
      <c r="J20" s="28">
        <f t="shared" si="9"/>
        <v>3.5227627336084049</v>
      </c>
      <c r="K20" s="27">
        <f t="shared" si="10"/>
        <v>3.1965344277245791</v>
      </c>
      <c r="L20" s="18"/>
    </row>
    <row r="21" spans="1:15">
      <c r="A21" s="16"/>
      <c r="B21" s="11" t="s">
        <v>5</v>
      </c>
      <c r="C21" s="25">
        <v>0.26666666666666666</v>
      </c>
      <c r="D21" s="25">
        <v>0.1</v>
      </c>
      <c r="E21" s="25">
        <v>0.55366666666666664</v>
      </c>
      <c r="F21" s="25">
        <v>0</v>
      </c>
      <c r="G21" s="26">
        <v>0.252</v>
      </c>
      <c r="H21" s="28" t="str">
        <f t="shared" si="11"/>
        <v/>
      </c>
      <c r="I21" s="27" t="str">
        <f t="shared" si="12"/>
        <v/>
      </c>
      <c r="J21" s="28">
        <f t="shared" si="9"/>
        <v>2.6212683332755451</v>
      </c>
      <c r="K21" s="27" t="str">
        <f t="shared" si="10"/>
        <v/>
      </c>
      <c r="L21" s="18"/>
    </row>
    <row r="22" spans="1:15">
      <c r="A22" s="16"/>
      <c r="B22" s="11" t="s">
        <v>7</v>
      </c>
      <c r="C22" s="25">
        <v>0.13033333333333333</v>
      </c>
      <c r="D22" s="25">
        <v>0.36966666666666664</v>
      </c>
      <c r="E22" s="25">
        <v>0.44900000000000001</v>
      </c>
      <c r="F22" s="25">
        <v>0.12733333333333333</v>
      </c>
      <c r="G22" s="26">
        <v>0.19566666666666666</v>
      </c>
      <c r="H22" s="28">
        <f t="shared" si="11"/>
        <v>53.664921465968597</v>
      </c>
      <c r="I22" s="27">
        <f t="shared" si="12"/>
        <v>-71.640682999257606</v>
      </c>
      <c r="J22" s="28">
        <f t="shared" si="9"/>
        <v>2.0352969730591863</v>
      </c>
      <c r="K22" s="27">
        <f t="shared" si="10"/>
        <v>1.7419060647514819</v>
      </c>
      <c r="L22" s="18"/>
    </row>
    <row r="23" spans="1:15">
      <c r="A23" s="16"/>
      <c r="B23" s="11" t="s">
        <v>8</v>
      </c>
      <c r="C23" s="25">
        <v>0.10599999999999998</v>
      </c>
      <c r="D23" s="25">
        <v>0</v>
      </c>
      <c r="E23" s="25">
        <v>0.107</v>
      </c>
      <c r="F23" s="25">
        <v>9.4666666666666677E-2</v>
      </c>
      <c r="G23" s="26">
        <v>0.19499999999999998</v>
      </c>
      <c r="H23" s="28">
        <f t="shared" si="11"/>
        <v>105.9859154929577</v>
      </c>
      <c r="I23" s="27"/>
      <c r="J23" s="28">
        <f t="shared" si="9"/>
        <v>2.0283624007489336</v>
      </c>
      <c r="K23" s="27">
        <f t="shared" si="10"/>
        <v>1.295029639762882</v>
      </c>
      <c r="L23" s="18"/>
    </row>
    <row r="24" spans="1:15">
      <c r="A24" s="16"/>
      <c r="B24" s="11" t="s">
        <v>20</v>
      </c>
      <c r="C24" s="25">
        <v>8.3333333333333329E-2</v>
      </c>
      <c r="D24" s="25">
        <v>0.32500000000000001</v>
      </c>
      <c r="E24" s="25">
        <v>0</v>
      </c>
      <c r="F24" s="25">
        <v>0.27833333333333332</v>
      </c>
      <c r="G24" s="26">
        <v>0.106</v>
      </c>
      <c r="H24" s="28">
        <f t="shared" si="11"/>
        <v>-61.916167664670652</v>
      </c>
      <c r="I24" s="27"/>
      <c r="J24" s="28">
        <f t="shared" si="9"/>
        <v>1.1025969973301897</v>
      </c>
      <c r="K24" s="27">
        <f t="shared" si="10"/>
        <v>3.8075695394436844</v>
      </c>
      <c r="L24" s="18"/>
    </row>
    <row r="25" spans="1:15">
      <c r="A25" s="16"/>
      <c r="B25" s="11" t="s">
        <v>19</v>
      </c>
      <c r="C25" s="25">
        <v>0.50466666666666671</v>
      </c>
      <c r="D25" s="25">
        <v>0.21233333333333335</v>
      </c>
      <c r="E25" s="25">
        <v>0</v>
      </c>
      <c r="F25" s="25">
        <v>0</v>
      </c>
      <c r="G25" s="26">
        <v>9.3666666666666676E-2</v>
      </c>
      <c r="H25" s="28" t="str">
        <f t="shared" si="11"/>
        <v/>
      </c>
      <c r="I25" s="27" t="str">
        <f t="shared" si="12"/>
        <v/>
      </c>
      <c r="J25" s="28">
        <f t="shared" si="9"/>
        <v>0.97430740959051354</v>
      </c>
      <c r="K25" s="27" t="str">
        <f t="shared" si="10"/>
        <v/>
      </c>
      <c r="L25" s="18"/>
    </row>
    <row r="26" spans="1:15">
      <c r="A26" s="16"/>
      <c r="B26" s="11" t="s">
        <v>10</v>
      </c>
      <c r="C26" s="25">
        <v>0.12766666666666668</v>
      </c>
      <c r="D26" s="25">
        <v>0.19</v>
      </c>
      <c r="E26" s="25">
        <v>0.24</v>
      </c>
      <c r="F26" s="25">
        <v>0.11333333333333334</v>
      </c>
      <c r="G26" s="26">
        <v>5.2999999999999999E-2</v>
      </c>
      <c r="H26" s="28">
        <f t="shared" si="11"/>
        <v>-53.235294117647072</v>
      </c>
      <c r="I26" s="27">
        <f t="shared" si="12"/>
        <v>-52.777777777777771</v>
      </c>
      <c r="J26" s="28">
        <f t="shared" si="9"/>
        <v>0.55129849866509484</v>
      </c>
      <c r="K26" s="27">
        <f t="shared" si="10"/>
        <v>1.5503875968992249</v>
      </c>
      <c r="L26" s="18"/>
    </row>
    <row r="27" spans="1:15" s="23" customFormat="1">
      <c r="A27" s="16"/>
      <c r="B27" s="11" t="s">
        <v>18</v>
      </c>
      <c r="C27" s="25">
        <v>5.4333333333333338E-2</v>
      </c>
      <c r="D27" s="25">
        <v>6.5666666666666665E-2</v>
      </c>
      <c r="E27" s="25">
        <v>0.11033333333333334</v>
      </c>
      <c r="F27" s="25">
        <v>0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9"/>
        <v/>
      </c>
      <c r="K27" s="27" t="str">
        <f t="shared" si="10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8">
        <v>165.69633333333334</v>
      </c>
      <c r="D13" s="28">
        <v>168.75866666666664</v>
      </c>
      <c r="E13" s="28">
        <v>232.60333333333335</v>
      </c>
      <c r="F13" s="28">
        <v>232.30799999999999</v>
      </c>
      <c r="G13" s="28">
        <v>224.02833333333334</v>
      </c>
      <c r="H13" s="28">
        <f t="shared" ref="H13:H27" si="0">IF(OR(OR(G13=0,F13=0),G13=""),"",(G13/F13-1)*100)</f>
        <v>-3.5640902020880327</v>
      </c>
      <c r="I13" s="27">
        <f>IF(OR(OR(G13=0,F13=0),F13=""),"",(F13/E13-1)*100)</f>
        <v>-0.12696865909059829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7">
        <v>69.703666666666692</v>
      </c>
      <c r="D14" s="27">
        <v>80.034333333333294</v>
      </c>
      <c r="E14" s="27">
        <v>90.961333333333329</v>
      </c>
      <c r="F14" s="27">
        <v>110.854</v>
      </c>
      <c r="G14" s="28">
        <v>103.30566666666668</v>
      </c>
      <c r="H14" s="28">
        <f t="shared" si="0"/>
        <v>-6.8092566198182496</v>
      </c>
      <c r="I14" s="27">
        <f>IF(OR(OR(G14=0,F14=0),F14=""),"",(F14/E14-1)*100)</f>
        <v>21.869365737822676</v>
      </c>
      <c r="J14" s="28">
        <f t="shared" si="1"/>
        <v>46.112768474225732</v>
      </c>
      <c r="K14" s="27">
        <f t="shared" si="2"/>
        <v>47.7185460681509</v>
      </c>
      <c r="L14" s="18"/>
    </row>
    <row r="15" spans="1:15">
      <c r="A15" s="16"/>
      <c r="B15" s="12" t="s">
        <v>4</v>
      </c>
      <c r="C15" s="50">
        <v>25.680666666666667</v>
      </c>
      <c r="D15" s="50">
        <v>23.335000000000001</v>
      </c>
      <c r="E15" s="50">
        <v>44.718999999999994</v>
      </c>
      <c r="F15" s="50">
        <v>31.007999999999999</v>
      </c>
      <c r="G15" s="50">
        <v>34.93966666666666</v>
      </c>
      <c r="H15" s="50">
        <f t="shared" si="0"/>
        <v>12.679523563811479</v>
      </c>
      <c r="I15" s="36">
        <f t="shared" ref="I15:I27" si="3">IF(OR(OR(G15=0,F15=0),F15=""),"",(F15/E15-1)*100)</f>
        <v>-30.660345714349603</v>
      </c>
      <c r="J15" s="50">
        <f t="shared" si="1"/>
        <v>15.596092756124595</v>
      </c>
      <c r="K15" s="36">
        <f t="shared" si="2"/>
        <v>13.347796890335244</v>
      </c>
      <c r="L15" s="18"/>
      <c r="N15" s="23" t="s">
        <v>4</v>
      </c>
      <c r="O15" s="34">
        <f>J15</f>
        <v>15.596092756124595</v>
      </c>
    </row>
    <row r="16" spans="1:15">
      <c r="A16" s="16"/>
      <c r="B16" s="11" t="s">
        <v>23</v>
      </c>
      <c r="C16" s="27">
        <v>14.553666666666667</v>
      </c>
      <c r="D16" s="27">
        <v>15.978666666666667</v>
      </c>
      <c r="E16" s="27">
        <v>26.951333333333334</v>
      </c>
      <c r="F16" s="27">
        <v>16.716333333333331</v>
      </c>
      <c r="G16" s="28">
        <v>23.995999999999999</v>
      </c>
      <c r="H16" s="28">
        <f t="shared" si="0"/>
        <v>43.548226285668726</v>
      </c>
      <c r="I16" s="27">
        <f t="shared" si="3"/>
        <v>-37.975857718851266</v>
      </c>
      <c r="J16" s="28">
        <f t="shared" si="1"/>
        <v>10.711145167649924</v>
      </c>
      <c r="K16" s="27">
        <f t="shared" si="2"/>
        <v>7.1957630961195189</v>
      </c>
      <c r="L16" s="18"/>
      <c r="N16" s="23" t="s">
        <v>35</v>
      </c>
      <c r="O16" s="34">
        <f>100-O15</f>
        <v>84.403907243875409</v>
      </c>
    </row>
    <row r="17" spans="1:14">
      <c r="A17" s="16"/>
      <c r="B17" s="11" t="s">
        <v>196</v>
      </c>
      <c r="C17" s="27">
        <v>23.528666666666666</v>
      </c>
      <c r="D17" s="27">
        <v>19.664999999999999</v>
      </c>
      <c r="E17" s="27">
        <v>31.013999999999999</v>
      </c>
      <c r="F17" s="27">
        <v>30.899333333333331</v>
      </c>
      <c r="G17" s="28">
        <v>22.506</v>
      </c>
      <c r="H17" s="28">
        <f t="shared" si="0"/>
        <v>-27.163477097672008</v>
      </c>
      <c r="I17" s="27">
        <f t="shared" si="3"/>
        <v>-0.3697255003116906</v>
      </c>
      <c r="J17" s="28">
        <f t="shared" si="1"/>
        <v>10.046050722750842</v>
      </c>
      <c r="K17" s="27">
        <f t="shared" si="2"/>
        <v>13.301019910348904</v>
      </c>
      <c r="L17" s="18"/>
    </row>
    <row r="18" spans="1:14">
      <c r="A18" s="16"/>
      <c r="B18" s="11" t="s">
        <v>20</v>
      </c>
      <c r="C18" s="27">
        <v>4.0390000000000006</v>
      </c>
      <c r="D18" s="27">
        <v>2.2230000000000003</v>
      </c>
      <c r="E18" s="27">
        <v>4.5746666666666664</v>
      </c>
      <c r="F18" s="27">
        <v>5.9003333333333332</v>
      </c>
      <c r="G18" s="28">
        <v>7.1703333333333328</v>
      </c>
      <c r="H18" s="28">
        <f t="shared" si="0"/>
        <v>21.524207671882944</v>
      </c>
      <c r="I18" s="27">
        <f t="shared" si="3"/>
        <v>28.978431944039642</v>
      </c>
      <c r="J18" s="28">
        <f t="shared" si="1"/>
        <v>3.2006368242112235</v>
      </c>
      <c r="K18" s="27">
        <f t="shared" si="2"/>
        <v>2.5398752231233246</v>
      </c>
      <c r="L18" s="18"/>
    </row>
    <row r="19" spans="1:14">
      <c r="A19" s="16"/>
      <c r="B19" s="11" t="s">
        <v>22</v>
      </c>
      <c r="C19" s="27">
        <v>5.0213333333333336</v>
      </c>
      <c r="D19" s="27">
        <v>5.3506666666666662</v>
      </c>
      <c r="E19" s="27">
        <v>9.0653333333333332</v>
      </c>
      <c r="F19" s="27">
        <v>8.0996666666666659</v>
      </c>
      <c r="G19" s="28">
        <v>6.8796666666666662</v>
      </c>
      <c r="H19" s="28">
        <f t="shared" si="0"/>
        <v>-15.062348244783729</v>
      </c>
      <c r="I19" s="27">
        <f t="shared" si="3"/>
        <v>-10.652301809089582</v>
      </c>
      <c r="J19" s="28">
        <f t="shared" si="1"/>
        <v>3.070891330709657</v>
      </c>
      <c r="K19" s="27">
        <f t="shared" si="2"/>
        <v>3.4866068610063645</v>
      </c>
      <c r="L19" s="18"/>
    </row>
    <row r="20" spans="1:14">
      <c r="A20" s="16"/>
      <c r="B20" s="11" t="s">
        <v>7</v>
      </c>
      <c r="C20" s="27">
        <v>3.4380000000000002</v>
      </c>
      <c r="D20" s="27">
        <v>3.7693333333333334</v>
      </c>
      <c r="E20" s="27">
        <v>4.0369999999999999</v>
      </c>
      <c r="F20" s="27">
        <v>3.4486666666666665</v>
      </c>
      <c r="G20" s="28">
        <v>5.3353333333333337</v>
      </c>
      <c r="H20" s="28">
        <f t="shared" si="0"/>
        <v>54.707133191571636</v>
      </c>
      <c r="I20" s="27">
        <f t="shared" si="3"/>
        <v>-14.573528197506402</v>
      </c>
      <c r="J20" s="28">
        <f t="shared" si="1"/>
        <v>2.3815440011308096</v>
      </c>
      <c r="K20" s="27">
        <f t="shared" si="2"/>
        <v>1.4845234200572801</v>
      </c>
      <c r="L20" s="18"/>
    </row>
    <row r="21" spans="1:14">
      <c r="A21" s="16"/>
      <c r="B21" s="11" t="s">
        <v>19</v>
      </c>
      <c r="C21" s="27">
        <v>4.3483333333333336</v>
      </c>
      <c r="D21" s="27">
        <v>3.9390000000000001</v>
      </c>
      <c r="E21" s="27">
        <v>3.4536666666666669</v>
      </c>
      <c r="F21" s="27">
        <v>5.1580000000000004</v>
      </c>
      <c r="G21" s="28">
        <v>5.16</v>
      </c>
      <c r="H21" s="28">
        <f t="shared" si="0"/>
        <v>3.8774718883294312E-2</v>
      </c>
      <c r="I21" s="27">
        <f t="shared" si="3"/>
        <v>49.348518482771929</v>
      </c>
      <c r="J21" s="28">
        <f t="shared" si="1"/>
        <v>2.3032800910599107</v>
      </c>
      <c r="K21" s="27">
        <f t="shared" si="2"/>
        <v>2.2203281849957817</v>
      </c>
      <c r="L21" s="18"/>
    </row>
    <row r="22" spans="1:14">
      <c r="A22" s="16"/>
      <c r="B22" s="11" t="s">
        <v>18</v>
      </c>
      <c r="C22" s="27">
        <v>2.3303333333333334</v>
      </c>
      <c r="D22" s="27">
        <v>2.4789999999999996</v>
      </c>
      <c r="E22" s="27">
        <v>2.750666666666667</v>
      </c>
      <c r="F22" s="27">
        <v>3.4083333333333337</v>
      </c>
      <c r="G22" s="28">
        <v>3.5173333333333332</v>
      </c>
      <c r="H22" s="28">
        <f t="shared" si="0"/>
        <v>3.1980440097799434</v>
      </c>
      <c r="I22" s="27">
        <f t="shared" si="3"/>
        <v>23.909355307804159</v>
      </c>
      <c r="J22" s="28">
        <f t="shared" si="1"/>
        <v>1.5700395039317945</v>
      </c>
      <c r="K22" s="27">
        <f t="shared" si="2"/>
        <v>1.4671614121482401</v>
      </c>
      <c r="L22" s="18"/>
    </row>
    <row r="23" spans="1:14">
      <c r="A23" s="16"/>
      <c r="B23" s="11" t="s">
        <v>21</v>
      </c>
      <c r="C23" s="27">
        <v>2.8930000000000002</v>
      </c>
      <c r="D23" s="27">
        <v>2.8496666666666663</v>
      </c>
      <c r="E23" s="27">
        <v>4.3796666666666662</v>
      </c>
      <c r="F23" s="27">
        <v>5.3890000000000002</v>
      </c>
      <c r="G23" s="28">
        <v>3.3916666666666671</v>
      </c>
      <c r="H23" s="28">
        <f t="shared" si="0"/>
        <v>-37.063153337044596</v>
      </c>
      <c r="I23" s="27">
        <f t="shared" si="3"/>
        <v>23.045893903645663</v>
      </c>
      <c r="J23" s="28">
        <f t="shared" si="1"/>
        <v>1.5139454086908652</v>
      </c>
      <c r="K23" s="27">
        <f t="shared" si="2"/>
        <v>2.3197651393839216</v>
      </c>
      <c r="L23" s="18"/>
    </row>
    <row r="24" spans="1:14">
      <c r="A24" s="16"/>
      <c r="B24" s="11" t="s">
        <v>5</v>
      </c>
      <c r="C24" s="27">
        <v>2.1716666666666669</v>
      </c>
      <c r="D24" s="27">
        <v>1.3343333333333334</v>
      </c>
      <c r="E24" s="27">
        <v>2.5393333333333334</v>
      </c>
      <c r="F24" s="27">
        <v>4.0936666666666666</v>
      </c>
      <c r="G24" s="28">
        <v>3.0079999999999996</v>
      </c>
      <c r="H24" s="28">
        <f t="shared" si="0"/>
        <v>-26.52064164156014</v>
      </c>
      <c r="I24" s="27">
        <f t="shared" si="3"/>
        <v>61.210291415069548</v>
      </c>
      <c r="J24" s="28">
        <f t="shared" si="1"/>
        <v>1.3426873088969398</v>
      </c>
      <c r="K24" s="27">
        <f t="shared" si="2"/>
        <v>1.7621720589332552</v>
      </c>
      <c r="L24" s="18"/>
    </row>
    <row r="25" spans="1:14">
      <c r="A25" s="16"/>
      <c r="B25" s="11" t="s">
        <v>10</v>
      </c>
      <c r="C25" s="27">
        <v>2.0259999999999998</v>
      </c>
      <c r="D25" s="27">
        <v>2.3973333333333335</v>
      </c>
      <c r="E25" s="27">
        <v>2.6046666666666667</v>
      </c>
      <c r="F25" s="27">
        <v>2.8843333333333336</v>
      </c>
      <c r="G25" s="28">
        <v>2.5619999999999998</v>
      </c>
      <c r="H25" s="28">
        <f t="shared" si="0"/>
        <v>-11.175314919681046</v>
      </c>
      <c r="I25" s="27">
        <f t="shared" si="3"/>
        <v>10.737138469413887</v>
      </c>
      <c r="J25" s="28">
        <f t="shared" si="1"/>
        <v>1.1436053475378858</v>
      </c>
      <c r="K25" s="27">
        <f t="shared" si="2"/>
        <v>1.241598796999386</v>
      </c>
      <c r="L25" s="18"/>
    </row>
    <row r="26" spans="1:14">
      <c r="A26" s="16"/>
      <c r="B26" s="11" t="s">
        <v>8</v>
      </c>
      <c r="C26" s="27">
        <v>1.9693333333333332</v>
      </c>
      <c r="D26" s="27">
        <v>1.4106666666666665</v>
      </c>
      <c r="E26" s="27">
        <v>2.6679999999999997</v>
      </c>
      <c r="F26" s="27">
        <v>2.3493333333333335</v>
      </c>
      <c r="G26" s="28">
        <v>2.061666666666667</v>
      </c>
      <c r="H26" s="28">
        <f t="shared" si="0"/>
        <v>-12.244608399545964</v>
      </c>
      <c r="I26" s="27">
        <f t="shared" si="3"/>
        <v>-11.944027986006978</v>
      </c>
      <c r="J26" s="28">
        <f t="shared" si="1"/>
        <v>0.92027050149906653</v>
      </c>
      <c r="K26" s="27">
        <f t="shared" si="2"/>
        <v>1.01130108878443</v>
      </c>
      <c r="L26" s="18"/>
    </row>
    <row r="27" spans="1:14">
      <c r="A27" s="16"/>
      <c r="B27" s="11" t="s">
        <v>24</v>
      </c>
      <c r="C27" s="27">
        <v>3.9926666666666661</v>
      </c>
      <c r="D27" s="27">
        <v>3.9926666666666666</v>
      </c>
      <c r="E27" s="27">
        <v>2.8846666666666665</v>
      </c>
      <c r="F27" s="27">
        <v>2.0990000000000002</v>
      </c>
      <c r="G27" s="28">
        <v>0.19499999999999998</v>
      </c>
      <c r="H27" s="28">
        <f t="shared" si="0"/>
        <v>-90.709861838970937</v>
      </c>
      <c r="I27" s="27">
        <f t="shared" si="3"/>
        <v>-27.235960249595546</v>
      </c>
      <c r="J27" s="28">
        <f t="shared" si="1"/>
        <v>8.7042561580752423E-2</v>
      </c>
      <c r="K27" s="27">
        <f t="shared" si="2"/>
        <v>0.90354184961344419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437.4973333333333</v>
      </c>
      <c r="D13" s="26">
        <v>464.53199999999998</v>
      </c>
      <c r="E13" s="26">
        <v>517.86900000000003</v>
      </c>
      <c r="F13" s="26">
        <v>578.721</v>
      </c>
      <c r="G13" s="26">
        <v>562.9899999999999</v>
      </c>
      <c r="H13" s="28">
        <f t="shared" ref="H13:H27" si="0">IF(OR(OR(G13=0,F13=0),G13=""),"",(G13/F13-1)*100)</f>
        <v>-2.7182355573756811</v>
      </c>
      <c r="I13" s="27">
        <f>IF(OR(OR(G13=0,F13=0),F13=""),"",(F13/E13-1)*100)</f>
        <v>11.750461989422023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180.37333333333328</v>
      </c>
      <c r="D14" s="25">
        <v>193.82100000000003</v>
      </c>
      <c r="E14" s="25">
        <v>208.49466666666672</v>
      </c>
      <c r="F14" s="25">
        <v>244.04100000000005</v>
      </c>
      <c r="G14" s="26">
        <v>228.93833333333322</v>
      </c>
      <c r="H14" s="28">
        <f t="shared" si="0"/>
        <v>-6.1885776023974826</v>
      </c>
      <c r="I14" s="27">
        <f>IF(OR(OR(G14=0,F14=0),F14=""),"",(F14/E14-1)*100)</f>
        <v>17.049037225572516</v>
      </c>
      <c r="J14" s="28">
        <f t="shared" si="1"/>
        <v>40.664724654671176</v>
      </c>
      <c r="K14" s="27">
        <f t="shared" si="2"/>
        <v>42.169024452197178</v>
      </c>
      <c r="L14" s="18"/>
    </row>
    <row r="15" spans="1:15">
      <c r="A15" s="16"/>
      <c r="B15" s="12" t="s">
        <v>4</v>
      </c>
      <c r="C15" s="107">
        <v>79.107666666666674</v>
      </c>
      <c r="D15" s="107">
        <v>78.904333333333327</v>
      </c>
      <c r="E15" s="107">
        <v>80.725999999999999</v>
      </c>
      <c r="F15" s="107">
        <v>101.80033333333334</v>
      </c>
      <c r="G15" s="107">
        <v>106.22066666666667</v>
      </c>
      <c r="H15" s="50">
        <f t="shared" si="0"/>
        <v>4.342159979829785</v>
      </c>
      <c r="I15" s="36">
        <f t="shared" ref="I15:I27" si="3">IF(OR(OR(G15=0,F15=0),F15=""),"",(F15/E15-1)*100)</f>
        <v>26.106004674247885</v>
      </c>
      <c r="J15" s="50">
        <f t="shared" si="1"/>
        <v>18.86723861288241</v>
      </c>
      <c r="K15" s="36">
        <f t="shared" si="2"/>
        <v>17.590571852988461</v>
      </c>
      <c r="L15" s="18"/>
      <c r="N15" s="23" t="s">
        <v>4</v>
      </c>
      <c r="O15" s="34">
        <f>J15</f>
        <v>18.86723861288241</v>
      </c>
    </row>
    <row r="16" spans="1:15">
      <c r="A16" s="16"/>
      <c r="B16" s="11" t="s">
        <v>196</v>
      </c>
      <c r="C16" s="55">
        <v>47.712333333333333</v>
      </c>
      <c r="D16" s="55">
        <v>66.452333333333328</v>
      </c>
      <c r="E16" s="55">
        <v>61.897333333333336</v>
      </c>
      <c r="F16" s="55">
        <v>67.519000000000005</v>
      </c>
      <c r="G16" s="56">
        <v>63.470666666666659</v>
      </c>
      <c r="H16" s="28">
        <f t="shared" si="0"/>
        <v>-5.9958431453862593</v>
      </c>
      <c r="I16" s="27">
        <f t="shared" si="3"/>
        <v>9.0822437153996951</v>
      </c>
      <c r="J16" s="28">
        <f t="shared" si="1"/>
        <v>11.273853295203587</v>
      </c>
      <c r="K16" s="27">
        <f t="shared" si="2"/>
        <v>11.666934498661705</v>
      </c>
      <c r="L16" s="18"/>
      <c r="N16" s="23" t="s">
        <v>35</v>
      </c>
      <c r="O16" s="34">
        <f>100-O15</f>
        <v>81.132761387117597</v>
      </c>
    </row>
    <row r="17" spans="1:14">
      <c r="A17" s="16"/>
      <c r="B17" s="11" t="s">
        <v>23</v>
      </c>
      <c r="C17" s="55">
        <v>34.747666666666667</v>
      </c>
      <c r="D17" s="55">
        <v>32.645333333333333</v>
      </c>
      <c r="E17" s="55">
        <v>51.08700000000001</v>
      </c>
      <c r="F17" s="55">
        <v>51.497999999999998</v>
      </c>
      <c r="G17" s="56">
        <v>47.687333333333328</v>
      </c>
      <c r="H17" s="28">
        <f t="shared" si="0"/>
        <v>-7.3996401154737494</v>
      </c>
      <c r="I17" s="27">
        <f t="shared" si="3"/>
        <v>0.80450995360852318</v>
      </c>
      <c r="J17" s="28">
        <f t="shared" si="1"/>
        <v>8.4703695151482865</v>
      </c>
      <c r="K17" s="27">
        <f t="shared" si="2"/>
        <v>8.8985884389887353</v>
      </c>
      <c r="L17" s="18"/>
    </row>
    <row r="18" spans="1:14">
      <c r="A18" s="16"/>
      <c r="B18" s="11" t="s">
        <v>20</v>
      </c>
      <c r="C18" s="55">
        <v>9.5596666666666668</v>
      </c>
      <c r="D18" s="55">
        <v>8.2306666666666661</v>
      </c>
      <c r="E18" s="55">
        <v>11.319333333333333</v>
      </c>
      <c r="F18" s="55">
        <v>13.512666666666668</v>
      </c>
      <c r="G18" s="56">
        <v>18.184666666666669</v>
      </c>
      <c r="H18" s="28">
        <f t="shared" si="0"/>
        <v>34.574966697913069</v>
      </c>
      <c r="I18" s="27">
        <f t="shared" si="3"/>
        <v>19.376877319041185</v>
      </c>
      <c r="J18" s="28">
        <f t="shared" si="1"/>
        <v>3.2300159268666708</v>
      </c>
      <c r="K18" s="27">
        <f t="shared" si="2"/>
        <v>2.3349190139405116</v>
      </c>
      <c r="L18" s="18"/>
    </row>
    <row r="19" spans="1:14">
      <c r="A19" s="16"/>
      <c r="B19" s="11" t="s">
        <v>22</v>
      </c>
      <c r="C19" s="55">
        <v>10.18</v>
      </c>
      <c r="D19" s="55">
        <v>9.2520000000000007</v>
      </c>
      <c r="E19" s="55">
        <v>17.843666666666667</v>
      </c>
      <c r="F19" s="55">
        <v>17.351666666666667</v>
      </c>
      <c r="G19" s="56">
        <v>17.038</v>
      </c>
      <c r="H19" s="28">
        <f t="shared" si="0"/>
        <v>-1.8077033906445106</v>
      </c>
      <c r="I19" s="27">
        <f t="shared" si="3"/>
        <v>-2.7572808279314853</v>
      </c>
      <c r="J19" s="28">
        <f t="shared" si="1"/>
        <v>3.0263414980727905</v>
      </c>
      <c r="K19" s="27">
        <f t="shared" si="2"/>
        <v>2.9982783874555556</v>
      </c>
      <c r="L19" s="18"/>
    </row>
    <row r="20" spans="1:14">
      <c r="A20" s="16"/>
      <c r="B20" s="11" t="s">
        <v>19</v>
      </c>
      <c r="C20" s="55">
        <v>8.4846666666666675</v>
      </c>
      <c r="D20" s="55">
        <v>12.454333333333333</v>
      </c>
      <c r="E20" s="55">
        <v>13.311666666666667</v>
      </c>
      <c r="F20" s="55">
        <v>15.037666666666667</v>
      </c>
      <c r="G20" s="56">
        <v>14.518666666666666</v>
      </c>
      <c r="H20" s="28">
        <f t="shared" si="0"/>
        <v>-3.4513333185556272</v>
      </c>
      <c r="I20" s="27">
        <f t="shared" si="3"/>
        <v>12.966069863528219</v>
      </c>
      <c r="J20" s="28">
        <f t="shared" si="1"/>
        <v>2.5788498315541428</v>
      </c>
      <c r="K20" s="27">
        <f t="shared" si="2"/>
        <v>2.5984311380901448</v>
      </c>
      <c r="L20" s="18"/>
    </row>
    <row r="21" spans="1:14">
      <c r="A21" s="16"/>
      <c r="B21" s="11" t="s">
        <v>24</v>
      </c>
      <c r="C21" s="55">
        <v>19.262333333333334</v>
      </c>
      <c r="D21" s="55">
        <v>15.657333333333334</v>
      </c>
      <c r="E21" s="55">
        <v>16.329333333333334</v>
      </c>
      <c r="F21" s="55">
        <v>16.378333333333334</v>
      </c>
      <c r="G21" s="56">
        <v>13.973666666666666</v>
      </c>
      <c r="H21" s="28">
        <f t="shared" si="0"/>
        <v>-14.681998575353617</v>
      </c>
      <c r="I21" s="27">
        <f t="shared" si="3"/>
        <v>0.30007348738465556</v>
      </c>
      <c r="J21" s="28">
        <f t="shared" si="1"/>
        <v>2.482045270194261</v>
      </c>
      <c r="K21" s="27">
        <f t="shared" si="2"/>
        <v>2.8300914142278115</v>
      </c>
      <c r="L21" s="18"/>
    </row>
    <row r="22" spans="1:14">
      <c r="A22" s="16"/>
      <c r="B22" s="11" t="s">
        <v>7</v>
      </c>
      <c r="C22" s="55">
        <v>10.055333333333333</v>
      </c>
      <c r="D22" s="55">
        <v>12.458333333333334</v>
      </c>
      <c r="E22" s="55">
        <v>11.561333333333332</v>
      </c>
      <c r="F22" s="55">
        <v>10.92</v>
      </c>
      <c r="G22" s="56">
        <v>13.106</v>
      </c>
      <c r="H22" s="28">
        <f t="shared" si="0"/>
        <v>20.018315018315015</v>
      </c>
      <c r="I22" s="27">
        <f t="shared" si="3"/>
        <v>-5.5472263868065808</v>
      </c>
      <c r="J22" s="28">
        <f t="shared" si="1"/>
        <v>2.3279276718947055</v>
      </c>
      <c r="K22" s="27">
        <f t="shared" si="2"/>
        <v>1.8869196037468832</v>
      </c>
      <c r="L22" s="18"/>
    </row>
    <row r="23" spans="1:14">
      <c r="A23" s="16"/>
      <c r="B23" s="11" t="s">
        <v>5</v>
      </c>
      <c r="C23" s="55">
        <v>13.95</v>
      </c>
      <c r="D23" s="55">
        <v>7.944</v>
      </c>
      <c r="E23" s="55">
        <v>12.807666666666668</v>
      </c>
      <c r="F23" s="55">
        <v>10.046333333333333</v>
      </c>
      <c r="G23" s="56">
        <v>12.130666666666665</v>
      </c>
      <c r="H23" s="28">
        <f t="shared" si="0"/>
        <v>20.747204618600467</v>
      </c>
      <c r="I23" s="27">
        <f t="shared" si="3"/>
        <v>-21.560003123129391</v>
      </c>
      <c r="J23" s="28">
        <f t="shared" si="1"/>
        <v>2.1546859920543291</v>
      </c>
      <c r="K23" s="27">
        <f t="shared" si="2"/>
        <v>1.735954515791432</v>
      </c>
      <c r="L23" s="18"/>
    </row>
    <row r="24" spans="1:14">
      <c r="A24" s="16"/>
      <c r="B24" s="11" t="s">
        <v>10</v>
      </c>
      <c r="C24" s="55">
        <v>6.1756666666666673</v>
      </c>
      <c r="D24" s="55">
        <v>6.2459999999999996</v>
      </c>
      <c r="E24" s="55">
        <v>9.0356666666666658</v>
      </c>
      <c r="F24" s="55">
        <v>9.0833333333333339</v>
      </c>
      <c r="G24" s="56">
        <v>8.8806666666666665</v>
      </c>
      <c r="H24" s="28">
        <f t="shared" si="0"/>
        <v>-2.2311926605504628</v>
      </c>
      <c r="I24" s="27">
        <f t="shared" si="3"/>
        <v>0.52753901206332721</v>
      </c>
      <c r="J24" s="28">
        <f t="shared" si="1"/>
        <v>1.5774110848623721</v>
      </c>
      <c r="K24" s="27">
        <f t="shared" si="2"/>
        <v>1.5695530891972704</v>
      </c>
      <c r="L24" s="18"/>
    </row>
    <row r="25" spans="1:14">
      <c r="A25" s="16"/>
      <c r="B25" s="11" t="s">
        <v>21</v>
      </c>
      <c r="C25" s="55">
        <v>6.3116666666666665</v>
      </c>
      <c r="D25" s="55">
        <v>7.1790000000000012</v>
      </c>
      <c r="E25" s="55">
        <v>7.1759999999999993</v>
      </c>
      <c r="F25" s="55">
        <v>6.980666666666667</v>
      </c>
      <c r="G25" s="56">
        <v>6.4846666666666666</v>
      </c>
      <c r="H25" s="28">
        <f t="shared" si="0"/>
        <v>-7.1053385541018148</v>
      </c>
      <c r="I25" s="27">
        <f t="shared" si="3"/>
        <v>-2.7220364176885781</v>
      </c>
      <c r="J25" s="28">
        <f t="shared" si="1"/>
        <v>1.1518262609756242</v>
      </c>
      <c r="K25" s="27">
        <f t="shared" si="2"/>
        <v>1.2062231484025405</v>
      </c>
      <c r="L25" s="18"/>
    </row>
    <row r="26" spans="1:14">
      <c r="A26" s="16"/>
      <c r="B26" s="11" t="s">
        <v>18</v>
      </c>
      <c r="C26" s="55">
        <v>7.2329999999999997</v>
      </c>
      <c r="D26" s="55">
        <v>7.6639999999999988</v>
      </c>
      <c r="E26" s="55">
        <v>8.4913333333333316</v>
      </c>
      <c r="F26" s="55">
        <v>8.1126666666666676</v>
      </c>
      <c r="G26" s="56">
        <v>6.2616666666666667</v>
      </c>
      <c r="H26" s="28">
        <f t="shared" si="0"/>
        <v>-22.816172240940102</v>
      </c>
      <c r="I26" s="27">
        <f t="shared" si="3"/>
        <v>-4.4594488498076128</v>
      </c>
      <c r="J26" s="28">
        <f t="shared" si="1"/>
        <v>1.1122163211898379</v>
      </c>
      <c r="K26" s="27">
        <f t="shared" si="2"/>
        <v>1.4018269021975474</v>
      </c>
      <c r="L26" s="18"/>
    </row>
    <row r="27" spans="1:14">
      <c r="A27" s="16"/>
      <c r="B27" s="11" t="s">
        <v>8</v>
      </c>
      <c r="C27" s="55">
        <v>4.3440000000000003</v>
      </c>
      <c r="D27" s="55">
        <v>5.623333333333334</v>
      </c>
      <c r="E27" s="55">
        <v>7.7880000000000003</v>
      </c>
      <c r="F27" s="55">
        <v>6.4393333333333338</v>
      </c>
      <c r="G27" s="56">
        <v>6.094333333333334</v>
      </c>
      <c r="H27" s="28">
        <f t="shared" si="0"/>
        <v>-5.3576974842116094</v>
      </c>
      <c r="I27" s="27">
        <f t="shared" si="3"/>
        <v>-17.317240198596128</v>
      </c>
      <c r="J27" s="28">
        <f t="shared" si="1"/>
        <v>1.0824940644298007</v>
      </c>
      <c r="K27" s="27">
        <f t="shared" si="2"/>
        <v>1.1126835441142335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132.28633333333332</v>
      </c>
      <c r="D13" s="26">
        <v>121.595</v>
      </c>
      <c r="E13" s="26">
        <v>170.61933333333334</v>
      </c>
      <c r="F13" s="26">
        <v>172.48299999999998</v>
      </c>
      <c r="G13" s="26">
        <v>164.149</v>
      </c>
      <c r="H13" s="28">
        <f t="shared" ref="H13:H27" si="0">IF(OR(OR(G13=0,F13=0),G13=""),"",(G13/F13-1)*100)</f>
        <v>-4.8317805232979349</v>
      </c>
      <c r="I13" s="27">
        <f>IF(OR(OR(G13=0,F13=0),F13=""),"",(F13/E13-1)*100)</f>
        <v>1.0922951287270832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57.123666666666651</v>
      </c>
      <c r="D14" s="25">
        <v>53.393666666666661</v>
      </c>
      <c r="E14" s="25">
        <v>73.047333333333327</v>
      </c>
      <c r="F14" s="25">
        <v>66.418999999999969</v>
      </c>
      <c r="G14" s="26">
        <v>69.801333333333318</v>
      </c>
      <c r="H14" s="28">
        <f t="shared" si="0"/>
        <v>5.0924183341112483</v>
      </c>
      <c r="I14" s="27">
        <f>IF(OR(OR(G14=0,F14=0),F14=""),"",(F14/E14-1)*100)</f>
        <v>-9.0740250613757674</v>
      </c>
      <c r="J14" s="28">
        <f t="shared" si="1"/>
        <v>42.523154776046958</v>
      </c>
      <c r="K14" s="27">
        <f t="shared" si="2"/>
        <v>38.507563064186023</v>
      </c>
      <c r="L14" s="18"/>
    </row>
    <row r="15" spans="1:15">
      <c r="A15" s="16"/>
      <c r="B15" s="12" t="s">
        <v>4</v>
      </c>
      <c r="C15" s="107">
        <v>28.033000000000001</v>
      </c>
      <c r="D15" s="107">
        <v>22.267666666666667</v>
      </c>
      <c r="E15" s="107">
        <v>35.846333333333334</v>
      </c>
      <c r="F15" s="107">
        <v>38.213999999999999</v>
      </c>
      <c r="G15" s="107">
        <v>41.070333333333338</v>
      </c>
      <c r="H15" s="50">
        <f t="shared" si="0"/>
        <v>7.4745730186144943</v>
      </c>
      <c r="I15" s="36">
        <f t="shared" ref="I15:I27" si="3">IF(OR(OR(G15=0,F15=0),F15=""),"",(F15/E15-1)*100)</f>
        <v>6.6050456113595946</v>
      </c>
      <c r="J15" s="50">
        <f t="shared" si="1"/>
        <v>25.020154453169578</v>
      </c>
      <c r="K15" s="36">
        <f t="shared" si="2"/>
        <v>22.155226891925583</v>
      </c>
      <c r="L15" s="18"/>
      <c r="N15" s="23" t="s">
        <v>4</v>
      </c>
      <c r="O15" s="34">
        <f>J15</f>
        <v>25.020154453169578</v>
      </c>
    </row>
    <row r="16" spans="1:15">
      <c r="A16" s="16"/>
      <c r="B16" s="11" t="s">
        <v>196</v>
      </c>
      <c r="C16" s="55">
        <v>13.382666666666667</v>
      </c>
      <c r="D16" s="55">
        <v>13.996666666666668</v>
      </c>
      <c r="E16" s="55">
        <v>20.042999999999999</v>
      </c>
      <c r="F16" s="55">
        <v>21.638666666666666</v>
      </c>
      <c r="G16" s="56">
        <v>12.782666666666666</v>
      </c>
      <c r="H16" s="28">
        <f t="shared" si="0"/>
        <v>-40.926736089715945</v>
      </c>
      <c r="I16" s="27">
        <f t="shared" si="3"/>
        <v>7.9612167173909398</v>
      </c>
      <c r="J16" s="28">
        <f t="shared" si="1"/>
        <v>7.7872339561414723</v>
      </c>
      <c r="K16" s="27">
        <f t="shared" si="2"/>
        <v>12.545390946740644</v>
      </c>
      <c r="L16" s="18"/>
      <c r="N16" s="23" t="s">
        <v>35</v>
      </c>
      <c r="O16" s="34">
        <f>100-O15</f>
        <v>74.979845546830418</v>
      </c>
    </row>
    <row r="17" spans="1:14">
      <c r="A17" s="16"/>
      <c r="B17" s="11" t="s">
        <v>23</v>
      </c>
      <c r="C17" s="55">
        <v>6.9066666666666663</v>
      </c>
      <c r="D17" s="55">
        <v>7.5436666666666667</v>
      </c>
      <c r="E17" s="55">
        <v>7.5170000000000003</v>
      </c>
      <c r="F17" s="55">
        <v>13.201666666666668</v>
      </c>
      <c r="G17" s="56">
        <v>10.786333333333333</v>
      </c>
      <c r="H17" s="28">
        <f t="shared" si="0"/>
        <v>-18.295669738669375</v>
      </c>
      <c r="I17" s="27">
        <f t="shared" si="3"/>
        <v>75.624140836326561</v>
      </c>
      <c r="J17" s="28">
        <f t="shared" si="1"/>
        <v>6.5710624696667859</v>
      </c>
      <c r="K17" s="27">
        <f t="shared" si="2"/>
        <v>7.6538943934571346</v>
      </c>
      <c r="L17" s="18"/>
    </row>
    <row r="18" spans="1:14">
      <c r="A18" s="16"/>
      <c r="B18" s="11" t="s">
        <v>24</v>
      </c>
      <c r="C18" s="55">
        <v>7.9776666666666669</v>
      </c>
      <c r="D18" s="55">
        <v>4.916666666666667</v>
      </c>
      <c r="E18" s="55">
        <v>8.1379999999999999</v>
      </c>
      <c r="F18" s="55">
        <v>5.3776666666666664</v>
      </c>
      <c r="G18" s="56">
        <v>5.6856666666666662</v>
      </c>
      <c r="H18" s="28">
        <f t="shared" si="0"/>
        <v>5.7273910617988033</v>
      </c>
      <c r="I18" s="27">
        <f t="shared" si="3"/>
        <v>-33.919062832800847</v>
      </c>
      <c r="J18" s="28">
        <f t="shared" si="1"/>
        <v>3.4637229996324472</v>
      </c>
      <c r="K18" s="27">
        <f t="shared" si="2"/>
        <v>3.117795183679938</v>
      </c>
      <c r="L18" s="18"/>
    </row>
    <row r="19" spans="1:14">
      <c r="A19" s="16"/>
      <c r="B19" s="11" t="s">
        <v>20</v>
      </c>
      <c r="C19" s="55">
        <v>1.575</v>
      </c>
      <c r="D19" s="55">
        <v>1.6653333333333336</v>
      </c>
      <c r="E19" s="55">
        <v>2.6986666666666665</v>
      </c>
      <c r="F19" s="55">
        <v>3.7076666666666664</v>
      </c>
      <c r="G19" s="56">
        <v>3.3386666666666671</v>
      </c>
      <c r="H19" s="28">
        <f t="shared" si="0"/>
        <v>-9.9523509844466229</v>
      </c>
      <c r="I19" s="27">
        <f t="shared" si="3"/>
        <v>37.388833992094852</v>
      </c>
      <c r="J19" s="28">
        <f t="shared" si="1"/>
        <v>2.0339244629371285</v>
      </c>
      <c r="K19" s="27">
        <f t="shared" si="2"/>
        <v>2.1495838237198259</v>
      </c>
      <c r="L19" s="18"/>
    </row>
    <row r="20" spans="1:14">
      <c r="A20" s="16"/>
      <c r="B20" s="11" t="s">
        <v>19</v>
      </c>
      <c r="C20" s="55">
        <v>2.0739999999999998</v>
      </c>
      <c r="D20" s="55">
        <v>2.4633333333333334</v>
      </c>
      <c r="E20" s="55">
        <v>2.0566666666666666</v>
      </c>
      <c r="F20" s="55">
        <v>4.6423333333333332</v>
      </c>
      <c r="G20" s="56">
        <v>3.1953333333333327</v>
      </c>
      <c r="H20" s="28">
        <f t="shared" si="0"/>
        <v>-31.169670424355576</v>
      </c>
      <c r="I20" s="27">
        <f t="shared" si="3"/>
        <v>125.72123176661263</v>
      </c>
      <c r="J20" s="28">
        <f t="shared" si="1"/>
        <v>1.9466054214971353</v>
      </c>
      <c r="K20" s="27">
        <f t="shared" si="2"/>
        <v>2.691472976080735</v>
      </c>
      <c r="L20" s="18"/>
    </row>
    <row r="21" spans="1:14">
      <c r="A21" s="16"/>
      <c r="B21" s="11" t="s">
        <v>5</v>
      </c>
      <c r="C21" s="55">
        <v>3.5143333333333331</v>
      </c>
      <c r="D21" s="55">
        <v>2.359</v>
      </c>
      <c r="E21" s="55">
        <v>4.3656666666666668</v>
      </c>
      <c r="F21" s="55">
        <v>3.1440000000000001</v>
      </c>
      <c r="G21" s="56">
        <v>3.1813333333333333</v>
      </c>
      <c r="H21" s="28">
        <f t="shared" si="0"/>
        <v>1.187446988973706</v>
      </c>
      <c r="I21" s="27">
        <f t="shared" si="3"/>
        <v>-27.983507673513021</v>
      </c>
      <c r="J21" s="28">
        <f t="shared" si="1"/>
        <v>1.938076584891369</v>
      </c>
      <c r="K21" s="27">
        <f t="shared" si="2"/>
        <v>1.8227883327632293</v>
      </c>
      <c r="L21" s="18"/>
    </row>
    <row r="22" spans="1:14">
      <c r="A22" s="16"/>
      <c r="B22" s="11" t="s">
        <v>21</v>
      </c>
      <c r="C22" s="55">
        <v>1.5449999999999999</v>
      </c>
      <c r="D22" s="55">
        <v>1.7643333333333331</v>
      </c>
      <c r="E22" s="55">
        <v>2.3646666666666669</v>
      </c>
      <c r="F22" s="55">
        <v>3.295666666666667</v>
      </c>
      <c r="G22" s="56">
        <v>3.0283333333333338</v>
      </c>
      <c r="H22" s="28">
        <f t="shared" si="0"/>
        <v>-8.1116617780924383</v>
      </c>
      <c r="I22" s="27">
        <f t="shared" si="3"/>
        <v>39.371299689878761</v>
      </c>
      <c r="J22" s="28">
        <f t="shared" si="1"/>
        <v>1.8448685848426332</v>
      </c>
      <c r="K22" s="27">
        <f t="shared" si="2"/>
        <v>1.9107197037775709</v>
      </c>
      <c r="L22" s="18"/>
    </row>
    <row r="23" spans="1:14">
      <c r="A23" s="16"/>
      <c r="B23" s="11" t="s">
        <v>22</v>
      </c>
      <c r="C23" s="55">
        <v>2.7723333333333335</v>
      </c>
      <c r="D23" s="55">
        <v>3.0426666666666669</v>
      </c>
      <c r="E23" s="55">
        <v>4.2530000000000001</v>
      </c>
      <c r="F23" s="55">
        <v>4.3526666666666669</v>
      </c>
      <c r="G23" s="56">
        <v>2.8840000000000003</v>
      </c>
      <c r="H23" s="28">
        <f t="shared" si="0"/>
        <v>-33.741767498851274</v>
      </c>
      <c r="I23" s="27">
        <f t="shared" si="3"/>
        <v>2.3434438435614213</v>
      </c>
      <c r="J23" s="28">
        <f t="shared" si="1"/>
        <v>1.7569403407879429</v>
      </c>
      <c r="K23" s="27">
        <f t="shared" si="2"/>
        <v>2.5235337202313661</v>
      </c>
      <c r="L23" s="18"/>
    </row>
    <row r="24" spans="1:14">
      <c r="A24" s="16"/>
      <c r="B24" s="11" t="s">
        <v>7</v>
      </c>
      <c r="C24" s="55">
        <v>2.6429999999999998</v>
      </c>
      <c r="D24" s="55">
        <v>3.3069999999999999</v>
      </c>
      <c r="E24" s="55">
        <v>2.7413333333333334</v>
      </c>
      <c r="F24" s="55">
        <v>2.7083333333333335</v>
      </c>
      <c r="G24" s="56">
        <v>2.661</v>
      </c>
      <c r="H24" s="28">
        <f t="shared" si="0"/>
        <v>-1.7476923076923168</v>
      </c>
      <c r="I24" s="27">
        <f t="shared" si="3"/>
        <v>-1.2037937743190619</v>
      </c>
      <c r="J24" s="28">
        <f t="shared" si="1"/>
        <v>1.6210881577103728</v>
      </c>
      <c r="K24" s="27">
        <f t="shared" si="2"/>
        <v>1.5702030538275273</v>
      </c>
      <c r="L24" s="18"/>
    </row>
    <row r="25" spans="1:14">
      <c r="A25" s="16"/>
      <c r="B25" s="11" t="s">
        <v>10</v>
      </c>
      <c r="C25" s="55">
        <v>2.2036666666666669</v>
      </c>
      <c r="D25" s="55">
        <v>2.5736666666666665</v>
      </c>
      <c r="E25" s="55">
        <v>3.2906666666666666</v>
      </c>
      <c r="F25" s="55">
        <v>2.9649999999999999</v>
      </c>
      <c r="G25" s="56">
        <v>2.3746666666666667</v>
      </c>
      <c r="H25" s="28">
        <f t="shared" si="0"/>
        <v>-19.910061832490157</v>
      </c>
      <c r="I25" s="27">
        <f t="shared" si="3"/>
        <v>-9.896677471636961</v>
      </c>
      <c r="J25" s="28">
        <f t="shared" si="1"/>
        <v>1.4466531423686204</v>
      </c>
      <c r="K25" s="27">
        <f t="shared" si="2"/>
        <v>1.7190099893902588</v>
      </c>
      <c r="L25" s="18"/>
    </row>
    <row r="26" spans="1:14">
      <c r="A26" s="16"/>
      <c r="B26" s="11" t="s">
        <v>18</v>
      </c>
      <c r="C26" s="55">
        <v>1.524</v>
      </c>
      <c r="D26" s="55">
        <v>1.3419999999999999</v>
      </c>
      <c r="E26" s="55">
        <v>2.3176666666666663</v>
      </c>
      <c r="F26" s="55">
        <v>1.4589999999999999</v>
      </c>
      <c r="G26" s="56">
        <v>2.0663333333333331</v>
      </c>
      <c r="H26" s="28">
        <f t="shared" si="0"/>
        <v>41.626684944025591</v>
      </c>
      <c r="I26" s="27">
        <f t="shared" si="3"/>
        <v>-37.048755932690923</v>
      </c>
      <c r="J26" s="28">
        <f t="shared" si="1"/>
        <v>1.2588156695035202</v>
      </c>
      <c r="K26" s="27">
        <f t="shared" si="2"/>
        <v>0.84588046358191826</v>
      </c>
      <c r="L26" s="18"/>
    </row>
    <row r="27" spans="1:14">
      <c r="A27" s="16"/>
      <c r="B27" s="11" t="s">
        <v>8</v>
      </c>
      <c r="C27" s="55">
        <v>1.0113333333333334</v>
      </c>
      <c r="D27" s="55">
        <v>0.95933333333333337</v>
      </c>
      <c r="E27" s="55">
        <v>1.9393333333333331</v>
      </c>
      <c r="F27" s="55">
        <v>1.3573333333333333</v>
      </c>
      <c r="G27" s="56">
        <v>1.2930000000000001</v>
      </c>
      <c r="H27" s="28">
        <f t="shared" si="0"/>
        <v>-4.7396856581532258</v>
      </c>
      <c r="I27" s="27">
        <f t="shared" si="3"/>
        <v>-30.010312822275687</v>
      </c>
      <c r="J27" s="28">
        <f t="shared" si="1"/>
        <v>0.78769898080402567</v>
      </c>
      <c r="K27" s="27">
        <f t="shared" si="2"/>
        <v>0.78693745663823889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26.152666666666665</v>
      </c>
      <c r="D13" s="26">
        <v>25.228666666666669</v>
      </c>
      <c r="E13" s="26">
        <v>25.219666666666669</v>
      </c>
      <c r="F13" s="26">
        <v>29.102999999999998</v>
      </c>
      <c r="G13" s="26">
        <v>21.225333333333335</v>
      </c>
      <c r="H13" s="28">
        <f t="shared" ref="H13:H27" si="0">IF(OR(OR(G13=0,F13=0),G13=""),"",(G13/F13-1)*100)</f>
        <v>-27.068228934015959</v>
      </c>
      <c r="I13" s="27">
        <f>IF(OR(OR(G13=0,F13=0),F13=""),"",(F13/E13-1)*100)</f>
        <v>15.398035924344743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9.7033333333333331</v>
      </c>
      <c r="D14" s="25">
        <v>8.0460000000000065</v>
      </c>
      <c r="E14" s="25">
        <v>10.218000000000002</v>
      </c>
      <c r="F14" s="25">
        <v>9.8583333333333272</v>
      </c>
      <c r="G14" s="26">
        <v>6.267333333333335</v>
      </c>
      <c r="H14" s="28">
        <f t="shared" si="0"/>
        <v>-36.42603550295852</v>
      </c>
      <c r="I14" s="27">
        <f>IF(OR(OR(G14=0,F14=0),F14=""),"",(F14/E14-1)*100)</f>
        <v>-3.5199321458864175</v>
      </c>
      <c r="J14" s="28">
        <f t="shared" si="1"/>
        <v>29.527608518123007</v>
      </c>
      <c r="K14" s="27">
        <f t="shared" si="2"/>
        <v>33.873941976199454</v>
      </c>
      <c r="L14" s="18"/>
    </row>
    <row r="15" spans="1:15">
      <c r="A15" s="16"/>
      <c r="B15" s="12" t="s">
        <v>4</v>
      </c>
      <c r="C15" s="107">
        <v>7.4016666666666664</v>
      </c>
      <c r="D15" s="107">
        <v>9.559333333333333</v>
      </c>
      <c r="E15" s="107">
        <v>8.577</v>
      </c>
      <c r="F15" s="107">
        <v>10.081000000000001</v>
      </c>
      <c r="G15" s="107">
        <v>5.8936666666666673</v>
      </c>
      <c r="H15" s="50">
        <f t="shared" si="0"/>
        <v>-41.536884568329867</v>
      </c>
      <c r="I15" s="36">
        <f t="shared" ref="I15:I27" si="3">IF(OR(OR(G15=0,F15=0),F15=""),"",(F15/E15-1)*100)</f>
        <v>17.535268741984389</v>
      </c>
      <c r="J15" s="50">
        <f t="shared" si="1"/>
        <v>27.767133613920475</v>
      </c>
      <c r="K15" s="36">
        <f t="shared" si="2"/>
        <v>34.639040648730379</v>
      </c>
      <c r="L15" s="18"/>
      <c r="N15" s="23" t="s">
        <v>4</v>
      </c>
      <c r="O15" s="34">
        <f>J15</f>
        <v>27.767133613920475</v>
      </c>
    </row>
    <row r="16" spans="1:15">
      <c r="A16" s="16"/>
      <c r="B16" s="11" t="s">
        <v>196</v>
      </c>
      <c r="C16" s="55">
        <v>2.1233333333333335</v>
      </c>
      <c r="D16" s="55">
        <v>1.3896666666666668</v>
      </c>
      <c r="E16" s="55">
        <v>1.5880000000000001</v>
      </c>
      <c r="F16" s="55">
        <v>2.6829999999999998</v>
      </c>
      <c r="G16" s="56">
        <v>2.7243333333333335</v>
      </c>
      <c r="H16" s="28">
        <f t="shared" si="0"/>
        <v>1.5405640452230251</v>
      </c>
      <c r="I16" s="27">
        <f t="shared" si="3"/>
        <v>68.954659949622155</v>
      </c>
      <c r="J16" s="28">
        <f t="shared" si="1"/>
        <v>12.835291161505118</v>
      </c>
      <c r="K16" s="27">
        <f t="shared" si="2"/>
        <v>9.2189808610796131</v>
      </c>
      <c r="L16" s="18"/>
      <c r="N16" s="23" t="s">
        <v>35</v>
      </c>
      <c r="O16" s="34">
        <f>100-O15</f>
        <v>72.232866386079522</v>
      </c>
    </row>
    <row r="17" spans="1:14">
      <c r="A17" s="16"/>
      <c r="B17" s="11" t="s">
        <v>23</v>
      </c>
      <c r="C17" s="55">
        <v>2.1083333333333334</v>
      </c>
      <c r="D17" s="55">
        <v>2.1830000000000003</v>
      </c>
      <c r="E17" s="55">
        <v>0.96399999999999997</v>
      </c>
      <c r="F17" s="55">
        <v>1.5453333333333334</v>
      </c>
      <c r="G17" s="56">
        <v>1.9046666666666667</v>
      </c>
      <c r="H17" s="28">
        <f t="shared" si="0"/>
        <v>23.252804141501283</v>
      </c>
      <c r="I17" s="27">
        <f t="shared" si="3"/>
        <v>60.304287690179812</v>
      </c>
      <c r="J17" s="28">
        <f t="shared" si="1"/>
        <v>8.9735536151768329</v>
      </c>
      <c r="K17" s="27">
        <f t="shared" si="2"/>
        <v>5.3098764159479552</v>
      </c>
      <c r="L17" s="18"/>
    </row>
    <row r="18" spans="1:14">
      <c r="A18" s="16"/>
      <c r="B18" s="11" t="s">
        <v>19</v>
      </c>
      <c r="C18" s="55">
        <v>0.41100000000000003</v>
      </c>
      <c r="D18" s="55">
        <v>0.3213333333333333</v>
      </c>
      <c r="E18" s="55">
        <v>0.85766666666666669</v>
      </c>
      <c r="F18" s="55">
        <v>0.88966666666666672</v>
      </c>
      <c r="G18" s="56">
        <v>0.80000000000000016</v>
      </c>
      <c r="H18" s="28">
        <f t="shared" si="0"/>
        <v>-10.078681153990242</v>
      </c>
      <c r="I18" s="27">
        <f t="shared" si="3"/>
        <v>3.7310532452390133</v>
      </c>
      <c r="J18" s="28">
        <f t="shared" si="1"/>
        <v>3.7690809724228913</v>
      </c>
      <c r="K18" s="27">
        <f t="shared" si="2"/>
        <v>3.0569586182409609</v>
      </c>
      <c r="L18" s="18"/>
    </row>
    <row r="19" spans="1:14">
      <c r="A19" s="16"/>
      <c r="B19" s="11" t="s">
        <v>5</v>
      </c>
      <c r="C19" s="55">
        <v>0.42733333333333334</v>
      </c>
      <c r="D19" s="55">
        <v>0.20166666666666666</v>
      </c>
      <c r="E19" s="55">
        <v>0.11533333333333333</v>
      </c>
      <c r="F19" s="55">
        <v>0.86766666666666659</v>
      </c>
      <c r="G19" s="56">
        <v>0.58099999999999996</v>
      </c>
      <c r="H19" s="28">
        <f t="shared" si="0"/>
        <v>-33.038801383019589</v>
      </c>
      <c r="I19" s="27">
        <f t="shared" si="3"/>
        <v>652.31213872832359</v>
      </c>
      <c r="J19" s="28">
        <f t="shared" si="1"/>
        <v>2.7372950562221243</v>
      </c>
      <c r="K19" s="27">
        <f t="shared" si="2"/>
        <v>2.9813650368232367</v>
      </c>
      <c r="L19" s="18"/>
    </row>
    <row r="20" spans="1:14">
      <c r="A20" s="16"/>
      <c r="B20" s="11" t="s">
        <v>22</v>
      </c>
      <c r="C20" s="55">
        <v>0.26233333333333331</v>
      </c>
      <c r="D20" s="55">
        <v>0.26600000000000001</v>
      </c>
      <c r="E20" s="55">
        <v>0.45633333333333331</v>
      </c>
      <c r="F20" s="55">
        <v>0.58399999999999996</v>
      </c>
      <c r="G20" s="56">
        <v>0.51733333333333331</v>
      </c>
      <c r="H20" s="28">
        <f t="shared" si="0"/>
        <v>-11.415525114155244</v>
      </c>
      <c r="I20" s="27">
        <f t="shared" si="3"/>
        <v>27.976625273922572</v>
      </c>
      <c r="J20" s="28">
        <f t="shared" si="1"/>
        <v>2.4373390288334691</v>
      </c>
      <c r="K20" s="27">
        <f t="shared" si="2"/>
        <v>2.0066659794522903</v>
      </c>
      <c r="L20" s="18"/>
    </row>
    <row r="21" spans="1:14">
      <c r="A21" s="16"/>
      <c r="B21" s="11" t="s">
        <v>18</v>
      </c>
      <c r="C21" s="55">
        <v>0.10166666666666667</v>
      </c>
      <c r="D21" s="55">
        <v>0.27200000000000002</v>
      </c>
      <c r="E21" s="55">
        <v>0.12633333333333333</v>
      </c>
      <c r="F21" s="55">
        <v>0.13966666666666669</v>
      </c>
      <c r="G21" s="56">
        <v>0.50866666666666671</v>
      </c>
      <c r="H21" s="28">
        <f t="shared" si="0"/>
        <v>264.20047732696895</v>
      </c>
      <c r="I21" s="27">
        <f t="shared" si="3"/>
        <v>10.554089709762549</v>
      </c>
      <c r="J21" s="28">
        <f t="shared" si="1"/>
        <v>2.3965073182988883</v>
      </c>
      <c r="K21" s="27">
        <f t="shared" si="2"/>
        <v>0.47990470627312204</v>
      </c>
      <c r="L21" s="18"/>
    </row>
    <row r="22" spans="1:14">
      <c r="A22" s="16"/>
      <c r="B22" s="11" t="s">
        <v>21</v>
      </c>
      <c r="C22" s="55">
        <v>0.32033333333333336</v>
      </c>
      <c r="D22" s="55">
        <v>0.58499999999999996</v>
      </c>
      <c r="E22" s="55">
        <v>0.21966666666666668</v>
      </c>
      <c r="F22" s="55">
        <v>0.46466666666666673</v>
      </c>
      <c r="G22" s="56">
        <v>0.38966666666666666</v>
      </c>
      <c r="H22" s="28">
        <f t="shared" si="0"/>
        <v>-16.14060258249642</v>
      </c>
      <c r="I22" s="27">
        <f t="shared" si="3"/>
        <v>111.53262518968137</v>
      </c>
      <c r="J22" s="28">
        <f t="shared" si="1"/>
        <v>1.835856523650983</v>
      </c>
      <c r="K22" s="27">
        <f t="shared" si="2"/>
        <v>1.596628068125852</v>
      </c>
      <c r="L22" s="18"/>
    </row>
    <row r="23" spans="1:14">
      <c r="A23" s="16"/>
      <c r="B23" s="11" t="s">
        <v>20</v>
      </c>
      <c r="C23" s="55">
        <v>0.67200000000000004</v>
      </c>
      <c r="D23" s="55">
        <v>0.44266666666666671</v>
      </c>
      <c r="E23" s="55">
        <v>0.11166666666666668</v>
      </c>
      <c r="F23" s="55">
        <v>0.20433333333333334</v>
      </c>
      <c r="G23" s="56">
        <v>0.36000000000000004</v>
      </c>
      <c r="H23" s="28">
        <f t="shared" si="0"/>
        <v>76.182707993474736</v>
      </c>
      <c r="I23" s="27">
        <f t="shared" si="3"/>
        <v>82.985074626865668</v>
      </c>
      <c r="J23" s="28">
        <f t="shared" si="1"/>
        <v>1.6960864375903009</v>
      </c>
      <c r="K23" s="27">
        <f t="shared" si="2"/>
        <v>0.70210402134946004</v>
      </c>
      <c r="L23" s="18"/>
    </row>
    <row r="24" spans="1:14">
      <c r="A24" s="16"/>
      <c r="B24" s="11" t="s">
        <v>7</v>
      </c>
      <c r="C24" s="55">
        <v>0.40199999999999997</v>
      </c>
      <c r="D24" s="55">
        <v>0.56799999999999995</v>
      </c>
      <c r="E24" s="55">
        <v>0.64366666666666672</v>
      </c>
      <c r="F24" s="55">
        <v>0.66933333333333334</v>
      </c>
      <c r="G24" s="56">
        <v>0.35899999999999999</v>
      </c>
      <c r="H24" s="28">
        <f t="shared" si="0"/>
        <v>-46.364541832669325</v>
      </c>
      <c r="I24" s="27">
        <f t="shared" si="3"/>
        <v>3.9875712066286706</v>
      </c>
      <c r="J24" s="28">
        <f t="shared" si="1"/>
        <v>1.6913750863747721</v>
      </c>
      <c r="K24" s="27">
        <f t="shared" si="2"/>
        <v>2.29987744676952</v>
      </c>
      <c r="L24" s="18"/>
    </row>
    <row r="25" spans="1:14">
      <c r="A25" s="16"/>
      <c r="B25" s="11" t="s">
        <v>10</v>
      </c>
      <c r="C25" s="55">
        <v>0.13433333333333333</v>
      </c>
      <c r="D25" s="55">
        <v>0.26966666666666667</v>
      </c>
      <c r="E25" s="55">
        <v>0.39066666666666672</v>
      </c>
      <c r="F25" s="55">
        <v>0.33866666666666667</v>
      </c>
      <c r="G25" s="56">
        <v>0.35566666666666663</v>
      </c>
      <c r="H25" s="28">
        <f t="shared" si="0"/>
        <v>5.0196850393700698</v>
      </c>
      <c r="I25" s="27">
        <f t="shared" si="3"/>
        <v>-13.310580204778166</v>
      </c>
      <c r="J25" s="28">
        <f t="shared" si="1"/>
        <v>1.6756705823230098</v>
      </c>
      <c r="K25" s="27">
        <f t="shared" si="2"/>
        <v>1.1636830109152552</v>
      </c>
      <c r="L25" s="18"/>
    </row>
    <row r="26" spans="1:14">
      <c r="A26" s="16"/>
      <c r="B26" s="11" t="s">
        <v>24</v>
      </c>
      <c r="C26" s="55">
        <v>1.8083333333333333</v>
      </c>
      <c r="D26" s="55">
        <v>0.98566666666666658</v>
      </c>
      <c r="E26" s="55">
        <v>0.86233333333333329</v>
      </c>
      <c r="F26" s="55">
        <v>0.60766666666666669</v>
      </c>
      <c r="G26" s="56">
        <v>0.32733333333333331</v>
      </c>
      <c r="H26" s="28">
        <f t="shared" si="0"/>
        <v>-46.132748217224361</v>
      </c>
      <c r="I26" s="27">
        <f t="shared" si="3"/>
        <v>-29.532276768457667</v>
      </c>
      <c r="J26" s="28">
        <f t="shared" si="1"/>
        <v>1.5421822978830326</v>
      </c>
      <c r="K26" s="27">
        <f t="shared" si="2"/>
        <v>2.0879863473410532</v>
      </c>
      <c r="L26" s="18"/>
    </row>
    <row r="27" spans="1:14">
      <c r="A27" s="16"/>
      <c r="B27" s="11" t="s">
        <v>8</v>
      </c>
      <c r="C27" s="55">
        <v>0.27666666666666667</v>
      </c>
      <c r="D27" s="55">
        <v>0.13866666666666669</v>
      </c>
      <c r="E27" s="55">
        <v>8.900000000000001E-2</v>
      </c>
      <c r="F27" s="55">
        <v>0.16966666666666666</v>
      </c>
      <c r="G27" s="56">
        <v>0.23666666666666666</v>
      </c>
      <c r="H27" s="28">
        <f t="shared" si="0"/>
        <v>39.489194499017685</v>
      </c>
      <c r="I27" s="27">
        <f t="shared" si="3"/>
        <v>90.636704119850165</v>
      </c>
      <c r="J27" s="28">
        <f t="shared" si="1"/>
        <v>1.1150197876751051</v>
      </c>
      <c r="K27" s="27">
        <f t="shared" si="2"/>
        <v>0.58298686275183542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">
        <v>197</v>
      </c>
      <c r="C13" s="26">
        <v>105.31766666666665</v>
      </c>
      <c r="D13" s="26">
        <v>117.32099999999998</v>
      </c>
      <c r="E13" s="26">
        <v>139.00966666666667</v>
      </c>
      <c r="F13" s="26">
        <v>139.77066666666667</v>
      </c>
      <c r="G13" s="26">
        <v>135.03566666666666</v>
      </c>
      <c r="H13" s="28">
        <f t="shared" ref="H13:H27" si="0">IF(OR(OR(G13=0,F13=0),G13=""),"",(G13/F13-1)*100)</f>
        <v>-3.3876922196359849</v>
      </c>
      <c r="I13" s="27">
        <f>IF(OR(OR(G13=0,F13=0),F13=""),"",(F13/E13-1)*100)</f>
        <v>0.54744394274739427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26</v>
      </c>
      <c r="C14" s="25">
        <v>26.256333333333316</v>
      </c>
      <c r="D14" s="25">
        <v>31.787333333333336</v>
      </c>
      <c r="E14" s="25">
        <v>40.605333333333363</v>
      </c>
      <c r="F14" s="25">
        <v>43.591666666666669</v>
      </c>
      <c r="G14" s="26">
        <v>43.405999999999992</v>
      </c>
      <c r="H14" s="28">
        <f t="shared" si="0"/>
        <v>-0.42592238577712216</v>
      </c>
      <c r="I14" s="27">
        <f>IF(OR(OR(G14=0,F14=0),F14=""),"",(F14/E14-1)*100)</f>
        <v>7.3545347080842483</v>
      </c>
      <c r="J14" s="28">
        <f t="shared" si="1"/>
        <v>32.144100200687717</v>
      </c>
      <c r="K14" s="27">
        <f t="shared" si="2"/>
        <v>31.187993665814478</v>
      </c>
      <c r="L14" s="18"/>
    </row>
    <row r="15" spans="1:18">
      <c r="A15" s="16"/>
      <c r="B15" s="12" t="s">
        <v>4</v>
      </c>
      <c r="C15" s="107">
        <v>39.464333333333336</v>
      </c>
      <c r="D15" s="107">
        <v>40.29</v>
      </c>
      <c r="E15" s="107">
        <v>43.571333333333335</v>
      </c>
      <c r="F15" s="107">
        <v>50.177999999999997</v>
      </c>
      <c r="G15" s="107">
        <v>42.146000000000008</v>
      </c>
      <c r="H15" s="50">
        <f t="shared" si="0"/>
        <v>-16.007015026505623</v>
      </c>
      <c r="I15" s="36">
        <f t="shared" ref="I15:I27" si="3">IF(OR(OR(G15=0,F15=0),F15=""),"",(F15/E15-1)*100)</f>
        <v>15.1628746729501</v>
      </c>
      <c r="J15" s="50">
        <f t="shared" si="1"/>
        <v>31.21101338658676</v>
      </c>
      <c r="K15" s="36">
        <f t="shared" si="2"/>
        <v>35.900236578013505</v>
      </c>
      <c r="L15" s="18"/>
      <c r="N15" s="23" t="s">
        <v>4</v>
      </c>
      <c r="O15" s="34">
        <f>J15</f>
        <v>31.21101338658676</v>
      </c>
      <c r="R15" s="120"/>
    </row>
    <row r="16" spans="1:18">
      <c r="A16" s="16"/>
      <c r="B16" s="11" t="s">
        <v>196</v>
      </c>
      <c r="C16" s="55">
        <v>10.587666666666667</v>
      </c>
      <c r="D16" s="55">
        <v>18.545000000000002</v>
      </c>
      <c r="E16" s="55">
        <v>22.593666666666664</v>
      </c>
      <c r="F16" s="55">
        <v>15.134666666666668</v>
      </c>
      <c r="G16" s="56">
        <v>17.846666666666664</v>
      </c>
      <c r="H16" s="28">
        <f t="shared" si="0"/>
        <v>17.919126068187797</v>
      </c>
      <c r="I16" s="27">
        <f t="shared" si="3"/>
        <v>-33.013676398990853</v>
      </c>
      <c r="J16" s="28">
        <f t="shared" si="1"/>
        <v>13.21626138279516</v>
      </c>
      <c r="K16" s="27">
        <f t="shared" si="2"/>
        <v>10.828213835998016</v>
      </c>
      <c r="L16" s="18"/>
      <c r="N16" s="23" t="s">
        <v>35</v>
      </c>
      <c r="O16" s="34">
        <f>100-O15</f>
        <v>68.788986613413243</v>
      </c>
    </row>
    <row r="17" spans="1:14">
      <c r="A17" s="16"/>
      <c r="B17" s="11" t="s">
        <v>23</v>
      </c>
      <c r="C17" s="55">
        <v>9.2186666666666657</v>
      </c>
      <c r="D17" s="55">
        <v>8.788333333333334</v>
      </c>
      <c r="E17" s="55">
        <v>9.7023333333333337</v>
      </c>
      <c r="F17" s="55">
        <v>10.895666666666665</v>
      </c>
      <c r="G17" s="56">
        <v>12.507333333333333</v>
      </c>
      <c r="H17" s="28">
        <f t="shared" si="0"/>
        <v>14.791813259093844</v>
      </c>
      <c r="I17" s="27">
        <f t="shared" si="3"/>
        <v>12.299446868450881</v>
      </c>
      <c r="J17" s="28">
        <f t="shared" si="1"/>
        <v>9.2622442959514419</v>
      </c>
      <c r="K17" s="27">
        <f t="shared" si="2"/>
        <v>7.7953886366238017</v>
      </c>
      <c r="L17" s="18"/>
    </row>
    <row r="18" spans="1:14">
      <c r="A18" s="16"/>
      <c r="B18" s="11" t="s">
        <v>19</v>
      </c>
      <c r="C18" s="55">
        <v>3.9833333333333329</v>
      </c>
      <c r="D18" s="55">
        <v>3.6603333333333334</v>
      </c>
      <c r="E18" s="55">
        <v>3.2743333333333333</v>
      </c>
      <c r="F18" s="55">
        <v>2.3363333333333336</v>
      </c>
      <c r="G18" s="56">
        <v>4.0663333333333336</v>
      </c>
      <c r="H18" s="28">
        <f t="shared" si="0"/>
        <v>74.047653017548853</v>
      </c>
      <c r="I18" s="27">
        <f t="shared" si="3"/>
        <v>-28.64705283518273</v>
      </c>
      <c r="J18" s="28">
        <f t="shared" si="1"/>
        <v>3.0113031865655251</v>
      </c>
      <c r="K18" s="27">
        <f t="shared" si="2"/>
        <v>1.671547678101271</v>
      </c>
      <c r="L18" s="18"/>
    </row>
    <row r="19" spans="1:14">
      <c r="A19" s="16"/>
      <c r="B19" s="11" t="s">
        <v>24</v>
      </c>
      <c r="C19" s="55">
        <v>3.4440000000000004</v>
      </c>
      <c r="D19" s="55">
        <v>2.6806666666666668</v>
      </c>
      <c r="E19" s="55">
        <v>4.9210000000000003</v>
      </c>
      <c r="F19" s="55">
        <v>2.6629999999999998</v>
      </c>
      <c r="G19" s="56">
        <v>2.6726666666666667</v>
      </c>
      <c r="H19" s="28">
        <f t="shared" si="0"/>
        <v>0.36299912379522681</v>
      </c>
      <c r="I19" s="27">
        <f t="shared" si="3"/>
        <v>-45.884982727087994</v>
      </c>
      <c r="J19" s="28">
        <f t="shared" si="1"/>
        <v>1.9792301786935307</v>
      </c>
      <c r="K19" s="27">
        <f t="shared" si="2"/>
        <v>1.9052638608005494</v>
      </c>
      <c r="L19" s="18"/>
    </row>
    <row r="20" spans="1:14">
      <c r="A20" s="16"/>
      <c r="B20" s="11" t="s">
        <v>7</v>
      </c>
      <c r="C20" s="55">
        <v>2.0766666666666667</v>
      </c>
      <c r="D20" s="55">
        <v>2.9533333333333331</v>
      </c>
      <c r="E20" s="55">
        <v>2.9226666666666667</v>
      </c>
      <c r="F20" s="55">
        <v>2.7353333333333336</v>
      </c>
      <c r="G20" s="56">
        <v>2.5736666666666665</v>
      </c>
      <c r="H20" s="28">
        <f t="shared" si="0"/>
        <v>-5.9103095296124897</v>
      </c>
      <c r="I20" s="27">
        <f t="shared" si="3"/>
        <v>-6.4096715328467058</v>
      </c>
      <c r="J20" s="28">
        <f t="shared" si="1"/>
        <v>1.9059162147284547</v>
      </c>
      <c r="K20" s="27">
        <f t="shared" si="2"/>
        <v>1.9570153012553899</v>
      </c>
      <c r="L20" s="18"/>
    </row>
    <row r="21" spans="1:14">
      <c r="A21" s="16"/>
      <c r="B21" s="11" t="s">
        <v>22</v>
      </c>
      <c r="C21" s="55">
        <v>2.1046666666666667</v>
      </c>
      <c r="D21" s="55">
        <v>1.764</v>
      </c>
      <c r="E21" s="55">
        <v>3.46</v>
      </c>
      <c r="F21" s="55">
        <v>2.9796666666666667</v>
      </c>
      <c r="G21" s="56">
        <v>2.5583333333333336</v>
      </c>
      <c r="H21" s="28">
        <f t="shared" si="0"/>
        <v>-14.14028414811499</v>
      </c>
      <c r="I21" s="27">
        <f t="shared" si="3"/>
        <v>-13.882466281310213</v>
      </c>
      <c r="J21" s="28">
        <f t="shared" si="1"/>
        <v>1.8945611900065913</v>
      </c>
      <c r="K21" s="27">
        <f t="shared" si="2"/>
        <v>2.1318254664784217</v>
      </c>
      <c r="L21" s="18"/>
    </row>
    <row r="22" spans="1:14">
      <c r="A22" s="16"/>
      <c r="B22" s="11" t="s">
        <v>18</v>
      </c>
      <c r="C22" s="55">
        <v>0.85466666666666669</v>
      </c>
      <c r="D22" s="55">
        <v>0.96566666666666656</v>
      </c>
      <c r="E22" s="55">
        <v>0.94633333333333336</v>
      </c>
      <c r="F22" s="55">
        <v>1.804</v>
      </c>
      <c r="G22" s="56">
        <v>1.6970000000000001</v>
      </c>
      <c r="H22" s="28">
        <f t="shared" si="0"/>
        <v>-5.9312638580931276</v>
      </c>
      <c r="I22" s="27">
        <f t="shared" si="3"/>
        <v>90.63050369848537</v>
      </c>
      <c r="J22" s="28">
        <f t="shared" si="1"/>
        <v>1.2567050186740787</v>
      </c>
      <c r="K22" s="27">
        <f t="shared" si="2"/>
        <v>1.2906856946617316</v>
      </c>
      <c r="L22" s="18"/>
    </row>
    <row r="23" spans="1:14">
      <c r="A23" s="16"/>
      <c r="B23" s="11" t="s">
        <v>21</v>
      </c>
      <c r="C23" s="55">
        <v>1.2556666666666667</v>
      </c>
      <c r="D23" s="55">
        <v>1.5403333333333336</v>
      </c>
      <c r="E23" s="55">
        <v>0.88600000000000001</v>
      </c>
      <c r="F23" s="55">
        <v>1.6506666666666667</v>
      </c>
      <c r="G23" s="56">
        <v>1.5683333333333334</v>
      </c>
      <c r="H23" s="28">
        <f t="shared" si="0"/>
        <v>-4.9878836833602609</v>
      </c>
      <c r="I23" s="27">
        <f t="shared" si="3"/>
        <v>86.30549285176825</v>
      </c>
      <c r="J23" s="28">
        <f t="shared" si="1"/>
        <v>1.1614215503558321</v>
      </c>
      <c r="K23" s="27">
        <f t="shared" si="2"/>
        <v>1.1809821803334988</v>
      </c>
      <c r="L23" s="18"/>
    </row>
    <row r="24" spans="1:14">
      <c r="A24" s="16"/>
      <c r="B24" s="11" t="s">
        <v>20</v>
      </c>
      <c r="C24" s="55">
        <v>0.53766666666666663</v>
      </c>
      <c r="D24" s="55">
        <v>1.1236666666666668</v>
      </c>
      <c r="E24" s="55">
        <v>1.1753333333333333</v>
      </c>
      <c r="F24" s="55">
        <v>2.3613333333333331</v>
      </c>
      <c r="G24" s="56">
        <v>1.3303333333333334</v>
      </c>
      <c r="H24" s="28">
        <f t="shared" si="0"/>
        <v>-43.661773009599095</v>
      </c>
      <c r="I24" s="27">
        <f t="shared" si="3"/>
        <v>100.90754395916051</v>
      </c>
      <c r="J24" s="28">
        <f t="shared" si="1"/>
        <v>0.9851718188034273</v>
      </c>
      <c r="K24" s="27">
        <f t="shared" si="2"/>
        <v>1.6894341206547865</v>
      </c>
      <c r="L24" s="18"/>
    </row>
    <row r="25" spans="1:14">
      <c r="A25" s="16"/>
      <c r="B25" s="11" t="s">
        <v>10</v>
      </c>
      <c r="C25" s="55">
        <v>1.0593333333333332</v>
      </c>
      <c r="D25" s="55">
        <v>1.1043333333333332</v>
      </c>
      <c r="E25" s="55">
        <v>1.6396666666666668</v>
      </c>
      <c r="F25" s="55">
        <v>1.1826666666666665</v>
      </c>
      <c r="G25" s="56">
        <v>1.0103333333333333</v>
      </c>
      <c r="H25" s="28">
        <f t="shared" si="0"/>
        <v>-14.571589627959403</v>
      </c>
      <c r="I25" s="27">
        <f t="shared" si="3"/>
        <v>-27.871518601341748</v>
      </c>
      <c r="J25" s="28">
        <f t="shared" si="1"/>
        <v>0.74819738982540418</v>
      </c>
      <c r="K25" s="27">
        <f t="shared" si="2"/>
        <v>0.84614797573167466</v>
      </c>
      <c r="L25" s="18"/>
    </row>
    <row r="26" spans="1:14">
      <c r="A26" s="16"/>
      <c r="B26" s="11" t="s">
        <v>5</v>
      </c>
      <c r="C26" s="55">
        <v>3.6443333333333334</v>
      </c>
      <c r="D26" s="55">
        <v>1.5409999999999997</v>
      </c>
      <c r="E26" s="55">
        <v>2.4659999999999997</v>
      </c>
      <c r="F26" s="55">
        <v>1.3683333333333332</v>
      </c>
      <c r="G26" s="56">
        <v>0.90266666666666662</v>
      </c>
      <c r="H26" s="28">
        <f t="shared" si="0"/>
        <v>-34.031668696711328</v>
      </c>
      <c r="I26" s="27">
        <f t="shared" si="3"/>
        <v>-44.512030278453643</v>
      </c>
      <c r="J26" s="28">
        <f t="shared" si="1"/>
        <v>0.66846536840884019</v>
      </c>
      <c r="K26" s="27">
        <f t="shared" si="2"/>
        <v>0.97898462242912188</v>
      </c>
      <c r="L26" s="18"/>
    </row>
    <row r="27" spans="1:14">
      <c r="A27" s="16"/>
      <c r="B27" s="11" t="s">
        <v>8</v>
      </c>
      <c r="C27" s="55">
        <v>0.83033333333333326</v>
      </c>
      <c r="D27" s="55">
        <v>0.57699999999999996</v>
      </c>
      <c r="E27" s="55">
        <v>0.84566666666666668</v>
      </c>
      <c r="F27" s="55">
        <v>0.88933333333333342</v>
      </c>
      <c r="G27" s="56">
        <v>0.75</v>
      </c>
      <c r="H27" s="28">
        <f t="shared" si="0"/>
        <v>-15.667166416791611</v>
      </c>
      <c r="I27" s="27">
        <f t="shared" si="3"/>
        <v>5.1635790303508067</v>
      </c>
      <c r="J27" s="28">
        <f t="shared" si="1"/>
        <v>0.55540881791724173</v>
      </c>
      <c r="K27" s="27">
        <f t="shared" si="2"/>
        <v>0.63628038310375101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5" activePane="bottomLeft" state="frozen"/>
      <selection activeCell="B47" sqref="B47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192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197</v>
      </c>
      <c r="C13" s="26">
        <v>440.62733333333335</v>
      </c>
      <c r="D13" s="26">
        <v>450.84933333333333</v>
      </c>
      <c r="E13" s="26">
        <v>494.89566666666661</v>
      </c>
      <c r="F13" s="26">
        <v>578.82433333333336</v>
      </c>
      <c r="G13" s="26">
        <v>516.77699999999993</v>
      </c>
      <c r="H13" s="28">
        <f t="shared" ref="H13:H27" si="0">IF(OR(OR(G13=0,F13=0),G13=""),"",(G13/F13-1)*100)</f>
        <v>-10.719544732339648</v>
      </c>
      <c r="I13" s="27">
        <f>IF(OR(OR(G13=0,F13=0),F13=""),"",(F13/E13-1)*100)</f>
        <v>16.958860689155376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238.61866666666668</v>
      </c>
      <c r="D14" s="25">
        <v>244.02</v>
      </c>
      <c r="E14" s="25">
        <v>274.68066666666664</v>
      </c>
      <c r="F14" s="25">
        <v>310.55233333333337</v>
      </c>
      <c r="G14" s="26">
        <v>277.47699999999992</v>
      </c>
      <c r="H14" s="28">
        <f t="shared" si="0"/>
        <v>-10.650486176779683</v>
      </c>
      <c r="I14" s="27">
        <f>IF(OR(OR(G14=0,F14=0),F14=""),"",(F14/E14-1)*100)</f>
        <v>13.059407166139604</v>
      </c>
      <c r="J14" s="28">
        <f>IF(G14=0,"",G14/$G$13*100)</f>
        <v>53.693759590693844</v>
      </c>
      <c r="K14" s="27">
        <f t="shared" si="2"/>
        <v>53.652259493813034</v>
      </c>
      <c r="L14" s="18"/>
    </row>
    <row r="15" spans="1:15">
      <c r="A15" s="16"/>
      <c r="B15" s="12" t="s">
        <v>4</v>
      </c>
      <c r="C15" s="107">
        <v>72.900000000000006</v>
      </c>
      <c r="D15" s="107">
        <v>64.562333333333328</v>
      </c>
      <c r="E15" s="107">
        <v>70.86066666666666</v>
      </c>
      <c r="F15" s="107">
        <v>90.166999999999987</v>
      </c>
      <c r="G15" s="107">
        <v>81.401333333333341</v>
      </c>
      <c r="H15" s="50">
        <f t="shared" si="0"/>
        <v>-9.7215906780381385</v>
      </c>
      <c r="I15" s="36">
        <f t="shared" ref="I15:I27" si="3">IF(OR(OR(G15=0,F15=0),F15=""),"",(F15/E15-1)*100)</f>
        <v>27.245486447582579</v>
      </c>
      <c r="J15" s="50">
        <f>IF(G15=0,"",G15/$G$13*100)</f>
        <v>15.751733017013789</v>
      </c>
      <c r="K15" s="36">
        <f t="shared" si="2"/>
        <v>15.577610478251028</v>
      </c>
      <c r="L15" s="18"/>
      <c r="N15" s="23" t="s">
        <v>4</v>
      </c>
      <c r="O15" s="34">
        <f>J15</f>
        <v>15.751733017013789</v>
      </c>
    </row>
    <row r="16" spans="1:15">
      <c r="A16" s="16"/>
      <c r="B16" s="11" t="s">
        <v>196</v>
      </c>
      <c r="C16" s="55">
        <v>31.369333333333334</v>
      </c>
      <c r="D16" s="55">
        <v>34.771333333333338</v>
      </c>
      <c r="E16" s="55">
        <v>37.539333333333332</v>
      </c>
      <c r="F16" s="55">
        <v>40.125999999999998</v>
      </c>
      <c r="G16" s="56">
        <v>35.993666666666662</v>
      </c>
      <c r="H16" s="28">
        <f t="shared" si="0"/>
        <v>-10.298393394141792</v>
      </c>
      <c r="I16" s="27">
        <f t="shared" si="3"/>
        <v>6.8905503560709569</v>
      </c>
      <c r="J16" s="28">
        <f t="shared" si="1"/>
        <v>6.9650287583748245</v>
      </c>
      <c r="K16" s="27">
        <f t="shared" si="2"/>
        <v>6.9323277701409687</v>
      </c>
      <c r="L16" s="18"/>
      <c r="N16" s="23" t="s">
        <v>35</v>
      </c>
      <c r="O16" s="34">
        <f>100-O15</f>
        <v>84.248266982986209</v>
      </c>
    </row>
    <row r="17" spans="1:14">
      <c r="A17" s="16"/>
      <c r="B17" s="11" t="s">
        <v>23</v>
      </c>
      <c r="C17" s="55">
        <v>20.763000000000002</v>
      </c>
      <c r="D17" s="55">
        <v>24.429333333333332</v>
      </c>
      <c r="E17" s="55">
        <v>26.670333333333332</v>
      </c>
      <c r="F17" s="55">
        <v>43.592333333333329</v>
      </c>
      <c r="G17" s="56">
        <v>35.731999999999999</v>
      </c>
      <c r="H17" s="28">
        <f t="shared" si="0"/>
        <v>-18.031458131016919</v>
      </c>
      <c r="I17" s="27">
        <f t="shared" si="3"/>
        <v>63.448775793328416</v>
      </c>
      <c r="J17" s="28">
        <f t="shared" si="1"/>
        <v>6.9143944099679358</v>
      </c>
      <c r="K17" s="27">
        <f t="shared" si="2"/>
        <v>7.5311853394783554</v>
      </c>
      <c r="L17" s="18"/>
    </row>
    <row r="18" spans="1:14">
      <c r="A18" s="16"/>
      <c r="B18" s="11" t="s">
        <v>24</v>
      </c>
      <c r="C18" s="55">
        <v>15.851999999999999</v>
      </c>
      <c r="D18" s="55">
        <v>14.315</v>
      </c>
      <c r="E18" s="55">
        <v>14.304666666666668</v>
      </c>
      <c r="F18" s="55">
        <v>13.940333333333333</v>
      </c>
      <c r="G18" s="56">
        <v>12.476666666666667</v>
      </c>
      <c r="H18" s="28">
        <f t="shared" si="0"/>
        <v>-10.49950981564286</v>
      </c>
      <c r="I18" s="27">
        <f t="shared" si="3"/>
        <v>-2.5469543738640188</v>
      </c>
      <c r="J18" s="28">
        <f t="shared" si="1"/>
        <v>2.4143231348660388</v>
      </c>
      <c r="K18" s="27">
        <f t="shared" si="2"/>
        <v>2.4083875764264691</v>
      </c>
      <c r="L18" s="18"/>
    </row>
    <row r="19" spans="1:14">
      <c r="A19" s="16"/>
      <c r="B19" s="11" t="s">
        <v>5</v>
      </c>
      <c r="C19" s="55">
        <v>12.574666666666667</v>
      </c>
      <c r="D19" s="55">
        <v>11.808333333333332</v>
      </c>
      <c r="E19" s="55">
        <v>11.074333333333334</v>
      </c>
      <c r="F19" s="55">
        <v>10.782666666666666</v>
      </c>
      <c r="G19" s="56">
        <v>11.377333333333334</v>
      </c>
      <c r="H19" s="28">
        <f t="shared" si="0"/>
        <v>5.5150241127736033</v>
      </c>
      <c r="I19" s="27">
        <f t="shared" si="3"/>
        <v>-2.6337176052734668</v>
      </c>
      <c r="J19" s="28">
        <f t="shared" si="1"/>
        <v>2.2015943692024482</v>
      </c>
      <c r="K19" s="27">
        <f t="shared" si="2"/>
        <v>1.8628564912901033</v>
      </c>
      <c r="L19" s="18"/>
    </row>
    <row r="20" spans="1:14">
      <c r="A20" s="16"/>
      <c r="B20" s="11" t="s">
        <v>20</v>
      </c>
      <c r="C20" s="55">
        <v>7.3626666666666667</v>
      </c>
      <c r="D20" s="55">
        <v>6.3389999999999995</v>
      </c>
      <c r="E20" s="55">
        <v>6.9716666666666667</v>
      </c>
      <c r="F20" s="55">
        <v>8.1280000000000001</v>
      </c>
      <c r="G20" s="56">
        <v>10.457666666666666</v>
      </c>
      <c r="H20" s="28">
        <f t="shared" si="0"/>
        <v>28.662237532808387</v>
      </c>
      <c r="I20" s="27">
        <f t="shared" si="3"/>
        <v>16.586182165909634</v>
      </c>
      <c r="J20" s="28">
        <f t="shared" si="1"/>
        <v>2.0236323726997658</v>
      </c>
      <c r="K20" s="27">
        <f t="shared" si="2"/>
        <v>1.4042256919629617</v>
      </c>
      <c r="L20" s="18"/>
    </row>
    <row r="21" spans="1:14">
      <c r="A21" s="16"/>
      <c r="B21" s="11" t="s">
        <v>7</v>
      </c>
      <c r="C21" s="55">
        <v>9.4763333333333346</v>
      </c>
      <c r="D21" s="55">
        <v>11.278333333333334</v>
      </c>
      <c r="E21" s="55">
        <v>11.044000000000002</v>
      </c>
      <c r="F21" s="55">
        <v>8.6189999999999998</v>
      </c>
      <c r="G21" s="56">
        <v>9.9369999999999994</v>
      </c>
      <c r="H21" s="28">
        <f t="shared" si="0"/>
        <v>15.291797192249668</v>
      </c>
      <c r="I21" s="27">
        <f t="shared" si="3"/>
        <v>-21.957624049257529</v>
      </c>
      <c r="J21" s="28">
        <f t="shared" si="1"/>
        <v>1.9228796947232558</v>
      </c>
      <c r="K21" s="27">
        <f t="shared" si="2"/>
        <v>1.4890528099198779</v>
      </c>
      <c r="L21" s="18"/>
    </row>
    <row r="22" spans="1:14">
      <c r="A22" s="16"/>
      <c r="B22" s="11" t="s">
        <v>19</v>
      </c>
      <c r="C22" s="55">
        <v>5.3823333333333325</v>
      </c>
      <c r="D22" s="55">
        <v>12.305666666666665</v>
      </c>
      <c r="E22" s="55">
        <v>8.7706666666666653</v>
      </c>
      <c r="F22" s="55">
        <v>13.629333333333333</v>
      </c>
      <c r="G22" s="56">
        <v>9.6836666666666673</v>
      </c>
      <c r="H22" s="28">
        <f t="shared" si="0"/>
        <v>-28.949814126394045</v>
      </c>
      <c r="I22" s="27">
        <f t="shared" si="3"/>
        <v>55.396777135907605</v>
      </c>
      <c r="J22" s="28">
        <f t="shared" si="1"/>
        <v>1.873857905182829</v>
      </c>
      <c r="K22" s="27">
        <f t="shared" si="2"/>
        <v>2.3546579762541655</v>
      </c>
      <c r="L22" s="18"/>
    </row>
    <row r="23" spans="1:14">
      <c r="A23" s="16"/>
      <c r="B23" s="11" t="s">
        <v>22</v>
      </c>
      <c r="C23" s="55">
        <v>5.8513333333333337</v>
      </c>
      <c r="D23" s="55">
        <v>5.4463333333333326</v>
      </c>
      <c r="E23" s="55">
        <v>11.460333333333333</v>
      </c>
      <c r="F23" s="55">
        <v>12.603999999999999</v>
      </c>
      <c r="G23" s="56">
        <v>9.1790000000000003</v>
      </c>
      <c r="H23" s="28">
        <f t="shared" si="0"/>
        <v>-27.173913043478258</v>
      </c>
      <c r="I23" s="27">
        <f t="shared" si="3"/>
        <v>9.9793490590733178</v>
      </c>
      <c r="J23" s="28">
        <f t="shared" si="1"/>
        <v>1.7762013402299253</v>
      </c>
      <c r="K23" s="27">
        <f t="shared" si="2"/>
        <v>2.1775173008736672</v>
      </c>
      <c r="L23" s="18"/>
    </row>
    <row r="24" spans="1:14">
      <c r="A24" s="16"/>
      <c r="B24" s="11" t="s">
        <v>8</v>
      </c>
      <c r="C24" s="55">
        <v>4.62</v>
      </c>
      <c r="D24" s="55">
        <v>5.208333333333333</v>
      </c>
      <c r="E24" s="55">
        <v>7.3136666666666663</v>
      </c>
      <c r="F24" s="55">
        <v>7.1153333333333331</v>
      </c>
      <c r="G24" s="56">
        <v>6.5910000000000002</v>
      </c>
      <c r="H24" s="28">
        <f t="shared" si="0"/>
        <v>-7.369062119366621</v>
      </c>
      <c r="I24" s="27">
        <f t="shared" si="3"/>
        <v>-2.7118180575178896</v>
      </c>
      <c r="J24" s="28">
        <f t="shared" si="1"/>
        <v>1.2754050586616665</v>
      </c>
      <c r="K24" s="27">
        <f t="shared" si="2"/>
        <v>1.2292733604265658</v>
      </c>
      <c r="L24" s="18"/>
    </row>
    <row r="25" spans="1:14">
      <c r="A25" s="16"/>
      <c r="B25" s="11" t="s">
        <v>10</v>
      </c>
      <c r="C25" s="55">
        <v>5.5916666666666659</v>
      </c>
      <c r="D25" s="55">
        <v>5.0270000000000001</v>
      </c>
      <c r="E25" s="55">
        <v>5.4746666666666668</v>
      </c>
      <c r="F25" s="55">
        <v>8.2273333333333323</v>
      </c>
      <c r="G25" s="56">
        <v>6.019000000000001</v>
      </c>
      <c r="H25" s="28">
        <f t="shared" si="0"/>
        <v>-26.8414228992788</v>
      </c>
      <c r="I25" s="27">
        <f t="shared" si="3"/>
        <v>50.28007793472964</v>
      </c>
      <c r="J25" s="28">
        <f t="shared" si="1"/>
        <v>1.1647190180677549</v>
      </c>
      <c r="K25" s="27">
        <f t="shared" si="2"/>
        <v>1.4213869147403959</v>
      </c>
      <c r="L25" s="18"/>
    </row>
    <row r="26" spans="1:14">
      <c r="A26" s="16"/>
      <c r="B26" s="11" t="s">
        <v>21</v>
      </c>
      <c r="C26" s="55">
        <v>5.76</v>
      </c>
      <c r="D26" s="55">
        <v>5.7736666666666672</v>
      </c>
      <c r="E26" s="55">
        <v>4.2523333333333335</v>
      </c>
      <c r="F26" s="55">
        <v>6.0116666666666658</v>
      </c>
      <c r="G26" s="56">
        <v>5.3240000000000007</v>
      </c>
      <c r="H26" s="28">
        <f t="shared" si="0"/>
        <v>-11.438868866093676</v>
      </c>
      <c r="I26" s="27">
        <f t="shared" si="3"/>
        <v>41.373363643489824</v>
      </c>
      <c r="J26" s="28">
        <f t="shared" si="1"/>
        <v>1.0302316086048724</v>
      </c>
      <c r="K26" s="27">
        <f t="shared" si="2"/>
        <v>1.0385995060101711</v>
      </c>
      <c r="L26" s="18"/>
    </row>
    <row r="27" spans="1:14">
      <c r="A27" s="16"/>
      <c r="B27" s="11" t="s">
        <v>18</v>
      </c>
      <c r="C27" s="55">
        <v>4.5053333333333336</v>
      </c>
      <c r="D27" s="55">
        <v>5.5646666666666667</v>
      </c>
      <c r="E27" s="55">
        <v>4.4783333333333335</v>
      </c>
      <c r="F27" s="55">
        <v>5.3289999999999997</v>
      </c>
      <c r="G27" s="56">
        <v>5.1276666666666664</v>
      </c>
      <c r="H27" s="28">
        <f t="shared" si="0"/>
        <v>-3.778069681616314</v>
      </c>
      <c r="I27" s="27">
        <f t="shared" si="3"/>
        <v>18.995161890584278</v>
      </c>
      <c r="J27" s="28">
        <f t="shared" si="1"/>
        <v>0.99223972171104102</v>
      </c>
      <c r="K27" s="27">
        <f t="shared" si="2"/>
        <v>0.92065929041223205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2011-10-27T14:03:49Z</cp:lastPrinted>
  <dcterms:created xsi:type="dcterms:W3CDTF">2009-04-02T15:53:30Z</dcterms:created>
  <dcterms:modified xsi:type="dcterms:W3CDTF">2011-11-11T13:35:56Z</dcterms:modified>
</cp:coreProperties>
</file>