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64.xml" ContentType="application/vnd.openxmlformats-officedocument.drawing+xml"/>
  <Override PartName="/xl/charts/chart109.xml" ContentType="application/vnd.openxmlformats-officedocument.drawingml.chart+xml"/>
  <Default Extension="xml" ContentType="application/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42.xml" ContentType="application/vnd.openxmlformats-officedocument.drawing+xml"/>
  <Override PartName="/xl/charts/chart74.xml" ContentType="application/vnd.openxmlformats-officedocument.drawingml.chart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charts/chart123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drawings/drawing69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charts/chart128.xml" ContentType="application/vnd.openxmlformats-officedocument.drawingml.char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xl/drawings/drawing72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71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charts/chart60.xml" ContentType="application/vnd.openxmlformats-officedocument.drawingml.chart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Override PartName="/xl/charts/chart129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drawings/drawing44.xml" ContentType="application/vnd.openxmlformats-officedocument.drawing+xml"/>
  <Override PartName="/xl/charts/chart76.xml" ContentType="application/vnd.openxmlformats-officedocument.drawingml.chart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drawings/drawing73.xml" ContentType="application/vnd.openxmlformats-officedocument.drawing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65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charts/chart125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charts/chart121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drawings/drawing74.xml" ContentType="application/vnd.openxmlformats-officedocument.drawing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26.xml" ContentType="application/vnd.openxmlformats-officedocument.drawingml.char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drawings/drawing41.xml" ContentType="application/vnd.openxmlformats-officedocument.drawing+xml"/>
  <Override PartName="/xl/charts/chart66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70.xml" ContentType="application/vnd.openxmlformats-officedocument.drawing+xml"/>
  <Override PartName="/xl/worksheets/sheet68.xml" ContentType="application/vnd.openxmlformats-officedocument.spreadsheetml.workshee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charts/chart122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89.xml" ContentType="application/vnd.openxmlformats-officedocument.drawingml.chart+xml"/>
  <Override PartName="/xl/drawings/drawing35.xml" ContentType="application/vnd.openxmlformats-officedocument.drawing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charts/chart127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drawings/drawing71.xml" ContentType="application/vnd.openxmlformats-officedocument.drawing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  <Override PartName="/xl/charts/chart124.xml" ContentType="application/vnd.openxmlformats-officedocument.drawingml.char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113.xml" ContentType="application/vnd.openxmlformats-officedocument.drawingml.chart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charts/chart102.xml" ContentType="application/vnd.openxmlformats-officedocument.drawingml.char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 firstSheet="68" activeTab="73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Insuficiencia de horas" sheetId="27" r:id="rId11"/>
    <sheet name="Empleo inadecuado competencias" sheetId="28" r:id="rId12"/>
    <sheet name="Empleo inadecuado por ingresos" sheetId="29" r:id="rId13"/>
    <sheet name="Tasa de subempleo objetivo" sheetId="30" r:id="rId14"/>
    <sheet name="Insuficiencia de horas " sheetId="31" r:id="rId15"/>
    <sheet name="Empleo inadecuado x competncias" sheetId="32" r:id="rId16"/>
    <sheet name=" Empleo inadecuado x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  Abiertos" sheetId="37" r:id="rId24"/>
    <sheet name="  Ocultos" sheetId="38" r:id="rId25"/>
    <sheet name="Inactivos" sheetId="39" r:id="rId26"/>
    <sheet name="Subempleados subjetivos" sheetId="40" r:id="rId27"/>
    <sheet name="   Insuficiencia de horas" sheetId="41" r:id="rId28"/>
    <sheet name="  Inadecuado por competencias" sheetId="42" r:id="rId29"/>
    <sheet name="  Inadecuado por ingresos" sheetId="43" r:id="rId30"/>
    <sheet name="Subempleados objetivos" sheetId="44" r:id="rId31"/>
    <sheet name=" Insuficiencia de horas" sheetId="45" r:id="rId32"/>
    <sheet name="   Inadecuado por competencias" sheetId="46" r:id="rId33"/>
    <sheet name="   Inadecuado por ingresos" sheetId="47" r:id="rId34"/>
    <sheet name="tipo de empleo (personas)" sheetId="61" r:id="rId35"/>
    <sheet name="Empleado particular" sheetId="48" r:id="rId36"/>
    <sheet name="Empleado del gobierno " sheetId="49" r:id="rId37"/>
    <sheet name="Empleado doméstico " sheetId="50" r:id="rId38"/>
    <sheet name="Cuenta propia " sheetId="51" r:id="rId39"/>
    <sheet name="Patrón o empleador" sheetId="52" r:id="rId40"/>
    <sheet name="Trab familiar sin remuneración " sheetId="53" r:id="rId41"/>
    <sheet name="Trab sin remuneración otras emp" sheetId="54" r:id="rId42"/>
    <sheet name="Jornalero o Peón" sheetId="55" r:id="rId43"/>
    <sheet name="Otro" sheetId="56" r:id="rId44"/>
    <sheet name="Indicadores Secretaría" sheetId="62" r:id="rId45"/>
    <sheet name="Empleado Asalariado" sheetId="57" r:id="rId46"/>
    <sheet name="Empleado no asalariado" sheetId="58" r:id="rId47"/>
    <sheet name="Tasa de empleados asalariados" sheetId="59" r:id="rId48"/>
    <sheet name="Tasa de empl no asalariados" sheetId="60" r:id="rId49"/>
    <sheet name="Rama de actividad" sheetId="64" r:id="rId50"/>
    <sheet name="No informa" sheetId="65" r:id="rId51"/>
    <sheet name="Agro, pesca, ganad" sheetId="66" r:id="rId52"/>
    <sheet name="Explot de Minas y Cant" sheetId="67" r:id="rId53"/>
    <sheet name="Industria manufacturera" sheetId="70" r:id="rId54"/>
    <sheet name="Sum.Electr Gas y Agua" sheetId="71" r:id="rId55"/>
    <sheet name="Construcción" sheetId="72" r:id="rId56"/>
    <sheet name=" Comercio, hoteles y rest" sheetId="73" r:id="rId57"/>
    <sheet name="Transp, almac y comunic" sheetId="74" r:id="rId58"/>
    <sheet name="Intermediación financiera" sheetId="75" r:id="rId59"/>
    <sheet name="Actividades Inmobiliarias" sheetId="76" r:id="rId60"/>
    <sheet name="Serv, comunales, soc y person" sheetId="77" r:id="rId61"/>
    <sheet name="Poblacion desempleada Cesante" sheetId="91" r:id="rId62"/>
    <sheet name="Cesantes Total Nacional" sheetId="78" r:id="rId63"/>
    <sheet name=" No informa" sheetId="80" r:id="rId64"/>
    <sheet name="Agric, pesca, ganad, caza " sheetId="81" r:id="rId65"/>
    <sheet name="Explot de Minas y Canteras" sheetId="82" r:id="rId66"/>
    <sheet name="Industria manufacturer" sheetId="83" r:id="rId67"/>
    <sheet name="Sumin de Electric Gas y Agua" sheetId="84" r:id="rId68"/>
    <sheet name="Construcc" sheetId="85" r:id="rId69"/>
    <sheet name="Comercio, hoteles y restau" sheetId="86" r:id="rId70"/>
    <sheet name="Transp, almacen y comun" sheetId="87" r:id="rId71"/>
    <sheet name=" Intermediación financ" sheetId="88" r:id="rId72"/>
    <sheet name="Act Inmobiliarias" sheetId="89" r:id="rId73"/>
    <sheet name="Servi, comunales, soc y person" sheetId="90" r:id="rId74"/>
  </sheets>
  <externalReferences>
    <externalReference r:id="rId75"/>
    <externalReference r:id="rId76"/>
    <externalReference r:id="rId77"/>
  </externalReferences>
  <definedNames>
    <definedName name="\a" localSheetId="32">#REF!</definedName>
    <definedName name="\a" localSheetId="33">#REF!</definedName>
    <definedName name="\a" localSheetId="27">#REF!</definedName>
    <definedName name="\a" localSheetId="23">#REF!</definedName>
    <definedName name="\a" localSheetId="28">#REF!</definedName>
    <definedName name="\a" localSheetId="29">#REF!</definedName>
    <definedName name="\a" localSheetId="24">#REF!</definedName>
    <definedName name="\a" localSheetId="56">#REF!</definedName>
    <definedName name="\a" localSheetId="16">#REF!</definedName>
    <definedName name="\a" localSheetId="31">#REF!</definedName>
    <definedName name="\a" localSheetId="71">#REF!</definedName>
    <definedName name="\a" localSheetId="63">#REF!</definedName>
    <definedName name="\a" localSheetId="72">#REF!</definedName>
    <definedName name="\a" localSheetId="59">#REF!</definedName>
    <definedName name="\a" localSheetId="64">#REF!</definedName>
    <definedName name="\a" localSheetId="51">#REF!</definedName>
    <definedName name="\a" localSheetId="62">#REF!</definedName>
    <definedName name="\a" localSheetId="69">#REF!</definedName>
    <definedName name="\a" localSheetId="68">#REF!</definedName>
    <definedName name="\a" localSheetId="55">#REF!</definedName>
    <definedName name="\a" localSheetId="38">#REF!</definedName>
    <definedName name="\a" localSheetId="22">#REF!</definedName>
    <definedName name="\a" localSheetId="45">#REF!</definedName>
    <definedName name="\a" localSheetId="36">#REF!</definedName>
    <definedName name="\a" localSheetId="37">#REF!</definedName>
    <definedName name="\a" localSheetId="46">#REF!</definedName>
    <definedName name="\a" localSheetId="35">#REF!</definedName>
    <definedName name="\a" localSheetId="11">#REF!</definedName>
    <definedName name="\a" localSheetId="12">#REF!</definedName>
    <definedName name="\a" localSheetId="15">#REF!</definedName>
    <definedName name="\a" localSheetId="52">#REF!</definedName>
    <definedName name="\a" localSheetId="65">#REF!</definedName>
    <definedName name="\a" localSheetId="25">#REF!</definedName>
    <definedName name="\a" localSheetId="44">#REF!</definedName>
    <definedName name="\a" localSheetId="0">#REF!</definedName>
    <definedName name="\a" localSheetId="66">#REF!</definedName>
    <definedName name="\a" localSheetId="53">#REF!</definedName>
    <definedName name="\a" localSheetId="10">#REF!</definedName>
    <definedName name="\a" localSheetId="14">#REF!</definedName>
    <definedName name="\a" localSheetId="58">#REF!</definedName>
    <definedName name="\a" localSheetId="42">#REF!</definedName>
    <definedName name="\a" localSheetId="2">#REF!</definedName>
    <definedName name="\a" localSheetId="17">#REF!</definedName>
    <definedName name="\a" localSheetId="50">#REF!</definedName>
    <definedName name="\a" localSheetId="21">#REF!</definedName>
    <definedName name="\a" localSheetId="43">#REF!</definedName>
    <definedName name="\a" localSheetId="3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49">#REF!</definedName>
    <definedName name="\a" localSheetId="60">#REF!</definedName>
    <definedName name="\a" localSheetId="73">#REF!</definedName>
    <definedName name="\a" localSheetId="30">#REF!</definedName>
    <definedName name="\a" localSheetId="26">#REF!</definedName>
    <definedName name="\a" localSheetId="54">#REF!</definedName>
    <definedName name="\a" localSheetId="67">#REF!</definedName>
    <definedName name="\a" localSheetId="6">#REF!</definedName>
    <definedName name="\a" localSheetId="7">#REF!</definedName>
    <definedName name="\a" localSheetId="8">#REF!</definedName>
    <definedName name="\a" localSheetId="48">#REF!</definedName>
    <definedName name="\a" localSheetId="47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a" localSheetId="34">#REF!</definedName>
    <definedName name="\a" localSheetId="40">#REF!</definedName>
    <definedName name="\a" localSheetId="41">#REF!</definedName>
    <definedName name="\a" localSheetId="57">#REF!</definedName>
    <definedName name="\a" localSheetId="70">#REF!</definedName>
    <definedName name="\y" localSheetId="32">#REF!</definedName>
    <definedName name="\y" localSheetId="33">#REF!</definedName>
    <definedName name="\y" localSheetId="27">#REF!</definedName>
    <definedName name="\y" localSheetId="23">#REF!</definedName>
    <definedName name="\y" localSheetId="28">#REF!</definedName>
    <definedName name="\y" localSheetId="29">#REF!</definedName>
    <definedName name="\y" localSheetId="24">#REF!</definedName>
    <definedName name="\y" localSheetId="56">#REF!</definedName>
    <definedName name="\y" localSheetId="16">#REF!</definedName>
    <definedName name="\y" localSheetId="31">#REF!</definedName>
    <definedName name="\y" localSheetId="71">#REF!</definedName>
    <definedName name="\y" localSheetId="63">#REF!</definedName>
    <definedName name="\y" localSheetId="72">#REF!</definedName>
    <definedName name="\y" localSheetId="59">#REF!</definedName>
    <definedName name="\y" localSheetId="64">#REF!</definedName>
    <definedName name="\y" localSheetId="51">#REF!</definedName>
    <definedName name="\y" localSheetId="62">#REF!</definedName>
    <definedName name="\y" localSheetId="69">#REF!</definedName>
    <definedName name="\y" localSheetId="68">#REF!</definedName>
    <definedName name="\y" localSheetId="55">#REF!</definedName>
    <definedName name="\y" localSheetId="38">#REF!</definedName>
    <definedName name="\y" localSheetId="22">#REF!</definedName>
    <definedName name="\y" localSheetId="45">#REF!</definedName>
    <definedName name="\y" localSheetId="36">#REF!</definedName>
    <definedName name="\y" localSheetId="37">#REF!</definedName>
    <definedName name="\y" localSheetId="46">#REF!</definedName>
    <definedName name="\y" localSheetId="35">#REF!</definedName>
    <definedName name="\y" localSheetId="11">#REF!</definedName>
    <definedName name="\y" localSheetId="12">#REF!</definedName>
    <definedName name="\y" localSheetId="15">#REF!</definedName>
    <definedName name="\y" localSheetId="52">#REF!</definedName>
    <definedName name="\y" localSheetId="65">#REF!</definedName>
    <definedName name="\y" localSheetId="25">#REF!</definedName>
    <definedName name="\y" localSheetId="44">#REF!</definedName>
    <definedName name="\y" localSheetId="0">#REF!</definedName>
    <definedName name="\y" localSheetId="66">#REF!</definedName>
    <definedName name="\y" localSheetId="53">#REF!</definedName>
    <definedName name="\y" localSheetId="10">#REF!</definedName>
    <definedName name="\y" localSheetId="14">#REF!</definedName>
    <definedName name="\y" localSheetId="58">#REF!</definedName>
    <definedName name="\y" localSheetId="42">#REF!</definedName>
    <definedName name="\y" localSheetId="2">#REF!</definedName>
    <definedName name="\y" localSheetId="17">#REF!</definedName>
    <definedName name="\y" localSheetId="50">#REF!</definedName>
    <definedName name="\y" localSheetId="21">#REF!</definedName>
    <definedName name="\y" localSheetId="43">#REF!</definedName>
    <definedName name="\y" localSheetId="3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49">#REF!</definedName>
    <definedName name="\y" localSheetId="60">#REF!</definedName>
    <definedName name="\y" localSheetId="73">#REF!</definedName>
    <definedName name="\y" localSheetId="30">#REF!</definedName>
    <definedName name="\y" localSheetId="26">#REF!</definedName>
    <definedName name="\y" localSheetId="54">#REF!</definedName>
    <definedName name="\y" localSheetId="67">#REF!</definedName>
    <definedName name="\y" localSheetId="6">#REF!</definedName>
    <definedName name="\y" localSheetId="7">#REF!</definedName>
    <definedName name="\y" localSheetId="8">#REF!</definedName>
    <definedName name="\y" localSheetId="48">#REF!</definedName>
    <definedName name="\y" localSheetId="47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y" localSheetId="34">#REF!</definedName>
    <definedName name="\y" localSheetId="40">#REF!</definedName>
    <definedName name="\y" localSheetId="41">#REF!</definedName>
    <definedName name="\y" localSheetId="57">#REF!</definedName>
    <definedName name="\y" localSheetId="70">#REF!</definedName>
    <definedName name="\z" localSheetId="32">#REF!</definedName>
    <definedName name="\z" localSheetId="33">#REF!</definedName>
    <definedName name="\z" localSheetId="27">#REF!</definedName>
    <definedName name="\z" localSheetId="23">#REF!</definedName>
    <definedName name="\z" localSheetId="28">#REF!</definedName>
    <definedName name="\z" localSheetId="29">#REF!</definedName>
    <definedName name="\z" localSheetId="24">#REF!</definedName>
    <definedName name="\z" localSheetId="56">#REF!</definedName>
    <definedName name="\z" localSheetId="16">#REF!</definedName>
    <definedName name="\z" localSheetId="31">#REF!</definedName>
    <definedName name="\z" localSheetId="71">#REF!</definedName>
    <definedName name="\z" localSheetId="63">#REF!</definedName>
    <definedName name="\z" localSheetId="72">#REF!</definedName>
    <definedName name="\z" localSheetId="59">#REF!</definedName>
    <definedName name="\z" localSheetId="64">#REF!</definedName>
    <definedName name="\z" localSheetId="51">#REF!</definedName>
    <definedName name="\z" localSheetId="62">#REF!</definedName>
    <definedName name="\z" localSheetId="69">#REF!</definedName>
    <definedName name="\z" localSheetId="68">#REF!</definedName>
    <definedName name="\z" localSheetId="55">#REF!</definedName>
    <definedName name="\z" localSheetId="38">#REF!</definedName>
    <definedName name="\z" localSheetId="22">#REF!</definedName>
    <definedName name="\z" localSheetId="45">#REF!</definedName>
    <definedName name="\z" localSheetId="36">#REF!</definedName>
    <definedName name="\z" localSheetId="37">#REF!</definedName>
    <definedName name="\z" localSheetId="46">#REF!</definedName>
    <definedName name="\z" localSheetId="35">#REF!</definedName>
    <definedName name="\z" localSheetId="11">#REF!</definedName>
    <definedName name="\z" localSheetId="12">#REF!</definedName>
    <definedName name="\z" localSheetId="15">#REF!</definedName>
    <definedName name="\z" localSheetId="52">#REF!</definedName>
    <definedName name="\z" localSheetId="65">#REF!</definedName>
    <definedName name="\z" localSheetId="25">#REF!</definedName>
    <definedName name="\z" localSheetId="44">#REF!</definedName>
    <definedName name="\z" localSheetId="0">#REF!</definedName>
    <definedName name="\z" localSheetId="66">#REF!</definedName>
    <definedName name="\z" localSheetId="53">#REF!</definedName>
    <definedName name="\z" localSheetId="10">#REF!</definedName>
    <definedName name="\z" localSheetId="14">#REF!</definedName>
    <definedName name="\z" localSheetId="58">#REF!</definedName>
    <definedName name="\z" localSheetId="42">#REF!</definedName>
    <definedName name="\z" localSheetId="2">#REF!</definedName>
    <definedName name="\z" localSheetId="17">#REF!</definedName>
    <definedName name="\z" localSheetId="50">#REF!</definedName>
    <definedName name="\z" localSheetId="21">#REF!</definedName>
    <definedName name="\z" localSheetId="43">#REF!</definedName>
    <definedName name="\z" localSheetId="3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49">#REF!</definedName>
    <definedName name="\z" localSheetId="60">#REF!</definedName>
    <definedName name="\z" localSheetId="73">#REF!</definedName>
    <definedName name="\z" localSheetId="30">#REF!</definedName>
    <definedName name="\z" localSheetId="26">#REF!</definedName>
    <definedName name="\z" localSheetId="54">#REF!</definedName>
    <definedName name="\z" localSheetId="67">#REF!</definedName>
    <definedName name="\z" localSheetId="6">#REF!</definedName>
    <definedName name="\z" localSheetId="7">#REF!</definedName>
    <definedName name="\z" localSheetId="8">#REF!</definedName>
    <definedName name="\z" localSheetId="48">#REF!</definedName>
    <definedName name="\z" localSheetId="47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\z" localSheetId="34">#REF!</definedName>
    <definedName name="\z" localSheetId="40">#REF!</definedName>
    <definedName name="\z" localSheetId="41">#REF!</definedName>
    <definedName name="\z" localSheetId="57">#REF!</definedName>
    <definedName name="\z" localSheetId="70">#REF!</definedName>
    <definedName name="_C" localSheetId="0">#REF!</definedName>
    <definedName name="_Fill" localSheetId="32" hidden="1">#REF!</definedName>
    <definedName name="_Fill" localSheetId="33" hidden="1">#REF!</definedName>
    <definedName name="_Fill" localSheetId="27" hidden="1">#REF!</definedName>
    <definedName name="_Fill" localSheetId="23" hidden="1">#REF!</definedName>
    <definedName name="_Fill" localSheetId="28" hidden="1">#REF!</definedName>
    <definedName name="_Fill" localSheetId="29" hidden="1">#REF!</definedName>
    <definedName name="_Fill" localSheetId="24" hidden="1">#REF!</definedName>
    <definedName name="_Fill" localSheetId="56" hidden="1">#REF!</definedName>
    <definedName name="_Fill" localSheetId="16" hidden="1">#REF!</definedName>
    <definedName name="_Fill" localSheetId="31" hidden="1">#REF!</definedName>
    <definedName name="_Fill" localSheetId="71" hidden="1">#REF!</definedName>
    <definedName name="_Fill" localSheetId="63" hidden="1">#REF!</definedName>
    <definedName name="_Fill" localSheetId="72" hidden="1">#REF!</definedName>
    <definedName name="_Fill" localSheetId="59" hidden="1">#REF!</definedName>
    <definedName name="_Fill" localSheetId="64" hidden="1">#REF!</definedName>
    <definedName name="_Fill" localSheetId="51" hidden="1">#REF!</definedName>
    <definedName name="_Fill" localSheetId="62" hidden="1">#REF!</definedName>
    <definedName name="_Fill" localSheetId="69" hidden="1">#REF!</definedName>
    <definedName name="_Fill" localSheetId="68" hidden="1">#REF!</definedName>
    <definedName name="_Fill" localSheetId="55" hidden="1">#REF!</definedName>
    <definedName name="_Fill" localSheetId="38" hidden="1">#REF!</definedName>
    <definedName name="_Fill" localSheetId="22" hidden="1">#REF!</definedName>
    <definedName name="_Fill" localSheetId="45" hidden="1">#REF!</definedName>
    <definedName name="_Fill" localSheetId="36" hidden="1">#REF!</definedName>
    <definedName name="_Fill" localSheetId="37" hidden="1">#REF!</definedName>
    <definedName name="_Fill" localSheetId="46" hidden="1">#REF!</definedName>
    <definedName name="_Fill" localSheetId="35" hidden="1">#REF!</definedName>
    <definedName name="_Fill" localSheetId="11" hidden="1">#REF!</definedName>
    <definedName name="_Fill" localSheetId="12" hidden="1">#REF!</definedName>
    <definedName name="_Fill" localSheetId="15" hidden="1">#REF!</definedName>
    <definedName name="_Fill" localSheetId="52" hidden="1">#REF!</definedName>
    <definedName name="_Fill" localSheetId="65" hidden="1">#REF!</definedName>
    <definedName name="_Fill" localSheetId="25" hidden="1">#REF!</definedName>
    <definedName name="_Fill" localSheetId="44" hidden="1">#REF!</definedName>
    <definedName name="_Fill" localSheetId="0" hidden="1">#REF!</definedName>
    <definedName name="_Fill" localSheetId="66" hidden="1">#REF!</definedName>
    <definedName name="_Fill" localSheetId="53" hidden="1">#REF!</definedName>
    <definedName name="_Fill" localSheetId="10" hidden="1">#REF!</definedName>
    <definedName name="_Fill" localSheetId="14" hidden="1">#REF!</definedName>
    <definedName name="_Fill" localSheetId="58" hidden="1">#REF!</definedName>
    <definedName name="_Fill" localSheetId="42" hidden="1">#REF!</definedName>
    <definedName name="_Fill" localSheetId="2" hidden="1">#REF!</definedName>
    <definedName name="_Fill" localSheetId="17" hidden="1">#REF!</definedName>
    <definedName name="_Fill" localSheetId="50" hidden="1">#REF!</definedName>
    <definedName name="_Fill" localSheetId="21" hidden="1">#REF!</definedName>
    <definedName name="_Fill" localSheetId="43" hidden="1">#REF!</definedName>
    <definedName name="_Fill" localSheetId="3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49" hidden="1">#REF!</definedName>
    <definedName name="_Fill" localSheetId="60" hidden="1">#REF!</definedName>
    <definedName name="_Fill" localSheetId="73" hidden="1">#REF!</definedName>
    <definedName name="_Fill" localSheetId="30" hidden="1">#REF!</definedName>
    <definedName name="_Fill" localSheetId="26" hidden="1">#REF!</definedName>
    <definedName name="_Fill" localSheetId="54" hidden="1">#REF!</definedName>
    <definedName name="_Fill" localSheetId="67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8" hidden="1">#REF!</definedName>
    <definedName name="_Fill" localSheetId="47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Fill" localSheetId="34" hidden="1">#REF!</definedName>
    <definedName name="_Fill" localSheetId="40" hidden="1">#REF!</definedName>
    <definedName name="_Fill" localSheetId="41" hidden="1">#REF!</definedName>
    <definedName name="_Fill" localSheetId="57" hidden="1">#REF!</definedName>
    <definedName name="_Fill" localSheetId="70" hidden="1">#REF!</definedName>
    <definedName name="_Key1" localSheetId="32" hidden="1">#REF!</definedName>
    <definedName name="_Key1" localSheetId="33" hidden="1">#REF!</definedName>
    <definedName name="_Key1" localSheetId="27" hidden="1">#REF!</definedName>
    <definedName name="_Key1" localSheetId="23" hidden="1">#REF!</definedName>
    <definedName name="_Key1" localSheetId="28" hidden="1">#REF!</definedName>
    <definedName name="_Key1" localSheetId="29" hidden="1">#REF!</definedName>
    <definedName name="_Key1" localSheetId="24" hidden="1">#REF!</definedName>
    <definedName name="_Key1" localSheetId="56" hidden="1">#REF!</definedName>
    <definedName name="_Key1" localSheetId="16" hidden="1">#REF!</definedName>
    <definedName name="_Key1" localSheetId="31" hidden="1">#REF!</definedName>
    <definedName name="_Key1" localSheetId="71" hidden="1">#REF!</definedName>
    <definedName name="_Key1" localSheetId="63" hidden="1">#REF!</definedName>
    <definedName name="_Key1" localSheetId="72" hidden="1">#REF!</definedName>
    <definedName name="_Key1" localSheetId="59" hidden="1">#REF!</definedName>
    <definedName name="_Key1" localSheetId="64" hidden="1">#REF!</definedName>
    <definedName name="_Key1" localSheetId="51" hidden="1">#REF!</definedName>
    <definedName name="_Key1" localSheetId="62" hidden="1">#REF!</definedName>
    <definedName name="_Key1" localSheetId="69" hidden="1">#REF!</definedName>
    <definedName name="_Key1" localSheetId="68" hidden="1">#REF!</definedName>
    <definedName name="_Key1" localSheetId="55" hidden="1">#REF!</definedName>
    <definedName name="_Key1" localSheetId="38" hidden="1">#REF!</definedName>
    <definedName name="_Key1" localSheetId="22" hidden="1">#REF!</definedName>
    <definedName name="_Key1" localSheetId="45" hidden="1">#REF!</definedName>
    <definedName name="_Key1" localSheetId="36" hidden="1">#REF!</definedName>
    <definedName name="_Key1" localSheetId="37" hidden="1">#REF!</definedName>
    <definedName name="_Key1" localSheetId="46" hidden="1">#REF!</definedName>
    <definedName name="_Key1" localSheetId="35" hidden="1">#REF!</definedName>
    <definedName name="_Key1" localSheetId="11" hidden="1">#REF!</definedName>
    <definedName name="_Key1" localSheetId="12" hidden="1">#REF!</definedName>
    <definedName name="_Key1" localSheetId="15" hidden="1">#REF!</definedName>
    <definedName name="_Key1" localSheetId="52" hidden="1">#REF!</definedName>
    <definedName name="_Key1" localSheetId="65" hidden="1">#REF!</definedName>
    <definedName name="_Key1" localSheetId="25" hidden="1">#REF!</definedName>
    <definedName name="_Key1" localSheetId="44" hidden="1">#REF!</definedName>
    <definedName name="_Key1" localSheetId="0" hidden="1">#REF!</definedName>
    <definedName name="_Key1" localSheetId="66" hidden="1">#REF!</definedName>
    <definedName name="_Key1" localSheetId="53" hidden="1">#REF!</definedName>
    <definedName name="_Key1" localSheetId="10" hidden="1">#REF!</definedName>
    <definedName name="_Key1" localSheetId="14" hidden="1">#REF!</definedName>
    <definedName name="_Key1" localSheetId="58" hidden="1">#REF!</definedName>
    <definedName name="_Key1" localSheetId="42" hidden="1">#REF!</definedName>
    <definedName name="_Key1" localSheetId="2" hidden="1">#REF!</definedName>
    <definedName name="_Key1" localSheetId="17" hidden="1">#REF!</definedName>
    <definedName name="_Key1" localSheetId="50" hidden="1">#REF!</definedName>
    <definedName name="_Key1" localSheetId="21" hidden="1">#REF!</definedName>
    <definedName name="_Key1" localSheetId="43" hidden="1">#REF!</definedName>
    <definedName name="_Key1" localSheetId="3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49" hidden="1">#REF!</definedName>
    <definedName name="_Key1" localSheetId="60" hidden="1">#REF!</definedName>
    <definedName name="_Key1" localSheetId="73" hidden="1">#REF!</definedName>
    <definedName name="_Key1" localSheetId="30" hidden="1">#REF!</definedName>
    <definedName name="_Key1" localSheetId="26" hidden="1">#REF!</definedName>
    <definedName name="_Key1" localSheetId="54" hidden="1">#REF!</definedName>
    <definedName name="_Key1" localSheetId="67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8" hidden="1">#REF!</definedName>
    <definedName name="_Key1" localSheetId="47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Key1" localSheetId="34" hidden="1">#REF!</definedName>
    <definedName name="_Key1" localSheetId="40" hidden="1">#REF!</definedName>
    <definedName name="_Key1" localSheetId="41" hidden="1">#REF!</definedName>
    <definedName name="_Key1" localSheetId="57" hidden="1">#REF!</definedName>
    <definedName name="_Key1" localSheetId="70" hidden="1">#REF!</definedName>
    <definedName name="_Order1" hidden="1">255</definedName>
    <definedName name="_Sort" localSheetId="32" hidden="1">#REF!</definedName>
    <definedName name="_Sort" localSheetId="33" hidden="1">#REF!</definedName>
    <definedName name="_Sort" localSheetId="27" hidden="1">#REF!</definedName>
    <definedName name="_Sort" localSheetId="23" hidden="1">#REF!</definedName>
    <definedName name="_Sort" localSheetId="28" hidden="1">#REF!</definedName>
    <definedName name="_Sort" localSheetId="29" hidden="1">#REF!</definedName>
    <definedName name="_Sort" localSheetId="24" hidden="1">#REF!</definedName>
    <definedName name="_Sort" localSheetId="56" hidden="1">#REF!</definedName>
    <definedName name="_Sort" localSheetId="16" hidden="1">#REF!</definedName>
    <definedName name="_Sort" localSheetId="31" hidden="1">#REF!</definedName>
    <definedName name="_Sort" localSheetId="71" hidden="1">#REF!</definedName>
    <definedName name="_Sort" localSheetId="63" hidden="1">#REF!</definedName>
    <definedName name="_Sort" localSheetId="72" hidden="1">#REF!</definedName>
    <definedName name="_Sort" localSheetId="59" hidden="1">#REF!</definedName>
    <definedName name="_Sort" localSheetId="64" hidden="1">#REF!</definedName>
    <definedName name="_Sort" localSheetId="51" hidden="1">#REF!</definedName>
    <definedName name="_Sort" localSheetId="62" hidden="1">#REF!</definedName>
    <definedName name="_Sort" localSheetId="69" hidden="1">#REF!</definedName>
    <definedName name="_Sort" localSheetId="68" hidden="1">#REF!</definedName>
    <definedName name="_Sort" localSheetId="55" hidden="1">#REF!</definedName>
    <definedName name="_Sort" localSheetId="38" hidden="1">#REF!</definedName>
    <definedName name="_Sort" localSheetId="22" hidden="1">#REF!</definedName>
    <definedName name="_Sort" localSheetId="45" hidden="1">#REF!</definedName>
    <definedName name="_Sort" localSheetId="36" hidden="1">#REF!</definedName>
    <definedName name="_Sort" localSheetId="37" hidden="1">#REF!</definedName>
    <definedName name="_Sort" localSheetId="46" hidden="1">#REF!</definedName>
    <definedName name="_Sort" localSheetId="35" hidden="1">#REF!</definedName>
    <definedName name="_Sort" localSheetId="11" hidden="1">#REF!</definedName>
    <definedName name="_Sort" localSheetId="12" hidden="1">#REF!</definedName>
    <definedName name="_Sort" localSheetId="15" hidden="1">#REF!</definedName>
    <definedName name="_Sort" localSheetId="52" hidden="1">#REF!</definedName>
    <definedName name="_Sort" localSheetId="65" hidden="1">#REF!</definedName>
    <definedName name="_Sort" localSheetId="25" hidden="1">#REF!</definedName>
    <definedName name="_Sort" localSheetId="44" hidden="1">#REF!</definedName>
    <definedName name="_Sort" localSheetId="0" hidden="1">#REF!</definedName>
    <definedName name="_Sort" localSheetId="66" hidden="1">#REF!</definedName>
    <definedName name="_Sort" localSheetId="53" hidden="1">#REF!</definedName>
    <definedName name="_Sort" localSheetId="10" hidden="1">#REF!</definedName>
    <definedName name="_Sort" localSheetId="14" hidden="1">#REF!</definedName>
    <definedName name="_Sort" localSheetId="58" hidden="1">#REF!</definedName>
    <definedName name="_Sort" localSheetId="42" hidden="1">#REF!</definedName>
    <definedName name="_Sort" localSheetId="2" hidden="1">#REF!</definedName>
    <definedName name="_Sort" localSheetId="17" hidden="1">#REF!</definedName>
    <definedName name="_Sort" localSheetId="50" hidden="1">#REF!</definedName>
    <definedName name="_Sort" localSheetId="21" hidden="1">#REF!</definedName>
    <definedName name="_Sort" localSheetId="43" hidden="1">#REF!</definedName>
    <definedName name="_Sort" localSheetId="3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49" hidden="1">#REF!</definedName>
    <definedName name="_Sort" localSheetId="60" hidden="1">#REF!</definedName>
    <definedName name="_Sort" localSheetId="73" hidden="1">#REF!</definedName>
    <definedName name="_Sort" localSheetId="30" hidden="1">#REF!</definedName>
    <definedName name="_Sort" localSheetId="26" hidden="1">#REF!</definedName>
    <definedName name="_Sort" localSheetId="54" hidden="1">#REF!</definedName>
    <definedName name="_Sort" localSheetId="67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8" hidden="1">#REF!</definedName>
    <definedName name="_Sort" localSheetId="47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Sort" localSheetId="34" hidden="1">#REF!</definedName>
    <definedName name="_Sort" localSheetId="40" hidden="1">#REF!</definedName>
    <definedName name="_Sort" localSheetId="41" hidden="1">#REF!</definedName>
    <definedName name="_Sort" localSheetId="57" hidden="1">#REF!</definedName>
    <definedName name="_Sort" localSheetId="7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32">'[1]ipc indice 2'!$L$1:$L$311</definedName>
    <definedName name="ABR._89" localSheetId="33">'[1]ipc indice 2'!$L$1:$L$311</definedName>
    <definedName name="ABR._89" localSheetId="27">'[1]ipc indice 2'!$L$1:$L$311</definedName>
    <definedName name="ABR._89" localSheetId="23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56">'[1]ipc indice 2'!$L$1:$L$311</definedName>
    <definedName name="ABR._89" localSheetId="16">'[1]ipc indice 2'!$L$1:$L$311</definedName>
    <definedName name="ABR._89" localSheetId="31">'[1]ipc indice 2'!$L$1:$L$311</definedName>
    <definedName name="ABR._89" localSheetId="71">'[1]ipc indice 2'!$L$1:$L$311</definedName>
    <definedName name="ABR._89" localSheetId="63">'[1]ipc indice 2'!$L$1:$L$311</definedName>
    <definedName name="ABR._89" localSheetId="72">'[1]ipc indice 2'!$L$1:$L$311</definedName>
    <definedName name="ABR._89" localSheetId="59">'[1]ipc indice 2'!$L$1:$L$311</definedName>
    <definedName name="ABR._89" localSheetId="64">'[1]ipc indice 2'!$L$1:$L$311</definedName>
    <definedName name="ABR._89" localSheetId="51">'[1]ipc indice 2'!$L$1:$L$311</definedName>
    <definedName name="ABR._89" localSheetId="62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55">'[1]ipc indice 2'!$L$1:$L$311</definedName>
    <definedName name="ABR._89" localSheetId="38">'[1]ipc indice 2'!$L$1:$L$311</definedName>
    <definedName name="ABR._89" localSheetId="22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7">'[1]ipc indice 2'!$L$1:$L$311</definedName>
    <definedName name="ABR._89" localSheetId="46">'[1]ipc indice 2'!$L$1:$L$311</definedName>
    <definedName name="ABR._89" localSheetId="35">'[1]ipc indice 2'!$L$1:$L$311</definedName>
    <definedName name="ABR._89" localSheetId="11">'[1]ipc indice 2'!$L$1:$L$311</definedName>
    <definedName name="ABR._89" localSheetId="12">'[1]ipc indice 2'!$L$1:$L$311</definedName>
    <definedName name="ABR._89" localSheetId="15">'[1]ipc indice 2'!$L$1:$L$311</definedName>
    <definedName name="ABR._89" localSheetId="52">'[1]ipc indice 2'!$L$1:$L$311</definedName>
    <definedName name="ABR._89" localSheetId="65">'[1]ipc indice 2'!$L$1:$L$311</definedName>
    <definedName name="ABR._89" localSheetId="25">'[1]ipc indice 2'!$L$1:$L$311</definedName>
    <definedName name="ABR._89" localSheetId="44">'[1]ipc indice 2'!$L$1:$L$311</definedName>
    <definedName name="ABR._89" localSheetId="0">'[1]ipc indice 2'!$L$1:$L$311</definedName>
    <definedName name="ABR._89" localSheetId="66">'[1]ipc indice 2'!$L$1:$L$311</definedName>
    <definedName name="ABR._89" localSheetId="53">'[1]ipc indice 2'!$L$1:$L$311</definedName>
    <definedName name="ABR._89" localSheetId="10">'[1]ipc indice 2'!$L$1:$L$311</definedName>
    <definedName name="ABR._89" localSheetId="14">'[1]ipc indice 2'!$L$1:$L$311</definedName>
    <definedName name="ABR._89" localSheetId="58">'[1]ipc indice 2'!$L$1:$L$311</definedName>
    <definedName name="ABR._89" localSheetId="42">'[1]ipc indice 2'!$L$1:$L$311</definedName>
    <definedName name="ABR._89" localSheetId="2">'[1]ipc indice 2'!$L$1:$L$311</definedName>
    <definedName name="ABR._89" localSheetId="17">'[1]ipc indice 2'!$L$1:$L$311</definedName>
    <definedName name="ABR._89" localSheetId="50">'[1]ipc indice 2'!$L$1:$L$311</definedName>
    <definedName name="ABR._89" localSheetId="21">'[1]ipc indice 2'!$L$1:$L$311</definedName>
    <definedName name="ABR._89" localSheetId="43">'[1]ipc indice 2'!$L$1:$L$311</definedName>
    <definedName name="ABR._89" localSheetId="3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73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54">'[1]ipc indice 2'!$L$1:$L$311</definedName>
    <definedName name="ABR._89" localSheetId="67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8">'[1]ipc indice 2'!$L$1:$L$311</definedName>
    <definedName name="ABR._89" localSheetId="47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BR._89" localSheetId="34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57">'[1]ipc indice 2'!$L$1:$L$311</definedName>
    <definedName name="ABR._89" localSheetId="70">'[1]ipc indice 2'!$L$1:$L$311</definedName>
    <definedName name="AGO._89" localSheetId="32">'[1]ipc indice 2'!$P$1:$P$311</definedName>
    <definedName name="AGO._89" localSheetId="33">'[1]ipc indice 2'!$P$1:$P$311</definedName>
    <definedName name="AGO._89" localSheetId="27">'[1]ipc indice 2'!$P$1:$P$311</definedName>
    <definedName name="AGO._89" localSheetId="23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56">'[1]ipc indice 2'!$P$1:$P$311</definedName>
    <definedName name="AGO._89" localSheetId="16">'[1]ipc indice 2'!$P$1:$P$311</definedName>
    <definedName name="AGO._89" localSheetId="31">'[1]ipc indice 2'!$P$1:$P$311</definedName>
    <definedName name="AGO._89" localSheetId="71">'[1]ipc indice 2'!$P$1:$P$311</definedName>
    <definedName name="AGO._89" localSheetId="63">'[1]ipc indice 2'!$P$1:$P$311</definedName>
    <definedName name="AGO._89" localSheetId="72">'[1]ipc indice 2'!$P$1:$P$311</definedName>
    <definedName name="AGO._89" localSheetId="59">'[1]ipc indice 2'!$P$1:$P$311</definedName>
    <definedName name="AGO._89" localSheetId="64">'[1]ipc indice 2'!$P$1:$P$311</definedName>
    <definedName name="AGO._89" localSheetId="51">'[1]ipc indice 2'!$P$1:$P$311</definedName>
    <definedName name="AGO._89" localSheetId="62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55">'[1]ipc indice 2'!$P$1:$P$311</definedName>
    <definedName name="AGO._89" localSheetId="38">'[1]ipc indice 2'!$P$1:$P$311</definedName>
    <definedName name="AGO._89" localSheetId="22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7">'[1]ipc indice 2'!$P$1:$P$311</definedName>
    <definedName name="AGO._89" localSheetId="46">'[1]ipc indice 2'!$P$1:$P$311</definedName>
    <definedName name="AGO._89" localSheetId="35">'[1]ipc indice 2'!$P$1:$P$311</definedName>
    <definedName name="AGO._89" localSheetId="11">'[1]ipc indice 2'!$P$1:$P$311</definedName>
    <definedName name="AGO._89" localSheetId="12">'[1]ipc indice 2'!$P$1:$P$311</definedName>
    <definedName name="AGO._89" localSheetId="15">'[1]ipc indice 2'!$P$1:$P$311</definedName>
    <definedName name="AGO._89" localSheetId="52">'[1]ipc indice 2'!$P$1:$P$311</definedName>
    <definedName name="AGO._89" localSheetId="65">'[1]ipc indice 2'!$P$1:$P$311</definedName>
    <definedName name="AGO._89" localSheetId="25">'[1]ipc indice 2'!$P$1:$P$311</definedName>
    <definedName name="AGO._89" localSheetId="44">'[1]ipc indice 2'!$P$1:$P$311</definedName>
    <definedName name="AGO._89" localSheetId="0">'[1]ipc indice 2'!$P$1:$P$311</definedName>
    <definedName name="AGO._89" localSheetId="66">'[1]ipc indice 2'!$P$1:$P$311</definedName>
    <definedName name="AGO._89" localSheetId="53">'[1]ipc indice 2'!$P$1:$P$311</definedName>
    <definedName name="AGO._89" localSheetId="10">'[1]ipc indice 2'!$P$1:$P$311</definedName>
    <definedName name="AGO._89" localSheetId="14">'[1]ipc indice 2'!$P$1:$P$311</definedName>
    <definedName name="AGO._89" localSheetId="58">'[1]ipc indice 2'!$P$1:$P$311</definedName>
    <definedName name="AGO._89" localSheetId="42">'[1]ipc indice 2'!$P$1:$P$311</definedName>
    <definedName name="AGO._89" localSheetId="2">'[1]ipc indice 2'!$P$1:$P$311</definedName>
    <definedName name="AGO._89" localSheetId="17">'[1]ipc indice 2'!$P$1:$P$311</definedName>
    <definedName name="AGO._89" localSheetId="50">'[1]ipc indice 2'!$P$1:$P$311</definedName>
    <definedName name="AGO._89" localSheetId="21">'[1]ipc indice 2'!$P$1:$P$311</definedName>
    <definedName name="AGO._89" localSheetId="43">'[1]ipc indice 2'!$P$1:$P$311</definedName>
    <definedName name="AGO._89" localSheetId="3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73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54">'[1]ipc indice 2'!$P$1:$P$311</definedName>
    <definedName name="AGO._89" localSheetId="67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8">'[1]ipc indice 2'!$P$1:$P$311</definedName>
    <definedName name="AGO._89" localSheetId="47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GO._89" localSheetId="34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57">'[1]ipc indice 2'!$P$1:$P$311</definedName>
    <definedName name="AGO._89" localSheetId="70">'[1]ipc indice 2'!$P$1:$P$311</definedName>
    <definedName name="AÑO" localSheetId="0">#REF!</definedName>
    <definedName name="_xlnm.Print_Area" localSheetId="32">'   Inadecuado por competencias'!$A$1:$L$51</definedName>
    <definedName name="_xlnm.Print_Area" localSheetId="33">'   Inadecuado por ingresos'!$A$1:$L$51</definedName>
    <definedName name="_xlnm.Print_Area" localSheetId="27">'   Insuficiencia de horas'!$A$1:$L$51</definedName>
    <definedName name="_xlnm.Print_Area" localSheetId="23">'  Abiertos'!$A$1:$L$51</definedName>
    <definedName name="_xlnm.Print_Area" localSheetId="28">'  Inadecuado por competencias'!$A$1:$L$51</definedName>
    <definedName name="_xlnm.Print_Area" localSheetId="29">'  Inadecuado por ingresos'!$A$1:$L$51</definedName>
    <definedName name="_xlnm.Print_Area" localSheetId="24">'  Ocultos'!$A$1:$L$51</definedName>
    <definedName name="_xlnm.Print_Area" localSheetId="56">' Comercio, hoteles y rest'!$A$1:$L$46</definedName>
    <definedName name="_xlnm.Print_Area" localSheetId="16">' Empleo inadecuado x ingresos'!$A$1:$L$51</definedName>
    <definedName name="_xlnm.Print_Area" localSheetId="31">' Insuficiencia de horas'!$A$1:$L$51</definedName>
    <definedName name="_xlnm.Print_Area" localSheetId="71">' Intermediación financ'!$A$1:$L$46</definedName>
    <definedName name="_xlnm.Print_Area" localSheetId="63">' No informa'!$A$1:$L$46</definedName>
    <definedName name="_xlnm.Print_Area" localSheetId="72">'Act Inmobiliarias'!$A$1:$L$46</definedName>
    <definedName name="_xlnm.Print_Area" localSheetId="59">'Actividades Inmobiliarias'!$A$1:$L$46</definedName>
    <definedName name="_xlnm.Print_Area" localSheetId="64">'Agric, pesca, ganad, caza '!$A$1:$L$46</definedName>
    <definedName name="_xlnm.Print_Area" localSheetId="51">'Agro, pesca, ganad'!$A$1:$L$46</definedName>
    <definedName name="_xlnm.Print_Area" localSheetId="62">'Cesantes Total Nacional'!$A$1:$L$46</definedName>
    <definedName name="_xlnm.Print_Area" localSheetId="69">'Comercio, hoteles y restau'!$A$1:$L$46</definedName>
    <definedName name="_xlnm.Print_Area" localSheetId="68">Construcc!$A$1:$L$46</definedName>
    <definedName name="_xlnm.Print_Area" localSheetId="55">Construcción!$A$1:$L$46</definedName>
    <definedName name="_xlnm.Print_Area" localSheetId="38">'Cuenta propia '!$A$1:$L$46</definedName>
    <definedName name="_xlnm.Print_Area" localSheetId="22">Desocupados!$A$1:$L$51</definedName>
    <definedName name="_xlnm.Print_Area" localSheetId="45">'Empleado Asalariado'!$A$1:$L$46</definedName>
    <definedName name="_xlnm.Print_Area" localSheetId="36">'Empleado del gobierno '!$A$1:$L$46</definedName>
    <definedName name="_xlnm.Print_Area" localSheetId="37">'Empleado doméstico '!$A$1:$L$46</definedName>
    <definedName name="_xlnm.Print_Area" localSheetId="46">'Empleado no asalariado'!$A$1:$L$53</definedName>
    <definedName name="_xlnm.Print_Area" localSheetId="35">'Empleado particular'!$A$1:$L$46</definedName>
    <definedName name="_xlnm.Print_Area" localSheetId="11">'Empleo inadecuado competencias'!$A$1:$L$51</definedName>
    <definedName name="_xlnm.Print_Area" localSheetId="12">'Empleo inadecuado por ingresos'!$A$1:$L$51</definedName>
    <definedName name="_xlnm.Print_Area" localSheetId="15">'Empleo inadecuado x competncias'!$A$1:$L$51</definedName>
    <definedName name="_xlnm.Print_Area" localSheetId="52">'Explot de Minas y Cant'!$A$1:$L$46</definedName>
    <definedName name="_xlnm.Print_Area" localSheetId="65">'Explot de Minas y Canteras'!$A$1:$L$46</definedName>
    <definedName name="_xlnm.Print_Area" localSheetId="25">Inactivos!$A$1:$L$51</definedName>
    <definedName name="_xlnm.Print_Area" localSheetId="44">'Indicadores Secretaría'!$A$1:$J$46</definedName>
    <definedName name="_xlnm.Print_Area" localSheetId="66">'Industria manufacturer'!$A$1:$L$46</definedName>
    <definedName name="_xlnm.Print_Area" localSheetId="53">'Industria manufacturera'!$A$1:$L$46</definedName>
    <definedName name="_xlnm.Print_Area" localSheetId="10">'Insuficiencia de horas'!$A$1:$L$51</definedName>
    <definedName name="_xlnm.Print_Area" localSheetId="14">'Insuficiencia de horas '!$A$1:$L$51</definedName>
    <definedName name="_xlnm.Print_Area" localSheetId="58">'Intermediación financiera'!$A$1:$L$46</definedName>
    <definedName name="_xlnm.Print_Area" localSheetId="42">'Jornalero o Peón'!$A$1:$L$46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50">'No informa'!$A$1:$L$46</definedName>
    <definedName name="_xlnm.Print_Area" localSheetId="21">Ocupados!$A$1:$L$51</definedName>
    <definedName name="_xlnm.Print_Area" localSheetId="43">Otro!$A$1:$L$46</definedName>
    <definedName name="_xlnm.Print_Area" localSheetId="39">'Patrón o empleador'!$A$1:$L$46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18">'Población total'!$A$1:$L$51</definedName>
    <definedName name="_xlnm.Print_Area" localSheetId="49">'Rama de actividad'!$A$1:$J$46</definedName>
    <definedName name="_xlnm.Print_Area" localSheetId="60">'Serv, comunales, soc y person'!$A$1:$L$46</definedName>
    <definedName name="_xlnm.Print_Area" localSheetId="73">'Servi, comunales, soc y person'!$A$1:$L$46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54">'Sum.Electr Gas y Agua'!$A$1:$L$46</definedName>
    <definedName name="_xlnm.Print_Area" localSheetId="67">'Sumin de Electric Gas y Agua'!$A$1:$L$45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8">'Tasa de empl no asalariados'!$A$1:$L$53</definedName>
    <definedName name="_xlnm.Print_Area" localSheetId="47">'Tasa de empleados asalariados'!$A$1:$L$45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9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_xlnm.Print_Area" localSheetId="34">'tipo de empleo (personas)'!$A$1:$J$46</definedName>
    <definedName name="_xlnm.Print_Area" localSheetId="40">'Trab familiar sin remuneración '!$A$1:$L$46</definedName>
    <definedName name="_xlnm.Print_Area" localSheetId="41">'Trab sin remuneración otras emp'!$A$1:$L$46</definedName>
    <definedName name="_xlnm.Print_Area" localSheetId="57">'Transp, almac y comunic'!$A$1:$L$46</definedName>
    <definedName name="_xlnm.Print_Area" localSheetId="70">'Transp, almacen y comun'!$A$1:$L$46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32">[2]BASE!#REF!</definedName>
    <definedName name="Database" localSheetId="33">[2]BASE!#REF!</definedName>
    <definedName name="Database" localSheetId="27">[2]BASE!#REF!</definedName>
    <definedName name="Database" localSheetId="23">[2]BASE!#REF!</definedName>
    <definedName name="Database" localSheetId="28">[2]BASE!#REF!</definedName>
    <definedName name="Database" localSheetId="29">[2]BASE!#REF!</definedName>
    <definedName name="Database" localSheetId="24">[2]BASE!#REF!</definedName>
    <definedName name="Database" localSheetId="56">[2]BASE!#REF!</definedName>
    <definedName name="Database" localSheetId="16">[2]BASE!#REF!</definedName>
    <definedName name="Database" localSheetId="31">[2]BASE!#REF!</definedName>
    <definedName name="Database" localSheetId="71">[2]BASE!#REF!</definedName>
    <definedName name="Database" localSheetId="63">[2]BASE!#REF!</definedName>
    <definedName name="Database" localSheetId="72">[2]BASE!#REF!</definedName>
    <definedName name="Database" localSheetId="59">[2]BASE!#REF!</definedName>
    <definedName name="Database" localSheetId="64">[2]BASE!#REF!</definedName>
    <definedName name="Database" localSheetId="51">[2]BASE!#REF!</definedName>
    <definedName name="Database" localSheetId="62">[2]BASE!#REF!</definedName>
    <definedName name="Database" localSheetId="69">[2]BASE!#REF!</definedName>
    <definedName name="Database" localSheetId="68">[2]BASE!#REF!</definedName>
    <definedName name="Database" localSheetId="55">[2]BASE!#REF!</definedName>
    <definedName name="Database" localSheetId="38">[2]BASE!#REF!</definedName>
    <definedName name="Database" localSheetId="22">[2]BASE!#REF!</definedName>
    <definedName name="Database" localSheetId="45">[2]BASE!#REF!</definedName>
    <definedName name="Database" localSheetId="36">[2]BASE!#REF!</definedName>
    <definedName name="Database" localSheetId="37">[2]BASE!#REF!</definedName>
    <definedName name="Database" localSheetId="46">[2]BASE!#REF!</definedName>
    <definedName name="Database" localSheetId="35">[2]BASE!#REF!</definedName>
    <definedName name="Database" localSheetId="11">[2]BASE!#REF!</definedName>
    <definedName name="Database" localSheetId="12">[2]BASE!#REF!</definedName>
    <definedName name="Database" localSheetId="15">[2]BASE!#REF!</definedName>
    <definedName name="Database" localSheetId="52">[2]BASE!#REF!</definedName>
    <definedName name="Database" localSheetId="65">[2]BASE!#REF!</definedName>
    <definedName name="Database" localSheetId="25">[2]BASE!#REF!</definedName>
    <definedName name="Database" localSheetId="44">[2]BASE!#REF!</definedName>
    <definedName name="Database" localSheetId="0">[2]BASE!#REF!</definedName>
    <definedName name="Database" localSheetId="66">[2]BASE!#REF!</definedName>
    <definedName name="Database" localSheetId="53">[2]BASE!#REF!</definedName>
    <definedName name="Database" localSheetId="10">[2]BASE!#REF!</definedName>
    <definedName name="Database" localSheetId="14">[2]BASE!#REF!</definedName>
    <definedName name="Database" localSheetId="58">[2]BASE!#REF!</definedName>
    <definedName name="Database" localSheetId="42">[2]BASE!#REF!</definedName>
    <definedName name="Database" localSheetId="2">[2]BASE!#REF!</definedName>
    <definedName name="Database" localSheetId="17">[2]BASE!#REF!</definedName>
    <definedName name="Database" localSheetId="50">[2]BASE!#REF!</definedName>
    <definedName name="Database" localSheetId="21">[2]BASE!#REF!</definedName>
    <definedName name="Database" localSheetId="43">[2]BASE!#REF!</definedName>
    <definedName name="Database" localSheetId="3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49">[2]BASE!#REF!</definedName>
    <definedName name="Database" localSheetId="60">[2]BASE!#REF!</definedName>
    <definedName name="Database" localSheetId="73">[2]BASE!#REF!</definedName>
    <definedName name="Database" localSheetId="30">[2]BASE!#REF!</definedName>
    <definedName name="Database" localSheetId="26">[2]BASE!#REF!</definedName>
    <definedName name="Database" localSheetId="54">[2]BASE!#REF!</definedName>
    <definedName name="Database" localSheetId="67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8">[2]BASE!#REF!</definedName>
    <definedName name="Database" localSheetId="47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 localSheetId="34">[2]BASE!#REF!</definedName>
    <definedName name="Database" localSheetId="40">[2]BASE!#REF!</definedName>
    <definedName name="Database" localSheetId="41">[2]BASE!#REF!</definedName>
    <definedName name="Database" localSheetId="57">[2]BASE!#REF!</definedName>
    <definedName name="Database" localSheetId="70">[2]BASE!#REF!</definedName>
    <definedName name="Database">[2]BASE!#REF!</definedName>
    <definedName name="DIC._88" localSheetId="32">'[1]ipc indice 2'!$H$1:$H$311</definedName>
    <definedName name="DIC._88" localSheetId="33">'[1]ipc indice 2'!$H$1:$H$311</definedName>
    <definedName name="DIC._88" localSheetId="27">'[1]ipc indice 2'!$H$1:$H$311</definedName>
    <definedName name="DIC._88" localSheetId="23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56">'[1]ipc indice 2'!$H$1:$H$311</definedName>
    <definedName name="DIC._88" localSheetId="16">'[1]ipc indice 2'!$H$1:$H$311</definedName>
    <definedName name="DIC._88" localSheetId="31">'[1]ipc indice 2'!$H$1:$H$311</definedName>
    <definedName name="DIC._88" localSheetId="71">'[1]ipc indice 2'!$H$1:$H$311</definedName>
    <definedName name="DIC._88" localSheetId="63">'[1]ipc indice 2'!$H$1:$H$311</definedName>
    <definedName name="DIC._88" localSheetId="72">'[1]ipc indice 2'!$H$1:$H$311</definedName>
    <definedName name="DIC._88" localSheetId="59">'[1]ipc indice 2'!$H$1:$H$311</definedName>
    <definedName name="DIC._88" localSheetId="64">'[1]ipc indice 2'!$H$1:$H$311</definedName>
    <definedName name="DIC._88" localSheetId="51">'[1]ipc indice 2'!$H$1:$H$311</definedName>
    <definedName name="DIC._88" localSheetId="62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55">'[1]ipc indice 2'!$H$1:$H$311</definedName>
    <definedName name="DIC._88" localSheetId="38">'[1]ipc indice 2'!$H$1:$H$311</definedName>
    <definedName name="DIC._88" localSheetId="22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7">'[1]ipc indice 2'!$H$1:$H$311</definedName>
    <definedName name="DIC._88" localSheetId="46">'[1]ipc indice 2'!$H$1:$H$311</definedName>
    <definedName name="DIC._88" localSheetId="35">'[1]ipc indice 2'!$H$1:$H$311</definedName>
    <definedName name="DIC._88" localSheetId="11">'[1]ipc indice 2'!$H$1:$H$311</definedName>
    <definedName name="DIC._88" localSheetId="12">'[1]ipc indice 2'!$H$1:$H$311</definedName>
    <definedName name="DIC._88" localSheetId="15">'[1]ipc indice 2'!$H$1:$H$311</definedName>
    <definedName name="DIC._88" localSheetId="52">'[1]ipc indice 2'!$H$1:$H$311</definedName>
    <definedName name="DIC._88" localSheetId="65">'[1]ipc indice 2'!$H$1:$H$311</definedName>
    <definedName name="DIC._88" localSheetId="25">'[1]ipc indice 2'!$H$1:$H$311</definedName>
    <definedName name="DIC._88" localSheetId="44">'[1]ipc indice 2'!$H$1:$H$311</definedName>
    <definedName name="DIC._88" localSheetId="0">'[1]ipc indice 2'!$H$1:$H$311</definedName>
    <definedName name="DIC._88" localSheetId="66">'[1]ipc indice 2'!$H$1:$H$311</definedName>
    <definedName name="DIC._88" localSheetId="53">'[1]ipc indice 2'!$H$1:$H$311</definedName>
    <definedName name="DIC._88" localSheetId="10">'[1]ipc indice 2'!$H$1:$H$311</definedName>
    <definedName name="DIC._88" localSheetId="14">'[1]ipc indice 2'!$H$1:$H$311</definedName>
    <definedName name="DIC._88" localSheetId="58">'[1]ipc indice 2'!$H$1:$H$311</definedName>
    <definedName name="DIC._88" localSheetId="42">'[1]ipc indice 2'!$H$1:$H$311</definedName>
    <definedName name="DIC._88" localSheetId="2">'[1]ipc indice 2'!$H$1:$H$311</definedName>
    <definedName name="DIC._88" localSheetId="17">'[1]ipc indice 2'!$H$1:$H$311</definedName>
    <definedName name="DIC._88" localSheetId="50">'[1]ipc indice 2'!$H$1:$H$311</definedName>
    <definedName name="DIC._88" localSheetId="21">'[1]ipc indice 2'!$H$1:$H$311</definedName>
    <definedName name="DIC._88" localSheetId="43">'[1]ipc indice 2'!$H$1:$H$311</definedName>
    <definedName name="DIC._88" localSheetId="3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73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54">'[1]ipc indice 2'!$H$1:$H$311</definedName>
    <definedName name="DIC._88" localSheetId="67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8">'[1]ipc indice 2'!$H$1:$H$311</definedName>
    <definedName name="DIC._88" localSheetId="47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8" localSheetId="34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57">'[1]ipc indice 2'!$H$1:$H$311</definedName>
    <definedName name="DIC._88" localSheetId="70">'[1]ipc indice 2'!$H$1:$H$311</definedName>
    <definedName name="DIC._89" localSheetId="32">'[1]ipc indice 2'!$T$1:$T$311</definedName>
    <definedName name="DIC._89" localSheetId="33">'[1]ipc indice 2'!$T$1:$T$311</definedName>
    <definedName name="DIC._89" localSheetId="27">'[1]ipc indice 2'!$T$1:$T$311</definedName>
    <definedName name="DIC._89" localSheetId="23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56">'[1]ipc indice 2'!$T$1:$T$311</definedName>
    <definedName name="DIC._89" localSheetId="16">'[1]ipc indice 2'!$T$1:$T$311</definedName>
    <definedName name="DIC._89" localSheetId="31">'[1]ipc indice 2'!$T$1:$T$311</definedName>
    <definedName name="DIC._89" localSheetId="71">'[1]ipc indice 2'!$T$1:$T$311</definedName>
    <definedName name="DIC._89" localSheetId="63">'[1]ipc indice 2'!$T$1:$T$311</definedName>
    <definedName name="DIC._89" localSheetId="72">'[1]ipc indice 2'!$T$1:$T$311</definedName>
    <definedName name="DIC._89" localSheetId="59">'[1]ipc indice 2'!$T$1:$T$311</definedName>
    <definedName name="DIC._89" localSheetId="64">'[1]ipc indice 2'!$T$1:$T$311</definedName>
    <definedName name="DIC._89" localSheetId="51">'[1]ipc indice 2'!$T$1:$T$311</definedName>
    <definedName name="DIC._89" localSheetId="62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55">'[1]ipc indice 2'!$T$1:$T$311</definedName>
    <definedName name="DIC._89" localSheetId="38">'[1]ipc indice 2'!$T$1:$T$311</definedName>
    <definedName name="DIC._89" localSheetId="22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7">'[1]ipc indice 2'!$T$1:$T$311</definedName>
    <definedName name="DIC._89" localSheetId="46">'[1]ipc indice 2'!$T$1:$T$311</definedName>
    <definedName name="DIC._89" localSheetId="35">'[1]ipc indice 2'!$T$1:$T$311</definedName>
    <definedName name="DIC._89" localSheetId="11">'[1]ipc indice 2'!$T$1:$T$311</definedName>
    <definedName name="DIC._89" localSheetId="12">'[1]ipc indice 2'!$T$1:$T$311</definedName>
    <definedName name="DIC._89" localSheetId="15">'[1]ipc indice 2'!$T$1:$T$311</definedName>
    <definedName name="DIC._89" localSheetId="52">'[1]ipc indice 2'!$T$1:$T$311</definedName>
    <definedName name="DIC._89" localSheetId="65">'[1]ipc indice 2'!$T$1:$T$311</definedName>
    <definedName name="DIC._89" localSheetId="25">'[1]ipc indice 2'!$T$1:$T$311</definedName>
    <definedName name="DIC._89" localSheetId="44">'[1]ipc indice 2'!$T$1:$T$311</definedName>
    <definedName name="DIC._89" localSheetId="0">'[1]ipc indice 2'!$T$1:$T$311</definedName>
    <definedName name="DIC._89" localSheetId="66">'[1]ipc indice 2'!$T$1:$T$311</definedName>
    <definedName name="DIC._89" localSheetId="53">'[1]ipc indice 2'!$T$1:$T$311</definedName>
    <definedName name="DIC._89" localSheetId="10">'[1]ipc indice 2'!$T$1:$T$311</definedName>
    <definedName name="DIC._89" localSheetId="14">'[1]ipc indice 2'!$T$1:$T$311</definedName>
    <definedName name="DIC._89" localSheetId="58">'[1]ipc indice 2'!$T$1:$T$311</definedName>
    <definedName name="DIC._89" localSheetId="42">'[1]ipc indice 2'!$T$1:$T$311</definedName>
    <definedName name="DIC._89" localSheetId="2">'[1]ipc indice 2'!$T$1:$T$311</definedName>
    <definedName name="DIC._89" localSheetId="17">'[1]ipc indice 2'!$T$1:$T$311</definedName>
    <definedName name="DIC._89" localSheetId="50">'[1]ipc indice 2'!$T$1:$T$311</definedName>
    <definedName name="DIC._89" localSheetId="21">'[1]ipc indice 2'!$T$1:$T$311</definedName>
    <definedName name="DIC._89" localSheetId="43">'[1]ipc indice 2'!$T$1:$T$311</definedName>
    <definedName name="DIC._89" localSheetId="3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73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54">'[1]ipc indice 2'!$T$1:$T$311</definedName>
    <definedName name="DIC._89" localSheetId="67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8">'[1]ipc indice 2'!$T$1:$T$311</definedName>
    <definedName name="DIC._89" localSheetId="47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DIC._89" localSheetId="34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57">'[1]ipc indice 2'!$T$1:$T$311</definedName>
    <definedName name="DIC._89" localSheetId="70">'[1]ipc indice 2'!$T$1:$T$311</definedName>
    <definedName name="ENE._89" localSheetId="32">'[1]ipc indice 2'!$I$1:$I$311</definedName>
    <definedName name="ENE._89" localSheetId="33">'[1]ipc indice 2'!$I$1:$I$311</definedName>
    <definedName name="ENE._89" localSheetId="27">'[1]ipc indice 2'!$I$1:$I$311</definedName>
    <definedName name="ENE._89" localSheetId="23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56">'[1]ipc indice 2'!$I$1:$I$311</definedName>
    <definedName name="ENE._89" localSheetId="16">'[1]ipc indice 2'!$I$1:$I$311</definedName>
    <definedName name="ENE._89" localSheetId="31">'[1]ipc indice 2'!$I$1:$I$311</definedName>
    <definedName name="ENE._89" localSheetId="71">'[1]ipc indice 2'!$I$1:$I$311</definedName>
    <definedName name="ENE._89" localSheetId="63">'[1]ipc indice 2'!$I$1:$I$311</definedName>
    <definedName name="ENE._89" localSheetId="72">'[1]ipc indice 2'!$I$1:$I$311</definedName>
    <definedName name="ENE._89" localSheetId="59">'[1]ipc indice 2'!$I$1:$I$311</definedName>
    <definedName name="ENE._89" localSheetId="64">'[1]ipc indice 2'!$I$1:$I$311</definedName>
    <definedName name="ENE._89" localSheetId="51">'[1]ipc indice 2'!$I$1:$I$311</definedName>
    <definedName name="ENE._89" localSheetId="62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55">'[1]ipc indice 2'!$I$1:$I$311</definedName>
    <definedName name="ENE._89" localSheetId="38">'[1]ipc indice 2'!$I$1:$I$311</definedName>
    <definedName name="ENE._89" localSheetId="22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7">'[1]ipc indice 2'!$I$1:$I$311</definedName>
    <definedName name="ENE._89" localSheetId="46">'[1]ipc indice 2'!$I$1:$I$311</definedName>
    <definedName name="ENE._89" localSheetId="35">'[1]ipc indice 2'!$I$1:$I$311</definedName>
    <definedName name="ENE._89" localSheetId="11">'[1]ipc indice 2'!$I$1:$I$311</definedName>
    <definedName name="ENE._89" localSheetId="12">'[1]ipc indice 2'!$I$1:$I$311</definedName>
    <definedName name="ENE._89" localSheetId="15">'[1]ipc indice 2'!$I$1:$I$311</definedName>
    <definedName name="ENE._89" localSheetId="52">'[1]ipc indice 2'!$I$1:$I$311</definedName>
    <definedName name="ENE._89" localSheetId="65">'[1]ipc indice 2'!$I$1:$I$311</definedName>
    <definedName name="ENE._89" localSheetId="25">'[1]ipc indice 2'!$I$1:$I$311</definedName>
    <definedName name="ENE._89" localSheetId="44">'[1]ipc indice 2'!$I$1:$I$311</definedName>
    <definedName name="ENE._89" localSheetId="0">'[1]ipc indice 2'!$I$1:$I$311</definedName>
    <definedName name="ENE._89" localSheetId="66">'[1]ipc indice 2'!$I$1:$I$311</definedName>
    <definedName name="ENE._89" localSheetId="53">'[1]ipc indice 2'!$I$1:$I$311</definedName>
    <definedName name="ENE._89" localSheetId="10">'[1]ipc indice 2'!$I$1:$I$311</definedName>
    <definedName name="ENE._89" localSheetId="14">'[1]ipc indice 2'!$I$1:$I$311</definedName>
    <definedName name="ENE._89" localSheetId="58">'[1]ipc indice 2'!$I$1:$I$311</definedName>
    <definedName name="ENE._89" localSheetId="42">'[1]ipc indice 2'!$I$1:$I$311</definedName>
    <definedName name="ENE._89" localSheetId="2">'[1]ipc indice 2'!$I$1:$I$311</definedName>
    <definedName name="ENE._89" localSheetId="17">'[1]ipc indice 2'!$I$1:$I$311</definedName>
    <definedName name="ENE._89" localSheetId="50">'[1]ipc indice 2'!$I$1:$I$311</definedName>
    <definedName name="ENE._89" localSheetId="21">'[1]ipc indice 2'!$I$1:$I$311</definedName>
    <definedName name="ENE._89" localSheetId="43">'[1]ipc indice 2'!$I$1:$I$311</definedName>
    <definedName name="ENE._89" localSheetId="3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73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54">'[1]ipc indice 2'!$I$1:$I$311</definedName>
    <definedName name="ENE._89" localSheetId="67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8">'[1]ipc indice 2'!$I$1:$I$311</definedName>
    <definedName name="ENE._89" localSheetId="47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89" localSheetId="34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57">'[1]ipc indice 2'!$I$1:$I$311</definedName>
    <definedName name="ENE._89" localSheetId="70">'[1]ipc indice 2'!$I$1:$I$311</definedName>
    <definedName name="ENE._90" localSheetId="32">'[1]ipc indice 2'!$U$1:$U$311</definedName>
    <definedName name="ENE._90" localSheetId="33">'[1]ipc indice 2'!$U$1:$U$311</definedName>
    <definedName name="ENE._90" localSheetId="27">'[1]ipc indice 2'!$U$1:$U$311</definedName>
    <definedName name="ENE._90" localSheetId="23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56">'[1]ipc indice 2'!$U$1:$U$311</definedName>
    <definedName name="ENE._90" localSheetId="16">'[1]ipc indice 2'!$U$1:$U$311</definedName>
    <definedName name="ENE._90" localSheetId="31">'[1]ipc indice 2'!$U$1:$U$311</definedName>
    <definedName name="ENE._90" localSheetId="71">'[1]ipc indice 2'!$U$1:$U$311</definedName>
    <definedName name="ENE._90" localSheetId="63">'[1]ipc indice 2'!$U$1:$U$311</definedName>
    <definedName name="ENE._90" localSheetId="72">'[1]ipc indice 2'!$U$1:$U$311</definedName>
    <definedName name="ENE._90" localSheetId="59">'[1]ipc indice 2'!$U$1:$U$311</definedName>
    <definedName name="ENE._90" localSheetId="64">'[1]ipc indice 2'!$U$1:$U$311</definedName>
    <definedName name="ENE._90" localSheetId="51">'[1]ipc indice 2'!$U$1:$U$311</definedName>
    <definedName name="ENE._90" localSheetId="62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55">'[1]ipc indice 2'!$U$1:$U$311</definedName>
    <definedName name="ENE._90" localSheetId="38">'[1]ipc indice 2'!$U$1:$U$311</definedName>
    <definedName name="ENE._90" localSheetId="22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7">'[1]ipc indice 2'!$U$1:$U$311</definedName>
    <definedName name="ENE._90" localSheetId="46">'[1]ipc indice 2'!$U$1:$U$311</definedName>
    <definedName name="ENE._90" localSheetId="35">'[1]ipc indice 2'!$U$1:$U$311</definedName>
    <definedName name="ENE._90" localSheetId="11">'[1]ipc indice 2'!$U$1:$U$311</definedName>
    <definedName name="ENE._90" localSheetId="12">'[1]ipc indice 2'!$U$1:$U$311</definedName>
    <definedName name="ENE._90" localSheetId="15">'[1]ipc indice 2'!$U$1:$U$311</definedName>
    <definedName name="ENE._90" localSheetId="52">'[1]ipc indice 2'!$U$1:$U$311</definedName>
    <definedName name="ENE._90" localSheetId="65">'[1]ipc indice 2'!$U$1:$U$311</definedName>
    <definedName name="ENE._90" localSheetId="25">'[1]ipc indice 2'!$U$1:$U$311</definedName>
    <definedName name="ENE._90" localSheetId="44">'[1]ipc indice 2'!$U$1:$U$311</definedName>
    <definedName name="ENE._90" localSheetId="0">'[1]ipc indice 2'!$U$1:$U$311</definedName>
    <definedName name="ENE._90" localSheetId="66">'[1]ipc indice 2'!$U$1:$U$311</definedName>
    <definedName name="ENE._90" localSheetId="53">'[1]ipc indice 2'!$U$1:$U$311</definedName>
    <definedName name="ENE._90" localSheetId="10">'[1]ipc indice 2'!$U$1:$U$311</definedName>
    <definedName name="ENE._90" localSheetId="14">'[1]ipc indice 2'!$U$1:$U$311</definedName>
    <definedName name="ENE._90" localSheetId="58">'[1]ipc indice 2'!$U$1:$U$311</definedName>
    <definedName name="ENE._90" localSheetId="42">'[1]ipc indice 2'!$U$1:$U$311</definedName>
    <definedName name="ENE._90" localSheetId="2">'[1]ipc indice 2'!$U$1:$U$311</definedName>
    <definedName name="ENE._90" localSheetId="17">'[1]ipc indice 2'!$U$1:$U$311</definedName>
    <definedName name="ENE._90" localSheetId="50">'[1]ipc indice 2'!$U$1:$U$311</definedName>
    <definedName name="ENE._90" localSheetId="21">'[1]ipc indice 2'!$U$1:$U$311</definedName>
    <definedName name="ENE._90" localSheetId="43">'[1]ipc indice 2'!$U$1:$U$311</definedName>
    <definedName name="ENE._90" localSheetId="3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73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54">'[1]ipc indice 2'!$U$1:$U$311</definedName>
    <definedName name="ENE._90" localSheetId="67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8">'[1]ipc indice 2'!$U$1:$U$311</definedName>
    <definedName name="ENE._90" localSheetId="47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ENE._90" localSheetId="34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57">'[1]ipc indice 2'!$U$1:$U$311</definedName>
    <definedName name="ENE._90" localSheetId="70">'[1]ipc indice 2'!$U$1:$U$311</definedName>
    <definedName name="FEB._89" localSheetId="32">'[1]ipc indice 2'!$J$1:$J$311</definedName>
    <definedName name="FEB._89" localSheetId="33">'[1]ipc indice 2'!$J$1:$J$311</definedName>
    <definedName name="FEB._89" localSheetId="27">'[1]ipc indice 2'!$J$1:$J$311</definedName>
    <definedName name="FEB._89" localSheetId="23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56">'[1]ipc indice 2'!$J$1:$J$311</definedName>
    <definedName name="FEB._89" localSheetId="16">'[1]ipc indice 2'!$J$1:$J$311</definedName>
    <definedName name="FEB._89" localSheetId="31">'[1]ipc indice 2'!$J$1:$J$311</definedName>
    <definedName name="FEB._89" localSheetId="71">'[1]ipc indice 2'!$J$1:$J$311</definedName>
    <definedName name="FEB._89" localSheetId="63">'[1]ipc indice 2'!$J$1:$J$311</definedName>
    <definedName name="FEB._89" localSheetId="72">'[1]ipc indice 2'!$J$1:$J$311</definedName>
    <definedName name="FEB._89" localSheetId="59">'[1]ipc indice 2'!$J$1:$J$311</definedName>
    <definedName name="FEB._89" localSheetId="64">'[1]ipc indice 2'!$J$1:$J$311</definedName>
    <definedName name="FEB._89" localSheetId="51">'[1]ipc indice 2'!$J$1:$J$311</definedName>
    <definedName name="FEB._89" localSheetId="62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55">'[1]ipc indice 2'!$J$1:$J$311</definedName>
    <definedName name="FEB._89" localSheetId="38">'[1]ipc indice 2'!$J$1:$J$311</definedName>
    <definedName name="FEB._89" localSheetId="22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7">'[1]ipc indice 2'!$J$1:$J$311</definedName>
    <definedName name="FEB._89" localSheetId="46">'[1]ipc indice 2'!$J$1:$J$311</definedName>
    <definedName name="FEB._89" localSheetId="35">'[1]ipc indice 2'!$J$1:$J$311</definedName>
    <definedName name="FEB._89" localSheetId="11">'[1]ipc indice 2'!$J$1:$J$311</definedName>
    <definedName name="FEB._89" localSheetId="12">'[1]ipc indice 2'!$J$1:$J$311</definedName>
    <definedName name="FEB._89" localSheetId="15">'[1]ipc indice 2'!$J$1:$J$311</definedName>
    <definedName name="FEB._89" localSheetId="52">'[1]ipc indice 2'!$J$1:$J$311</definedName>
    <definedName name="FEB._89" localSheetId="65">'[1]ipc indice 2'!$J$1:$J$311</definedName>
    <definedName name="FEB._89" localSheetId="25">'[1]ipc indice 2'!$J$1:$J$311</definedName>
    <definedName name="FEB._89" localSheetId="44">'[1]ipc indice 2'!$J$1:$J$311</definedName>
    <definedName name="FEB._89" localSheetId="0">'[1]ipc indice 2'!$J$1:$J$311</definedName>
    <definedName name="FEB._89" localSheetId="66">'[1]ipc indice 2'!$J$1:$J$311</definedName>
    <definedName name="FEB._89" localSheetId="53">'[1]ipc indice 2'!$J$1:$J$311</definedName>
    <definedName name="FEB._89" localSheetId="10">'[1]ipc indice 2'!$J$1:$J$311</definedName>
    <definedName name="FEB._89" localSheetId="14">'[1]ipc indice 2'!$J$1:$J$311</definedName>
    <definedName name="FEB._89" localSheetId="58">'[1]ipc indice 2'!$J$1:$J$311</definedName>
    <definedName name="FEB._89" localSheetId="42">'[1]ipc indice 2'!$J$1:$J$311</definedName>
    <definedName name="FEB._89" localSheetId="2">'[1]ipc indice 2'!$J$1:$J$311</definedName>
    <definedName name="FEB._89" localSheetId="17">'[1]ipc indice 2'!$J$1:$J$311</definedName>
    <definedName name="FEB._89" localSheetId="50">'[1]ipc indice 2'!$J$1:$J$311</definedName>
    <definedName name="FEB._89" localSheetId="21">'[1]ipc indice 2'!$J$1:$J$311</definedName>
    <definedName name="FEB._89" localSheetId="43">'[1]ipc indice 2'!$J$1:$J$311</definedName>
    <definedName name="FEB._89" localSheetId="3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73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54">'[1]ipc indice 2'!$J$1:$J$311</definedName>
    <definedName name="FEB._89" localSheetId="67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8">'[1]ipc indice 2'!$J$1:$J$311</definedName>
    <definedName name="FEB._89" localSheetId="47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B._89" localSheetId="34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57">'[1]ipc indice 2'!$J$1:$J$311</definedName>
    <definedName name="FEB._89" localSheetId="70">'[1]ipc indice 2'!$J$1:$J$311</definedName>
    <definedName name="FENALCE">#N/A</definedName>
    <definedName name="HTML_CodePage" hidden="1">9</definedName>
    <definedName name="HTML_Control" localSheetId="32" hidden="1">{"'Hoja1'!$A$2:$E$19"}</definedName>
    <definedName name="HTML_Control" localSheetId="33" hidden="1">{"'Hoja1'!$A$2:$E$19"}</definedName>
    <definedName name="HTML_Control" localSheetId="27" hidden="1">{"'Hoja1'!$A$2:$E$19"}</definedName>
    <definedName name="HTML_Control" localSheetId="23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56" hidden="1">{"'Hoja1'!$A$2:$E$19"}</definedName>
    <definedName name="HTML_Control" localSheetId="16" hidden="1">{"'Hoja1'!$A$2:$E$19"}</definedName>
    <definedName name="HTML_Control" localSheetId="31" hidden="1">{"'Hoja1'!$A$2:$E$19"}</definedName>
    <definedName name="HTML_Control" localSheetId="71" hidden="1">{"'Hoja1'!$A$2:$E$19"}</definedName>
    <definedName name="HTML_Control" localSheetId="63" hidden="1">{"'Hoja1'!$A$2:$E$19"}</definedName>
    <definedName name="HTML_Control" localSheetId="72" hidden="1">{"'Hoja1'!$A$2:$E$19"}</definedName>
    <definedName name="HTML_Control" localSheetId="59" hidden="1">{"'Hoja1'!$A$2:$E$19"}</definedName>
    <definedName name="HTML_Control" localSheetId="64" hidden="1">{"'Hoja1'!$A$2:$E$19"}</definedName>
    <definedName name="HTML_Control" localSheetId="51" hidden="1">{"'Hoja1'!$A$2:$E$19"}</definedName>
    <definedName name="HTML_Control" localSheetId="62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55" hidden="1">{"'Hoja1'!$A$2:$E$19"}</definedName>
    <definedName name="HTML_Control" localSheetId="38" hidden="1">{"'Hoja1'!$A$2:$E$19"}</definedName>
    <definedName name="HTML_Control" localSheetId="22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46" hidden="1">{"'Hoja1'!$A$2:$E$19"}</definedName>
    <definedName name="HTML_Control" localSheetId="35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5" hidden="1">{"'Hoja1'!$A$2:$E$19"}</definedName>
    <definedName name="HTML_Control" localSheetId="52" hidden="1">{"'Hoja1'!$A$2:$E$19"}</definedName>
    <definedName name="HTML_Control" localSheetId="65" hidden="1">{"'Hoja1'!$A$2:$E$19"}</definedName>
    <definedName name="HTML_Control" localSheetId="25" hidden="1">{"'Hoja1'!$A$2:$E$19"}</definedName>
    <definedName name="HTML_Control" localSheetId="44" hidden="1">{"'Hoja1'!$A$2:$E$19"}</definedName>
    <definedName name="HTML_Control" localSheetId="0" hidden="1">{"'Hoja1'!$A$2:$E$19"}</definedName>
    <definedName name="HTML_Control" localSheetId="66" hidden="1">{"'Hoja1'!$A$2:$E$19"}</definedName>
    <definedName name="HTML_Control" localSheetId="53" hidden="1">{"'Hoja1'!$A$2:$E$19"}</definedName>
    <definedName name="HTML_Control" localSheetId="10" hidden="1">{"'Hoja1'!$A$2:$E$19"}</definedName>
    <definedName name="HTML_Control" localSheetId="14" hidden="1">{"'Hoja1'!$A$2:$E$19"}</definedName>
    <definedName name="HTML_Control" localSheetId="58" hidden="1">{"'Hoja1'!$A$2:$E$19"}</definedName>
    <definedName name="HTML_Control" localSheetId="42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50" hidden="1">{"'Hoja1'!$A$2:$E$19"}</definedName>
    <definedName name="HTML_Control" localSheetId="21" hidden="1">{"'Hoja1'!$A$2:$E$19"}</definedName>
    <definedName name="HTML_Control" localSheetId="43" hidden="1">{"'Hoja1'!$A$2:$E$19"}</definedName>
    <definedName name="HTML_Control" localSheetId="3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73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54" hidden="1">{"'Hoja1'!$A$2:$E$19"}</definedName>
    <definedName name="HTML_Control" localSheetId="67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4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57" hidden="1">{"'Hoja1'!$A$2:$E$19"}</definedName>
    <definedName name="HTML_Control" localSheetId="7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2">'[1]ipc indice 2'!$O$1:$O$311</definedName>
    <definedName name="JUL._89" localSheetId="33">'[1]ipc indice 2'!$O$1:$O$311</definedName>
    <definedName name="JUL._89" localSheetId="27">'[1]ipc indice 2'!$O$1:$O$311</definedName>
    <definedName name="JUL._89" localSheetId="23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56">'[1]ipc indice 2'!$O$1:$O$311</definedName>
    <definedName name="JUL._89" localSheetId="16">'[1]ipc indice 2'!$O$1:$O$311</definedName>
    <definedName name="JUL._89" localSheetId="31">'[1]ipc indice 2'!$O$1:$O$311</definedName>
    <definedName name="JUL._89" localSheetId="71">'[1]ipc indice 2'!$O$1:$O$311</definedName>
    <definedName name="JUL._89" localSheetId="63">'[1]ipc indice 2'!$O$1:$O$311</definedName>
    <definedName name="JUL._89" localSheetId="72">'[1]ipc indice 2'!$O$1:$O$311</definedName>
    <definedName name="JUL._89" localSheetId="59">'[1]ipc indice 2'!$O$1:$O$311</definedName>
    <definedName name="JUL._89" localSheetId="64">'[1]ipc indice 2'!$O$1:$O$311</definedName>
    <definedName name="JUL._89" localSheetId="51">'[1]ipc indice 2'!$O$1:$O$311</definedName>
    <definedName name="JUL._89" localSheetId="62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55">'[1]ipc indice 2'!$O$1:$O$311</definedName>
    <definedName name="JUL._89" localSheetId="38">'[1]ipc indice 2'!$O$1:$O$311</definedName>
    <definedName name="JUL._89" localSheetId="22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7">'[1]ipc indice 2'!$O$1:$O$311</definedName>
    <definedName name="JUL._89" localSheetId="46">'[1]ipc indice 2'!$O$1:$O$311</definedName>
    <definedName name="JUL._89" localSheetId="35">'[1]ipc indice 2'!$O$1:$O$311</definedName>
    <definedName name="JUL._89" localSheetId="11">'[1]ipc indice 2'!$O$1:$O$311</definedName>
    <definedName name="JUL._89" localSheetId="12">'[1]ipc indice 2'!$O$1:$O$311</definedName>
    <definedName name="JUL._89" localSheetId="15">'[1]ipc indice 2'!$O$1:$O$311</definedName>
    <definedName name="JUL._89" localSheetId="52">'[1]ipc indice 2'!$O$1:$O$311</definedName>
    <definedName name="JUL._89" localSheetId="65">'[1]ipc indice 2'!$O$1:$O$311</definedName>
    <definedName name="JUL._89" localSheetId="25">'[1]ipc indice 2'!$O$1:$O$311</definedName>
    <definedName name="JUL._89" localSheetId="44">'[1]ipc indice 2'!$O$1:$O$311</definedName>
    <definedName name="JUL._89" localSheetId="0">'[1]ipc indice 2'!$O$1:$O$311</definedName>
    <definedName name="JUL._89" localSheetId="66">'[1]ipc indice 2'!$O$1:$O$311</definedName>
    <definedName name="JUL._89" localSheetId="53">'[1]ipc indice 2'!$O$1:$O$311</definedName>
    <definedName name="JUL._89" localSheetId="10">'[1]ipc indice 2'!$O$1:$O$311</definedName>
    <definedName name="JUL._89" localSheetId="14">'[1]ipc indice 2'!$O$1:$O$311</definedName>
    <definedName name="JUL._89" localSheetId="58">'[1]ipc indice 2'!$O$1:$O$311</definedName>
    <definedName name="JUL._89" localSheetId="42">'[1]ipc indice 2'!$O$1:$O$311</definedName>
    <definedName name="JUL._89" localSheetId="2">'[1]ipc indice 2'!$O$1:$O$311</definedName>
    <definedName name="JUL._89" localSheetId="17">'[1]ipc indice 2'!$O$1:$O$311</definedName>
    <definedName name="JUL._89" localSheetId="50">'[1]ipc indice 2'!$O$1:$O$311</definedName>
    <definedName name="JUL._89" localSheetId="21">'[1]ipc indice 2'!$O$1:$O$311</definedName>
    <definedName name="JUL._89" localSheetId="43">'[1]ipc indice 2'!$O$1:$O$311</definedName>
    <definedName name="JUL._89" localSheetId="3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73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54">'[1]ipc indice 2'!$O$1:$O$311</definedName>
    <definedName name="JUL._89" localSheetId="67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8">'[1]ipc indice 2'!$O$1:$O$311</definedName>
    <definedName name="JUL._89" localSheetId="47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L._89" localSheetId="34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57">'[1]ipc indice 2'!$O$1:$O$311</definedName>
    <definedName name="JUL._89" localSheetId="70">'[1]ipc indice 2'!$O$1:$O$311</definedName>
    <definedName name="JUN._89" localSheetId="32">'[1]ipc indice 2'!$N$1:$N$311</definedName>
    <definedName name="JUN._89" localSheetId="33">'[1]ipc indice 2'!$N$1:$N$311</definedName>
    <definedName name="JUN._89" localSheetId="27">'[1]ipc indice 2'!$N$1:$N$311</definedName>
    <definedName name="JUN._89" localSheetId="23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56">'[1]ipc indice 2'!$N$1:$N$311</definedName>
    <definedName name="JUN._89" localSheetId="16">'[1]ipc indice 2'!$N$1:$N$311</definedName>
    <definedName name="JUN._89" localSheetId="31">'[1]ipc indice 2'!$N$1:$N$311</definedName>
    <definedName name="JUN._89" localSheetId="71">'[1]ipc indice 2'!$N$1:$N$311</definedName>
    <definedName name="JUN._89" localSheetId="63">'[1]ipc indice 2'!$N$1:$N$311</definedName>
    <definedName name="JUN._89" localSheetId="72">'[1]ipc indice 2'!$N$1:$N$311</definedName>
    <definedName name="JUN._89" localSheetId="59">'[1]ipc indice 2'!$N$1:$N$311</definedName>
    <definedName name="JUN._89" localSheetId="64">'[1]ipc indice 2'!$N$1:$N$311</definedName>
    <definedName name="JUN._89" localSheetId="51">'[1]ipc indice 2'!$N$1:$N$311</definedName>
    <definedName name="JUN._89" localSheetId="62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55">'[1]ipc indice 2'!$N$1:$N$311</definedName>
    <definedName name="JUN._89" localSheetId="38">'[1]ipc indice 2'!$N$1:$N$311</definedName>
    <definedName name="JUN._89" localSheetId="22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7">'[1]ipc indice 2'!$N$1:$N$311</definedName>
    <definedName name="JUN._89" localSheetId="46">'[1]ipc indice 2'!$N$1:$N$311</definedName>
    <definedName name="JUN._89" localSheetId="35">'[1]ipc indice 2'!$N$1:$N$311</definedName>
    <definedName name="JUN._89" localSheetId="11">'[1]ipc indice 2'!$N$1:$N$311</definedName>
    <definedName name="JUN._89" localSheetId="12">'[1]ipc indice 2'!$N$1:$N$311</definedName>
    <definedName name="JUN._89" localSheetId="15">'[1]ipc indice 2'!$N$1:$N$311</definedName>
    <definedName name="JUN._89" localSheetId="52">'[1]ipc indice 2'!$N$1:$N$311</definedName>
    <definedName name="JUN._89" localSheetId="65">'[1]ipc indice 2'!$N$1:$N$311</definedName>
    <definedName name="JUN._89" localSheetId="25">'[1]ipc indice 2'!$N$1:$N$311</definedName>
    <definedName name="JUN._89" localSheetId="44">'[1]ipc indice 2'!$N$1:$N$311</definedName>
    <definedName name="JUN._89" localSheetId="0">'[1]ipc indice 2'!$N$1:$N$311</definedName>
    <definedName name="JUN._89" localSheetId="66">'[1]ipc indice 2'!$N$1:$N$311</definedName>
    <definedName name="JUN._89" localSheetId="53">'[1]ipc indice 2'!$N$1:$N$311</definedName>
    <definedName name="JUN._89" localSheetId="10">'[1]ipc indice 2'!$N$1:$N$311</definedName>
    <definedName name="JUN._89" localSheetId="14">'[1]ipc indice 2'!$N$1:$N$311</definedName>
    <definedName name="JUN._89" localSheetId="58">'[1]ipc indice 2'!$N$1:$N$311</definedName>
    <definedName name="JUN._89" localSheetId="42">'[1]ipc indice 2'!$N$1:$N$311</definedName>
    <definedName name="JUN._89" localSheetId="2">'[1]ipc indice 2'!$N$1:$N$311</definedName>
    <definedName name="JUN._89" localSheetId="17">'[1]ipc indice 2'!$N$1:$N$311</definedName>
    <definedName name="JUN._89" localSheetId="50">'[1]ipc indice 2'!$N$1:$N$311</definedName>
    <definedName name="JUN._89" localSheetId="21">'[1]ipc indice 2'!$N$1:$N$311</definedName>
    <definedName name="JUN._89" localSheetId="43">'[1]ipc indice 2'!$N$1:$N$311</definedName>
    <definedName name="JUN._89" localSheetId="3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73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54">'[1]ipc indice 2'!$N$1:$N$311</definedName>
    <definedName name="JUN._89" localSheetId="67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8">'[1]ipc indice 2'!$N$1:$N$311</definedName>
    <definedName name="JUN._89" localSheetId="47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JUN._89" localSheetId="34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57">'[1]ipc indice 2'!$N$1:$N$311</definedName>
    <definedName name="JUN._89" localSheetId="70">'[1]ipc indice 2'!$N$1:$N$311</definedName>
    <definedName name="MAR._89" localSheetId="32">'[1]ipc indice 2'!$K$1:$K$311</definedName>
    <definedName name="MAR._89" localSheetId="33">'[1]ipc indice 2'!$K$1:$K$311</definedName>
    <definedName name="MAR._89" localSheetId="27">'[1]ipc indice 2'!$K$1:$K$311</definedName>
    <definedName name="MAR._89" localSheetId="23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56">'[1]ipc indice 2'!$K$1:$K$311</definedName>
    <definedName name="MAR._89" localSheetId="16">'[1]ipc indice 2'!$K$1:$K$311</definedName>
    <definedName name="MAR._89" localSheetId="31">'[1]ipc indice 2'!$K$1:$K$311</definedName>
    <definedName name="MAR._89" localSheetId="71">'[1]ipc indice 2'!$K$1:$K$311</definedName>
    <definedName name="MAR._89" localSheetId="63">'[1]ipc indice 2'!$K$1:$K$311</definedName>
    <definedName name="MAR._89" localSheetId="72">'[1]ipc indice 2'!$K$1:$K$311</definedName>
    <definedName name="MAR._89" localSheetId="59">'[1]ipc indice 2'!$K$1:$K$311</definedName>
    <definedName name="MAR._89" localSheetId="64">'[1]ipc indice 2'!$K$1:$K$311</definedName>
    <definedName name="MAR._89" localSheetId="51">'[1]ipc indice 2'!$K$1:$K$311</definedName>
    <definedName name="MAR._89" localSheetId="62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55">'[1]ipc indice 2'!$K$1:$K$311</definedName>
    <definedName name="MAR._89" localSheetId="38">'[1]ipc indice 2'!$K$1:$K$311</definedName>
    <definedName name="MAR._89" localSheetId="22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7">'[1]ipc indice 2'!$K$1:$K$311</definedName>
    <definedName name="MAR._89" localSheetId="46">'[1]ipc indice 2'!$K$1:$K$311</definedName>
    <definedName name="MAR._89" localSheetId="35">'[1]ipc indice 2'!$K$1:$K$311</definedName>
    <definedName name="MAR._89" localSheetId="11">'[1]ipc indice 2'!$K$1:$K$311</definedName>
    <definedName name="MAR._89" localSheetId="12">'[1]ipc indice 2'!$K$1:$K$311</definedName>
    <definedName name="MAR._89" localSheetId="15">'[1]ipc indice 2'!$K$1:$K$311</definedName>
    <definedName name="MAR._89" localSheetId="52">'[1]ipc indice 2'!$K$1:$K$311</definedName>
    <definedName name="MAR._89" localSheetId="65">'[1]ipc indice 2'!$K$1:$K$311</definedName>
    <definedName name="MAR._89" localSheetId="25">'[1]ipc indice 2'!$K$1:$K$311</definedName>
    <definedName name="MAR._89" localSheetId="44">'[1]ipc indice 2'!$K$1:$K$311</definedName>
    <definedName name="MAR._89" localSheetId="0">'[1]ipc indice 2'!$K$1:$K$311</definedName>
    <definedName name="MAR._89" localSheetId="66">'[1]ipc indice 2'!$K$1:$K$311</definedName>
    <definedName name="MAR._89" localSheetId="53">'[1]ipc indice 2'!$K$1:$K$311</definedName>
    <definedName name="MAR._89" localSheetId="10">'[1]ipc indice 2'!$K$1:$K$311</definedName>
    <definedName name="MAR._89" localSheetId="14">'[1]ipc indice 2'!$K$1:$K$311</definedName>
    <definedName name="MAR._89" localSheetId="58">'[1]ipc indice 2'!$K$1:$K$311</definedName>
    <definedName name="MAR._89" localSheetId="42">'[1]ipc indice 2'!$K$1:$K$311</definedName>
    <definedName name="MAR._89" localSheetId="2">'[1]ipc indice 2'!$K$1:$K$311</definedName>
    <definedName name="MAR._89" localSheetId="17">'[1]ipc indice 2'!$K$1:$K$311</definedName>
    <definedName name="MAR._89" localSheetId="50">'[1]ipc indice 2'!$K$1:$K$311</definedName>
    <definedName name="MAR._89" localSheetId="21">'[1]ipc indice 2'!$K$1:$K$311</definedName>
    <definedName name="MAR._89" localSheetId="43">'[1]ipc indice 2'!$K$1:$K$311</definedName>
    <definedName name="MAR._89" localSheetId="3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73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54">'[1]ipc indice 2'!$K$1:$K$311</definedName>
    <definedName name="MAR._89" localSheetId="67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8">'[1]ipc indice 2'!$K$1:$K$311</definedName>
    <definedName name="MAR._89" localSheetId="47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._89" localSheetId="34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57">'[1]ipc indice 2'!$K$1:$K$311</definedName>
    <definedName name="MAR._89" localSheetId="70">'[1]ipc indice 2'!$K$1:$K$311</definedName>
    <definedName name="MARZO">#N/A</definedName>
    <definedName name="MAY._89" localSheetId="32">'[1]ipc indice 2'!$M$1:$M$311</definedName>
    <definedName name="MAY._89" localSheetId="33">'[1]ipc indice 2'!$M$1:$M$311</definedName>
    <definedName name="MAY._89" localSheetId="27">'[1]ipc indice 2'!$M$1:$M$311</definedName>
    <definedName name="MAY._89" localSheetId="23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56">'[1]ipc indice 2'!$M$1:$M$311</definedName>
    <definedName name="MAY._89" localSheetId="16">'[1]ipc indice 2'!$M$1:$M$311</definedName>
    <definedName name="MAY._89" localSheetId="31">'[1]ipc indice 2'!$M$1:$M$311</definedName>
    <definedName name="MAY._89" localSheetId="71">'[1]ipc indice 2'!$M$1:$M$311</definedName>
    <definedName name="MAY._89" localSheetId="63">'[1]ipc indice 2'!$M$1:$M$311</definedName>
    <definedName name="MAY._89" localSheetId="72">'[1]ipc indice 2'!$M$1:$M$311</definedName>
    <definedName name="MAY._89" localSheetId="59">'[1]ipc indice 2'!$M$1:$M$311</definedName>
    <definedName name="MAY._89" localSheetId="64">'[1]ipc indice 2'!$M$1:$M$311</definedName>
    <definedName name="MAY._89" localSheetId="51">'[1]ipc indice 2'!$M$1:$M$311</definedName>
    <definedName name="MAY._89" localSheetId="62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55">'[1]ipc indice 2'!$M$1:$M$311</definedName>
    <definedName name="MAY._89" localSheetId="38">'[1]ipc indice 2'!$M$1:$M$311</definedName>
    <definedName name="MAY._89" localSheetId="22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7">'[1]ipc indice 2'!$M$1:$M$311</definedName>
    <definedName name="MAY._89" localSheetId="46">'[1]ipc indice 2'!$M$1:$M$311</definedName>
    <definedName name="MAY._89" localSheetId="35">'[1]ipc indice 2'!$M$1:$M$311</definedName>
    <definedName name="MAY._89" localSheetId="11">'[1]ipc indice 2'!$M$1:$M$311</definedName>
    <definedName name="MAY._89" localSheetId="12">'[1]ipc indice 2'!$M$1:$M$311</definedName>
    <definedName name="MAY._89" localSheetId="15">'[1]ipc indice 2'!$M$1:$M$311</definedName>
    <definedName name="MAY._89" localSheetId="52">'[1]ipc indice 2'!$M$1:$M$311</definedName>
    <definedName name="MAY._89" localSheetId="65">'[1]ipc indice 2'!$M$1:$M$311</definedName>
    <definedName name="MAY._89" localSheetId="25">'[1]ipc indice 2'!$M$1:$M$311</definedName>
    <definedName name="MAY._89" localSheetId="44">'[1]ipc indice 2'!$M$1:$M$311</definedName>
    <definedName name="MAY._89" localSheetId="0">'[1]ipc indice 2'!$M$1:$M$311</definedName>
    <definedName name="MAY._89" localSheetId="66">'[1]ipc indice 2'!$M$1:$M$311</definedName>
    <definedName name="MAY._89" localSheetId="53">'[1]ipc indice 2'!$M$1:$M$311</definedName>
    <definedName name="MAY._89" localSheetId="10">'[1]ipc indice 2'!$M$1:$M$311</definedName>
    <definedName name="MAY._89" localSheetId="14">'[1]ipc indice 2'!$M$1:$M$311</definedName>
    <definedName name="MAY._89" localSheetId="58">'[1]ipc indice 2'!$M$1:$M$311</definedName>
    <definedName name="MAY._89" localSheetId="42">'[1]ipc indice 2'!$M$1:$M$311</definedName>
    <definedName name="MAY._89" localSheetId="2">'[1]ipc indice 2'!$M$1:$M$311</definedName>
    <definedName name="MAY._89" localSheetId="17">'[1]ipc indice 2'!$M$1:$M$311</definedName>
    <definedName name="MAY._89" localSheetId="50">'[1]ipc indice 2'!$M$1:$M$311</definedName>
    <definedName name="MAY._89" localSheetId="21">'[1]ipc indice 2'!$M$1:$M$311</definedName>
    <definedName name="MAY._89" localSheetId="43">'[1]ipc indice 2'!$M$1:$M$311</definedName>
    <definedName name="MAY._89" localSheetId="3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73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54">'[1]ipc indice 2'!$M$1:$M$311</definedName>
    <definedName name="MAY._89" localSheetId="67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8">'[1]ipc indice 2'!$M$1:$M$311</definedName>
    <definedName name="MAY._89" localSheetId="47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AY._89" localSheetId="34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57">'[1]ipc indice 2'!$M$1:$M$311</definedName>
    <definedName name="MAY._89" localSheetId="70">'[1]ipc indice 2'!$M$1:$M$311</definedName>
    <definedName name="MES" localSheetId="0">#REF!</definedName>
    <definedName name="NOV._89" localSheetId="32">'[1]ipc indice 2'!$S$1:$S$311</definedName>
    <definedName name="NOV._89" localSheetId="33">'[1]ipc indice 2'!$S$1:$S$311</definedName>
    <definedName name="NOV._89" localSheetId="27">'[1]ipc indice 2'!$S$1:$S$311</definedName>
    <definedName name="NOV._89" localSheetId="23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56">'[1]ipc indice 2'!$S$1:$S$311</definedName>
    <definedName name="NOV._89" localSheetId="16">'[1]ipc indice 2'!$S$1:$S$311</definedName>
    <definedName name="NOV._89" localSheetId="31">'[1]ipc indice 2'!$S$1:$S$311</definedName>
    <definedName name="NOV._89" localSheetId="71">'[1]ipc indice 2'!$S$1:$S$311</definedName>
    <definedName name="NOV._89" localSheetId="63">'[1]ipc indice 2'!$S$1:$S$311</definedName>
    <definedName name="NOV._89" localSheetId="72">'[1]ipc indice 2'!$S$1:$S$311</definedName>
    <definedName name="NOV._89" localSheetId="59">'[1]ipc indice 2'!$S$1:$S$311</definedName>
    <definedName name="NOV._89" localSheetId="64">'[1]ipc indice 2'!$S$1:$S$311</definedName>
    <definedName name="NOV._89" localSheetId="51">'[1]ipc indice 2'!$S$1:$S$311</definedName>
    <definedName name="NOV._89" localSheetId="62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55">'[1]ipc indice 2'!$S$1:$S$311</definedName>
    <definedName name="NOV._89" localSheetId="38">'[1]ipc indice 2'!$S$1:$S$311</definedName>
    <definedName name="NOV._89" localSheetId="22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7">'[1]ipc indice 2'!$S$1:$S$311</definedName>
    <definedName name="NOV._89" localSheetId="46">'[1]ipc indice 2'!$S$1:$S$311</definedName>
    <definedName name="NOV._89" localSheetId="35">'[1]ipc indice 2'!$S$1:$S$311</definedName>
    <definedName name="NOV._89" localSheetId="11">'[1]ipc indice 2'!$S$1:$S$311</definedName>
    <definedName name="NOV._89" localSheetId="12">'[1]ipc indice 2'!$S$1:$S$311</definedName>
    <definedName name="NOV._89" localSheetId="15">'[1]ipc indice 2'!$S$1:$S$311</definedName>
    <definedName name="NOV._89" localSheetId="52">'[1]ipc indice 2'!$S$1:$S$311</definedName>
    <definedName name="NOV._89" localSheetId="65">'[1]ipc indice 2'!$S$1:$S$311</definedName>
    <definedName name="NOV._89" localSheetId="25">'[1]ipc indice 2'!$S$1:$S$311</definedName>
    <definedName name="NOV._89" localSheetId="44">'[1]ipc indice 2'!$S$1:$S$311</definedName>
    <definedName name="NOV._89" localSheetId="0">'[1]ipc indice 2'!$S$1:$S$311</definedName>
    <definedName name="NOV._89" localSheetId="66">'[1]ipc indice 2'!$S$1:$S$311</definedName>
    <definedName name="NOV._89" localSheetId="53">'[1]ipc indice 2'!$S$1:$S$311</definedName>
    <definedName name="NOV._89" localSheetId="10">'[1]ipc indice 2'!$S$1:$S$311</definedName>
    <definedName name="NOV._89" localSheetId="14">'[1]ipc indice 2'!$S$1:$S$311</definedName>
    <definedName name="NOV._89" localSheetId="58">'[1]ipc indice 2'!$S$1:$S$311</definedName>
    <definedName name="NOV._89" localSheetId="42">'[1]ipc indice 2'!$S$1:$S$311</definedName>
    <definedName name="NOV._89" localSheetId="2">'[1]ipc indice 2'!$S$1:$S$311</definedName>
    <definedName name="NOV._89" localSheetId="17">'[1]ipc indice 2'!$S$1:$S$311</definedName>
    <definedName name="NOV._89" localSheetId="50">'[1]ipc indice 2'!$S$1:$S$311</definedName>
    <definedName name="NOV._89" localSheetId="21">'[1]ipc indice 2'!$S$1:$S$311</definedName>
    <definedName name="NOV._89" localSheetId="43">'[1]ipc indice 2'!$S$1:$S$311</definedName>
    <definedName name="NOV._89" localSheetId="3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73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54">'[1]ipc indice 2'!$S$1:$S$311</definedName>
    <definedName name="NOV._89" localSheetId="67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8">'[1]ipc indice 2'!$S$1:$S$311</definedName>
    <definedName name="NOV._89" localSheetId="47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NOV._89" localSheetId="34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57">'[1]ipc indice 2'!$S$1:$S$311</definedName>
    <definedName name="NOV._89" localSheetId="70">'[1]ipc indice 2'!$S$1:$S$311</definedName>
    <definedName name="OCT._89" localSheetId="32">#REF!</definedName>
    <definedName name="OCT._89" localSheetId="33">#REF!</definedName>
    <definedName name="OCT._89" localSheetId="27">#REF!</definedName>
    <definedName name="OCT._89" localSheetId="23">#REF!</definedName>
    <definedName name="OCT._89" localSheetId="28">#REF!</definedName>
    <definedName name="OCT._89" localSheetId="29">#REF!</definedName>
    <definedName name="OCT._89" localSheetId="24">#REF!</definedName>
    <definedName name="OCT._89" localSheetId="56">#REF!</definedName>
    <definedName name="OCT._89" localSheetId="16">#REF!</definedName>
    <definedName name="OCT._89" localSheetId="31">#REF!</definedName>
    <definedName name="OCT._89" localSheetId="71">#REF!</definedName>
    <definedName name="OCT._89" localSheetId="63">#REF!</definedName>
    <definedName name="OCT._89" localSheetId="72">#REF!</definedName>
    <definedName name="OCT._89" localSheetId="59">#REF!</definedName>
    <definedName name="OCT._89" localSheetId="64">#REF!</definedName>
    <definedName name="OCT._89" localSheetId="51">#REF!</definedName>
    <definedName name="OCT._89" localSheetId="62">#REF!</definedName>
    <definedName name="OCT._89" localSheetId="69">#REF!</definedName>
    <definedName name="OCT._89" localSheetId="68">#REF!</definedName>
    <definedName name="OCT._89" localSheetId="55">#REF!</definedName>
    <definedName name="OCT._89" localSheetId="38">#REF!</definedName>
    <definedName name="OCT._89" localSheetId="22">#REF!</definedName>
    <definedName name="OCT._89" localSheetId="45">#REF!</definedName>
    <definedName name="OCT._89" localSheetId="36">#REF!</definedName>
    <definedName name="OCT._89" localSheetId="37">#REF!</definedName>
    <definedName name="OCT._89" localSheetId="46">#REF!</definedName>
    <definedName name="OCT._89" localSheetId="35">#REF!</definedName>
    <definedName name="OCT._89" localSheetId="11">#REF!</definedName>
    <definedName name="OCT._89" localSheetId="12">#REF!</definedName>
    <definedName name="OCT._89" localSheetId="15">#REF!</definedName>
    <definedName name="OCT._89" localSheetId="52">#REF!</definedName>
    <definedName name="OCT._89" localSheetId="65">#REF!</definedName>
    <definedName name="OCT._89" localSheetId="25">#REF!</definedName>
    <definedName name="OCT._89" localSheetId="44">#REF!</definedName>
    <definedName name="OCT._89" localSheetId="0">#REF!</definedName>
    <definedName name="OCT._89" localSheetId="66">#REF!</definedName>
    <definedName name="OCT._89" localSheetId="53">#REF!</definedName>
    <definedName name="OCT._89" localSheetId="10">#REF!</definedName>
    <definedName name="OCT._89" localSheetId="14">#REF!</definedName>
    <definedName name="OCT._89" localSheetId="58">#REF!</definedName>
    <definedName name="OCT._89" localSheetId="42">#REF!</definedName>
    <definedName name="OCT._89" localSheetId="2">#REF!</definedName>
    <definedName name="OCT._89" localSheetId="17">#REF!</definedName>
    <definedName name="OCT._89" localSheetId="50">#REF!</definedName>
    <definedName name="OCT._89" localSheetId="21">#REF!</definedName>
    <definedName name="OCT._89" localSheetId="43">#REF!</definedName>
    <definedName name="OCT._89" localSheetId="3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49">#REF!</definedName>
    <definedName name="OCT._89" localSheetId="60">#REF!</definedName>
    <definedName name="OCT._89" localSheetId="73">#REF!</definedName>
    <definedName name="OCT._89" localSheetId="30">#REF!</definedName>
    <definedName name="OCT._89" localSheetId="26">#REF!</definedName>
    <definedName name="OCT._89" localSheetId="54">#REF!</definedName>
    <definedName name="OCT._89" localSheetId="67">#REF!</definedName>
    <definedName name="OCT._89" localSheetId="6">#REF!</definedName>
    <definedName name="OCT._89" localSheetId="7">#REF!</definedName>
    <definedName name="OCT._89" localSheetId="8">#REF!</definedName>
    <definedName name="OCT._89" localSheetId="48">#REF!</definedName>
    <definedName name="OCT._89" localSheetId="47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OCT._89" localSheetId="34">#REF!</definedName>
    <definedName name="OCT._89" localSheetId="40">#REF!</definedName>
    <definedName name="OCT._89" localSheetId="41">#REF!</definedName>
    <definedName name="OCT._89" localSheetId="57">#REF!</definedName>
    <definedName name="OCT._89" localSheetId="70">#REF!</definedName>
    <definedName name="Print_Area" localSheetId="32">'   Inadecuado por competencias'!$A$1:$L$51</definedName>
    <definedName name="Print_Area" localSheetId="33">'   Inadecuado por ingresos'!$A$1:$L$51</definedName>
    <definedName name="Print_Area" localSheetId="27">'   Insuficiencia de horas'!$A$1:$L$51</definedName>
    <definedName name="Print_Area" localSheetId="23">'  Abiertos'!$A$1:$L$51</definedName>
    <definedName name="Print_Area" localSheetId="28">'  Inadecuado por competencias'!$A$1:$L$51</definedName>
    <definedName name="Print_Area" localSheetId="29">'  Inadecuado por ingresos'!$A$1:$L$51</definedName>
    <definedName name="Print_Area" localSheetId="24">'  Ocultos'!$A$1:$L$51</definedName>
    <definedName name="Print_Area" localSheetId="56">' Comercio, hoteles y rest'!$A$1:$L$46</definedName>
    <definedName name="Print_Area" localSheetId="16">' Empleo inadecuado x ingresos'!$A$1:$L$51</definedName>
    <definedName name="Print_Area" localSheetId="31">' Insuficiencia de horas'!$A$1:$L$51</definedName>
    <definedName name="Print_Area" localSheetId="71">' Intermediación financ'!$A$1:$L$46</definedName>
    <definedName name="Print_Area" localSheetId="63">' No informa'!$A$1:$L$46</definedName>
    <definedName name="Print_Area" localSheetId="72">'Act Inmobiliarias'!$A$1:$L$46</definedName>
    <definedName name="Print_Area" localSheetId="59">'Actividades Inmobiliarias'!$A$1:$L$46</definedName>
    <definedName name="Print_Area" localSheetId="64">'Agric, pesca, ganad, caza '!$A$1:$L$46</definedName>
    <definedName name="Print_Area" localSheetId="51">'Agro, pesca, ganad'!$A$1:$L$46</definedName>
    <definedName name="Print_Area" localSheetId="62">'Cesantes Total Nacional'!$A$1:$L$46</definedName>
    <definedName name="Print_Area" localSheetId="69">'Comercio, hoteles y restau'!$A$1:$L$46</definedName>
    <definedName name="Print_Area" localSheetId="68">Construcc!$A$1:$L$46</definedName>
    <definedName name="Print_Area" localSheetId="55">Construcción!$A$1:$L$46</definedName>
    <definedName name="Print_Area" localSheetId="38">'Cuenta propia '!$A$1:$L$46</definedName>
    <definedName name="Print_Area" localSheetId="22">Desocupados!$A$1:$L$51</definedName>
    <definedName name="Print_Area" localSheetId="45">'Empleado Asalariado'!$A$1:$L$46</definedName>
    <definedName name="Print_Area" localSheetId="36">'Empleado del gobierno '!$A$1:$L$46</definedName>
    <definedName name="Print_Area" localSheetId="37">'Empleado doméstico '!$A$1:$L$46</definedName>
    <definedName name="Print_Area" localSheetId="46">'Empleado no asalariado'!$A$1:$L$53</definedName>
    <definedName name="Print_Area" localSheetId="35">'Empleado particular'!$A$1:$L$46</definedName>
    <definedName name="Print_Area" localSheetId="11">'Empleo inadecuado competencias'!$A$1:$L$51</definedName>
    <definedName name="Print_Area" localSheetId="12">'Empleo inadecuado por ingresos'!$A$1:$L$51</definedName>
    <definedName name="Print_Area" localSheetId="15">'Empleo inadecuado x competncias'!$A$1:$L$51</definedName>
    <definedName name="Print_Area" localSheetId="52">'Explot de Minas y Cant'!$A$1:$L$46</definedName>
    <definedName name="Print_Area" localSheetId="65">'Explot de Minas y Canteras'!$A$1:$L$46</definedName>
    <definedName name="Print_Area" localSheetId="25">Inactivos!$A$1:$L$51</definedName>
    <definedName name="Print_Area" localSheetId="44">'Indicadores Secretaría'!$A$1:$J$46</definedName>
    <definedName name="Print_Area" localSheetId="0">Índice!$A$1:$T$50</definedName>
    <definedName name="Print_Area" localSheetId="66">'Industria manufacturer'!$A$1:$L$46</definedName>
    <definedName name="Print_Area" localSheetId="53">'Industria manufacturera'!$A$1:$L$46</definedName>
    <definedName name="Print_Area" localSheetId="10">'Insuficiencia de horas'!$A$1:$L$51</definedName>
    <definedName name="Print_Area" localSheetId="14">'Insuficiencia de horas '!$A$1:$L$51</definedName>
    <definedName name="Print_Area" localSheetId="58">'Intermediación financiera'!$A$1:$L$46</definedName>
    <definedName name="Print_Area" localSheetId="42">'Jornalero o Peón'!$A$1:$L$46</definedName>
    <definedName name="Print_Area" localSheetId="2">'Mercado laboral (%)'!$A$1:$J$42</definedName>
    <definedName name="Print_Area" localSheetId="17">'Mercado laboral (personas)'!$A$1:$J$46</definedName>
    <definedName name="Print_Area" localSheetId="50">'No informa'!$A$1:$L$46</definedName>
    <definedName name="Print_Area" localSheetId="21">Ocupados!$A$1:$L$51</definedName>
    <definedName name="Print_Area" localSheetId="43">Otro!$A$1:$L$46</definedName>
    <definedName name="Print_Area" localSheetId="39">'Patrón o empleador'!$A$1:$L$46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18">'Población total'!$A$1:$L$51</definedName>
    <definedName name="Print_Area" localSheetId="49">'Rama de actividad'!$A$1:$J$46</definedName>
    <definedName name="Print_Area" localSheetId="60">'Serv, comunales, soc y person'!$A$1:$L$46</definedName>
    <definedName name="Print_Area" localSheetId="73">'Servi, comunales, soc y person'!$A$1:$L$46</definedName>
    <definedName name="Print_Area" localSheetId="30">'Subempleados objetivos'!$A$1:$L$51</definedName>
    <definedName name="Print_Area" localSheetId="26">'Subempleados subjetivos'!$A$1:$L$51</definedName>
    <definedName name="Print_Area" localSheetId="54">'Sum.Electr Gas y Agua'!$A$1:$L$46</definedName>
    <definedName name="Print_Area" localSheetId="67">'Sumin de Electric Gas y Agua'!$A$1:$L$45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8">'Tasa de empl no asalariados'!$A$1:$L$53</definedName>
    <definedName name="Print_Area" localSheetId="47">'Tasa de empleados asalariados'!$A$1:$L$45</definedName>
    <definedName name="Print_Area" localSheetId="5">'Tasa de ocupación'!$A$1:$L$51</definedName>
    <definedName name="Print_Area" localSheetId="13">'Tasa de subempleo objetivo'!$A$1:$L$51</definedName>
    <definedName name="Print_Area" localSheetId="9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Print_Area" localSheetId="34">'tipo de empleo (personas)'!$A$1:$J$46</definedName>
    <definedName name="Print_Area" localSheetId="40">'Trab familiar sin remuneración '!$A$1:$L$46</definedName>
    <definedName name="Print_Area" localSheetId="41">'Trab sin remuneración otras emp'!$A$1:$L$46</definedName>
    <definedName name="Print_Area" localSheetId="57">'Transp, almac y comunic'!$A$1:$L$46</definedName>
    <definedName name="Print_Area" localSheetId="70">'Transp, almacen y comun'!$A$1:$L$46</definedName>
    <definedName name="RESUMEN">#N/A</definedName>
    <definedName name="s" localSheetId="0">#REF!</definedName>
    <definedName name="SEP._89" localSheetId="32">'[1]ipc indice 2'!$Q$1:$Q$311</definedName>
    <definedName name="SEP._89" localSheetId="33">'[1]ipc indice 2'!$Q$1:$Q$311</definedName>
    <definedName name="SEP._89" localSheetId="27">'[1]ipc indice 2'!$Q$1:$Q$311</definedName>
    <definedName name="SEP._89" localSheetId="23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56">'[1]ipc indice 2'!$Q$1:$Q$311</definedName>
    <definedName name="SEP._89" localSheetId="16">'[1]ipc indice 2'!$Q$1:$Q$311</definedName>
    <definedName name="SEP._89" localSheetId="31">'[1]ipc indice 2'!$Q$1:$Q$311</definedName>
    <definedName name="SEP._89" localSheetId="71">'[1]ipc indice 2'!$Q$1:$Q$311</definedName>
    <definedName name="SEP._89" localSheetId="63">'[1]ipc indice 2'!$Q$1:$Q$311</definedName>
    <definedName name="SEP._89" localSheetId="72">'[1]ipc indice 2'!$Q$1:$Q$311</definedName>
    <definedName name="SEP._89" localSheetId="59">'[1]ipc indice 2'!$Q$1:$Q$311</definedName>
    <definedName name="SEP._89" localSheetId="64">'[1]ipc indice 2'!$Q$1:$Q$311</definedName>
    <definedName name="SEP._89" localSheetId="51">'[1]ipc indice 2'!$Q$1:$Q$311</definedName>
    <definedName name="SEP._89" localSheetId="62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55">'[1]ipc indice 2'!$Q$1:$Q$311</definedName>
    <definedName name="SEP._89" localSheetId="38">'[1]ipc indice 2'!$Q$1:$Q$311</definedName>
    <definedName name="SEP._89" localSheetId="22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7">'[1]ipc indice 2'!$Q$1:$Q$311</definedName>
    <definedName name="SEP._89" localSheetId="46">'[1]ipc indice 2'!$Q$1:$Q$311</definedName>
    <definedName name="SEP._89" localSheetId="35">'[1]ipc indice 2'!$Q$1:$Q$311</definedName>
    <definedName name="SEP._89" localSheetId="11">'[1]ipc indice 2'!$Q$1:$Q$311</definedName>
    <definedName name="SEP._89" localSheetId="12">'[1]ipc indice 2'!$Q$1:$Q$311</definedName>
    <definedName name="SEP._89" localSheetId="15">'[1]ipc indice 2'!$Q$1:$Q$311</definedName>
    <definedName name="SEP._89" localSheetId="52">'[1]ipc indice 2'!$Q$1:$Q$311</definedName>
    <definedName name="SEP._89" localSheetId="65">'[1]ipc indice 2'!$Q$1:$Q$311</definedName>
    <definedName name="SEP._89" localSheetId="25">'[1]ipc indice 2'!$Q$1:$Q$311</definedName>
    <definedName name="SEP._89" localSheetId="44">'[1]ipc indice 2'!$Q$1:$Q$311</definedName>
    <definedName name="SEP._89" localSheetId="0">'[1]ipc indice 2'!$Q$1:$Q$311</definedName>
    <definedName name="SEP._89" localSheetId="66">'[1]ipc indice 2'!$Q$1:$Q$311</definedName>
    <definedName name="SEP._89" localSheetId="53">'[1]ipc indice 2'!$Q$1:$Q$311</definedName>
    <definedName name="SEP._89" localSheetId="10">'[1]ipc indice 2'!$Q$1:$Q$311</definedName>
    <definedName name="SEP._89" localSheetId="14">'[1]ipc indice 2'!$Q$1:$Q$311</definedName>
    <definedName name="SEP._89" localSheetId="58">'[1]ipc indice 2'!$Q$1:$Q$311</definedName>
    <definedName name="SEP._89" localSheetId="42">'[1]ipc indice 2'!$Q$1:$Q$311</definedName>
    <definedName name="SEP._89" localSheetId="2">'[1]ipc indice 2'!$Q$1:$Q$311</definedName>
    <definedName name="SEP._89" localSheetId="17">'[1]ipc indice 2'!$Q$1:$Q$311</definedName>
    <definedName name="SEP._89" localSheetId="50">'[1]ipc indice 2'!$Q$1:$Q$311</definedName>
    <definedName name="SEP._89" localSheetId="21">'[1]ipc indice 2'!$Q$1:$Q$311</definedName>
    <definedName name="SEP._89" localSheetId="43">'[1]ipc indice 2'!$Q$1:$Q$311</definedName>
    <definedName name="SEP._89" localSheetId="3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73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54">'[1]ipc indice 2'!$Q$1:$Q$311</definedName>
    <definedName name="SEP._89" localSheetId="67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8">'[1]ipc indice 2'!$Q$1:$Q$311</definedName>
    <definedName name="SEP._89" localSheetId="47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EP._89" localSheetId="34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57">'[1]ipc indice 2'!$Q$1:$Q$311</definedName>
    <definedName name="SEP._89" localSheetId="70">'[1]ipc indice 2'!$Q$1:$Q$311</definedName>
    <definedName name="sss" localSheetId="32">[2]BASE!#REF!</definedName>
    <definedName name="sss" localSheetId="33">[2]BASE!#REF!</definedName>
    <definedName name="sss" localSheetId="56">[2]BASE!#REF!</definedName>
    <definedName name="sss" localSheetId="71">[2]BASE!#REF!</definedName>
    <definedName name="sss" localSheetId="63">[2]BASE!#REF!</definedName>
    <definedName name="sss" localSheetId="72">[2]BASE!#REF!</definedName>
    <definedName name="sss" localSheetId="59">[2]BASE!#REF!</definedName>
    <definedName name="sss" localSheetId="64">[2]BASE!#REF!</definedName>
    <definedName name="sss" localSheetId="51">[2]BASE!#REF!</definedName>
    <definedName name="sss" localSheetId="62">[2]BASE!#REF!</definedName>
    <definedName name="sss" localSheetId="69">[2]BASE!#REF!</definedName>
    <definedName name="sss" localSheetId="68">[2]BASE!#REF!</definedName>
    <definedName name="sss" localSheetId="55">[2]BASE!#REF!</definedName>
    <definedName name="sss" localSheetId="38">[2]BASE!#REF!</definedName>
    <definedName name="sss" localSheetId="45">[2]BASE!#REF!</definedName>
    <definedName name="sss" localSheetId="36">[2]BASE!#REF!</definedName>
    <definedName name="sss" localSheetId="37">[2]BASE!#REF!</definedName>
    <definedName name="sss" localSheetId="46">[2]BASE!#REF!</definedName>
    <definedName name="sss" localSheetId="35">[2]BASE!#REF!</definedName>
    <definedName name="sss" localSheetId="52">[2]BASE!#REF!</definedName>
    <definedName name="sss" localSheetId="65">[2]BASE!#REF!</definedName>
    <definedName name="sss" localSheetId="44">[2]BASE!#REF!</definedName>
    <definedName name="sss" localSheetId="66">[2]BASE!#REF!</definedName>
    <definedName name="sss" localSheetId="53">[2]BASE!#REF!</definedName>
    <definedName name="sss" localSheetId="58">[2]BASE!#REF!</definedName>
    <definedName name="sss" localSheetId="42">[2]BASE!#REF!</definedName>
    <definedName name="sss" localSheetId="50">[2]BASE!#REF!</definedName>
    <definedName name="sss" localSheetId="43">[2]BASE!#REF!</definedName>
    <definedName name="sss" localSheetId="39">[2]BASE!#REF!</definedName>
    <definedName name="sss" localSheetId="61">[2]BASE!#REF!</definedName>
    <definedName name="sss" localSheetId="18">[2]BASE!#REF!</definedName>
    <definedName name="sss" localSheetId="49">[2]BASE!#REF!</definedName>
    <definedName name="sss" localSheetId="60">[2]BASE!#REF!</definedName>
    <definedName name="sss" localSheetId="73">[2]BASE!#REF!</definedName>
    <definedName name="sss" localSheetId="54">[2]BASE!#REF!</definedName>
    <definedName name="sss" localSheetId="67">[2]BASE!#REF!</definedName>
    <definedName name="sss" localSheetId="48">[2]BASE!#REF!</definedName>
    <definedName name="sss" localSheetId="47">[2]BASE!#REF!</definedName>
    <definedName name="sss" localSheetId="1">[2]BASE!#REF!</definedName>
    <definedName name="sss" localSheetId="34">[2]BASE!#REF!</definedName>
    <definedName name="sss" localSheetId="40">[2]BASE!#REF!</definedName>
    <definedName name="sss" localSheetId="41">[2]BASE!#REF!</definedName>
    <definedName name="sss" localSheetId="57">[2]BASE!#REF!</definedName>
    <definedName name="sss" localSheetId="70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H17" i="65"/>
  <c r="I17"/>
  <c r="J17"/>
  <c r="H18"/>
  <c r="I18"/>
  <c r="J18"/>
  <c r="H19"/>
  <c r="I19"/>
  <c r="J19"/>
  <c r="H20"/>
  <c r="I20"/>
  <c r="J20"/>
  <c r="H21"/>
  <c r="I21"/>
  <c r="J21"/>
  <c r="H22"/>
  <c r="I22"/>
  <c r="J22"/>
  <c r="H23"/>
  <c r="I23"/>
  <c r="J23"/>
  <c r="H24"/>
  <c r="I24"/>
  <c r="J24"/>
  <c r="H25"/>
  <c r="I25"/>
  <c r="J25"/>
  <c r="H26"/>
  <c r="I26"/>
  <c r="J26"/>
  <c r="H27"/>
  <c r="I27"/>
  <c r="J27"/>
  <c r="K27" i="55"/>
  <c r="J27"/>
  <c r="I27"/>
  <c r="H27"/>
  <c r="I13" i="48"/>
  <c r="H13"/>
  <c r="J13"/>
  <c r="K13"/>
  <c r="K14"/>
  <c r="H15"/>
  <c r="I15"/>
  <c r="K15"/>
  <c r="H16"/>
  <c r="I16"/>
  <c r="K16"/>
  <c r="H17"/>
  <c r="I17"/>
  <c r="K17"/>
  <c r="H18"/>
  <c r="I18"/>
  <c r="K18"/>
  <c r="H19"/>
  <c r="I19"/>
  <c r="K19"/>
  <c r="H20"/>
  <c r="I20"/>
  <c r="K20"/>
  <c r="H21"/>
  <c r="I21"/>
  <c r="K21"/>
  <c r="H22"/>
  <c r="I22"/>
  <c r="K22"/>
  <c r="H23"/>
  <c r="I23"/>
  <c r="K23"/>
  <c r="H24"/>
  <c r="I24"/>
  <c r="K24"/>
  <c r="H25"/>
  <c r="I25"/>
  <c r="K25"/>
  <c r="H26"/>
  <c r="I26"/>
  <c r="K26"/>
  <c r="H27"/>
  <c r="I27"/>
  <c r="K27"/>
  <c r="D14" i="92"/>
  <c r="C14"/>
  <c r="E14"/>
  <c r="O15" i="84"/>
  <c r="I19" i="56"/>
  <c r="I21"/>
  <c r="I22"/>
  <c r="I24"/>
  <c r="I25"/>
  <c r="I26"/>
  <c r="I27"/>
  <c r="I22" i="55"/>
  <c r="I23"/>
  <c r="I24"/>
  <c r="I25"/>
  <c r="I17"/>
  <c r="H18" i="84"/>
  <c r="H19"/>
  <c r="I20"/>
  <c r="I21"/>
  <c r="I22"/>
  <c r="H24"/>
  <c r="H25"/>
  <c r="H26"/>
  <c r="H27"/>
  <c r="H16"/>
  <c r="O15" i="80"/>
  <c r="J27" i="48" l="1"/>
  <c r="J26"/>
  <c r="J25"/>
  <c r="J24"/>
  <c r="J23"/>
  <c r="J22"/>
  <c r="J21"/>
  <c r="J20"/>
  <c r="J19"/>
  <c r="J18"/>
  <c r="J17"/>
  <c r="J16"/>
  <c r="J15"/>
  <c r="G14" i="92"/>
  <c r="F14"/>
  <c r="K14" s="1"/>
  <c r="I26" i="81"/>
  <c r="I16" i="84"/>
  <c r="I27"/>
  <c r="I26"/>
  <c r="I25"/>
  <c r="H23"/>
  <c r="H22"/>
  <c r="H21"/>
  <c r="H20"/>
  <c r="I18"/>
  <c r="I27" i="67"/>
  <c r="G32" i="62"/>
  <c r="G31"/>
  <c r="H21" i="56"/>
  <c r="H22"/>
  <c r="H23"/>
  <c r="H25"/>
  <c r="H26"/>
  <c r="H27"/>
  <c r="H23" i="82"/>
  <c r="H25"/>
  <c r="H26"/>
  <c r="I26"/>
  <c r="H27"/>
  <c r="I27"/>
  <c r="H15"/>
  <c r="I15"/>
  <c r="H16"/>
  <c r="I16"/>
  <c r="H17"/>
  <c r="I17"/>
  <c r="H18"/>
  <c r="I18"/>
  <c r="H19"/>
  <c r="I19"/>
  <c r="H20"/>
  <c r="H21"/>
  <c r="H22"/>
  <c r="I22"/>
  <c r="I27" i="81"/>
  <c r="H19" i="80"/>
  <c r="I19"/>
  <c r="J19"/>
  <c r="H20"/>
  <c r="I20"/>
  <c r="J20"/>
  <c r="H21"/>
  <c r="I21"/>
  <c r="J21"/>
  <c r="H22"/>
  <c r="I22"/>
  <c r="J22"/>
  <c r="H23"/>
  <c r="I23"/>
  <c r="J23"/>
  <c r="H24"/>
  <c r="I24"/>
  <c r="J24"/>
  <c r="H25"/>
  <c r="I25"/>
  <c r="J25"/>
  <c r="H26"/>
  <c r="I26"/>
  <c r="J26"/>
  <c r="H27"/>
  <c r="I27"/>
  <c r="J27"/>
  <c r="K21" i="56"/>
  <c r="K22"/>
  <c r="K26" i="55"/>
  <c r="J26"/>
  <c r="O16" s="1"/>
  <c r="I26"/>
  <c r="H26"/>
  <c r="H14" i="48" l="1"/>
  <c r="J14"/>
  <c r="I14"/>
  <c r="H14" i="92"/>
  <c r="J14"/>
  <c r="I14"/>
  <c r="I24" i="67"/>
  <c r="I25"/>
  <c r="I26"/>
  <c r="H24" i="56"/>
  <c r="I38" i="58"/>
  <c r="I37"/>
  <c r="I36"/>
  <c r="I35"/>
  <c r="I34"/>
  <c r="I33"/>
  <c r="I32"/>
  <c r="I31"/>
  <c r="I30"/>
  <c r="I29"/>
  <c r="I28"/>
  <c r="I27"/>
  <c r="I26"/>
  <c r="I25"/>
  <c r="I24"/>
  <c r="I23"/>
  <c r="I22"/>
  <c r="I15" i="65"/>
  <c r="I16"/>
  <c r="H38" i="58"/>
  <c r="H37"/>
  <c r="H36"/>
  <c r="H35"/>
  <c r="H34"/>
  <c r="H33"/>
  <c r="H32"/>
  <c r="H31"/>
  <c r="H30"/>
  <c r="H29"/>
  <c r="H28"/>
  <c r="H27"/>
  <c r="H26"/>
  <c r="H25"/>
  <c r="H24"/>
  <c r="H23"/>
  <c r="H22"/>
  <c r="H16" i="65"/>
  <c r="H15"/>
  <c r="H27" i="67"/>
  <c r="H26"/>
  <c r="H25"/>
  <c r="H24"/>
  <c r="J18" i="84"/>
  <c r="K18"/>
  <c r="J19"/>
  <c r="K19"/>
  <c r="J20"/>
  <c r="K20"/>
  <c r="J21"/>
  <c r="K21"/>
  <c r="J22"/>
  <c r="K22"/>
  <c r="J23"/>
  <c r="K23"/>
  <c r="J24"/>
  <c r="K24"/>
  <c r="J25"/>
  <c r="K25"/>
  <c r="J26"/>
  <c r="K26"/>
  <c r="J27"/>
  <c r="K27"/>
  <c r="I21" i="81"/>
  <c r="H17" i="80"/>
  <c r="I17"/>
  <c r="J17"/>
  <c r="K17"/>
  <c r="H18"/>
  <c r="J18"/>
  <c r="K18"/>
  <c r="K19"/>
  <c r="K20"/>
  <c r="K21"/>
  <c r="K22"/>
  <c r="K23"/>
  <c r="K24"/>
  <c r="K25"/>
  <c r="K26"/>
  <c r="K27"/>
  <c r="K18" i="65"/>
  <c r="K19"/>
  <c r="K20"/>
  <c r="K21"/>
  <c r="K22"/>
  <c r="K23"/>
  <c r="K24"/>
  <c r="K25"/>
  <c r="K26"/>
  <c r="K27"/>
  <c r="K35" i="58" l="1"/>
  <c r="J35"/>
  <c r="K34"/>
  <c r="J34"/>
  <c r="J23" i="56"/>
  <c r="K23"/>
  <c r="J24"/>
  <c r="K24"/>
  <c r="J25"/>
  <c r="K25"/>
  <c r="J26"/>
  <c r="K26"/>
  <c r="J27"/>
  <c r="K27"/>
  <c r="I20" i="54"/>
  <c r="I19" i="88" l="1"/>
  <c r="I20"/>
  <c r="I21"/>
  <c r="I22"/>
  <c r="I23"/>
  <c r="I24"/>
  <c r="I25"/>
  <c r="I26"/>
  <c r="I27"/>
  <c r="K27" i="82"/>
  <c r="J27"/>
  <c r="K26"/>
  <c r="J26"/>
  <c r="K25"/>
  <c r="J25"/>
  <c r="K24"/>
  <c r="J24"/>
  <c r="I24"/>
  <c r="H24"/>
  <c r="H19" i="56"/>
  <c r="K19"/>
  <c r="K15" i="84" l="1"/>
  <c r="H15"/>
  <c r="K23" i="82"/>
  <c r="J27" i="67"/>
  <c r="K27"/>
  <c r="J22" i="58"/>
  <c r="K22"/>
  <c r="J23"/>
  <c r="K23"/>
  <c r="J24"/>
  <c r="K24"/>
  <c r="J25"/>
  <c r="K25"/>
  <c r="J26"/>
  <c r="K26"/>
  <c r="J27"/>
  <c r="K27"/>
  <c r="J28"/>
  <c r="K28"/>
  <c r="J29"/>
  <c r="K29"/>
  <c r="J30"/>
  <c r="K30"/>
  <c r="J31"/>
  <c r="K31"/>
  <c r="J32"/>
  <c r="K32"/>
  <c r="J33"/>
  <c r="K33"/>
  <c r="J36"/>
  <c r="K36"/>
  <c r="J37"/>
  <c r="K37"/>
  <c r="J38"/>
  <c r="K38"/>
  <c r="I16" i="56"/>
  <c r="H22" i="55"/>
  <c r="K22"/>
  <c r="I21"/>
  <c r="I19" i="54"/>
  <c r="J15" i="84"/>
  <c r="J16"/>
  <c r="K16"/>
  <c r="H17"/>
  <c r="I17"/>
  <c r="J17"/>
  <c r="K17"/>
  <c r="J22" i="82"/>
  <c r="K22"/>
  <c r="J23"/>
  <c r="H16" i="80"/>
  <c r="I16"/>
  <c r="J16"/>
  <c r="K16"/>
  <c r="I18" i="54" l="1"/>
  <c r="O16" i="84"/>
  <c r="O16" i="80"/>
  <c r="I27" i="54"/>
  <c r="M13" i="64"/>
  <c r="M14"/>
  <c r="M15"/>
  <c r="M16"/>
  <c r="M17"/>
  <c r="M18"/>
  <c r="M19"/>
  <c r="M20"/>
  <c r="M21"/>
  <c r="M22"/>
  <c r="M23"/>
  <c r="L13"/>
  <c r="I13" s="1"/>
  <c r="N15" i="35"/>
  <c r="K21" i="82" l="1"/>
  <c r="J21"/>
  <c r="K20"/>
  <c r="J20"/>
  <c r="K19"/>
  <c r="J19"/>
  <c r="K18"/>
  <c r="J18"/>
  <c r="O15" s="1"/>
  <c r="K17"/>
  <c r="J17"/>
  <c r="K16"/>
  <c r="J16"/>
  <c r="K15"/>
  <c r="J15"/>
  <c r="K26" i="81"/>
  <c r="J26"/>
  <c r="H26"/>
  <c r="K15" i="80"/>
  <c r="J15"/>
  <c r="H15"/>
  <c r="I24" i="91"/>
  <c r="H24"/>
  <c r="G24"/>
  <c r="I23"/>
  <c r="H23"/>
  <c r="G23"/>
  <c r="I22"/>
  <c r="H22"/>
  <c r="G22"/>
  <c r="I21"/>
  <c r="H21"/>
  <c r="G21"/>
  <c r="I20"/>
  <c r="H20"/>
  <c r="G20"/>
  <c r="I19"/>
  <c r="H19"/>
  <c r="G19"/>
  <c r="I18"/>
  <c r="H18"/>
  <c r="G18"/>
  <c r="I17"/>
  <c r="H17"/>
  <c r="G17"/>
  <c r="I16"/>
  <c r="H16"/>
  <c r="G16"/>
  <c r="I15"/>
  <c r="H15"/>
  <c r="G15"/>
  <c r="I14"/>
  <c r="H14"/>
  <c r="G14"/>
  <c r="J22" i="56"/>
  <c r="J21"/>
  <c r="K20"/>
  <c r="J20"/>
  <c r="H20"/>
  <c r="J19"/>
  <c r="I25" i="54"/>
  <c r="I19" i="55"/>
  <c r="F49" i="17"/>
  <c r="N13" i="65"/>
  <c r="J16"/>
  <c r="J15"/>
  <c r="O15" s="1"/>
  <c r="J14"/>
  <c r="J13"/>
  <c r="K13"/>
  <c r="O16" l="1"/>
  <c r="H14"/>
  <c r="M12" i="62"/>
  <c r="I13" s="1"/>
  <c r="I13" i="91"/>
  <c r="I14" i="64"/>
  <c r="I23" l="1"/>
  <c r="I21"/>
  <c r="I19"/>
  <c r="I17"/>
  <c r="I15"/>
  <c r="I22"/>
  <c r="I20"/>
  <c r="I18"/>
  <c r="I16"/>
  <c r="I14" i="62"/>
  <c r="H13" i="91"/>
  <c r="G13"/>
  <c r="G15" i="64"/>
  <c r="H15"/>
  <c r="G16"/>
  <c r="H16"/>
  <c r="G17"/>
  <c r="H17"/>
  <c r="G18"/>
  <c r="H18"/>
  <c r="G19"/>
  <c r="H19"/>
  <c r="G20"/>
  <c r="H20"/>
  <c r="G21"/>
  <c r="H21"/>
  <c r="G22"/>
  <c r="H22"/>
  <c r="G23"/>
  <c r="H23"/>
  <c r="H13"/>
  <c r="G13"/>
  <c r="H14"/>
  <c r="G14"/>
  <c r="K18" i="56" l="1"/>
  <c r="H18" l="1"/>
  <c r="N46" i="92" l="1"/>
  <c r="N44"/>
  <c r="N43"/>
  <c r="N42"/>
  <c r="N41"/>
  <c r="N40"/>
  <c r="O15"/>
  <c r="O16" s="1"/>
  <c r="O16" i="82" l="1"/>
  <c r="J22" i="66"/>
  <c r="K14" i="71"/>
  <c r="J14" i="77"/>
  <c r="K14" i="84"/>
  <c r="K14" i="89"/>
  <c r="J15" i="90"/>
  <c r="O15" s="1"/>
  <c r="O16" s="1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I15"/>
  <c r="H15"/>
  <c r="K13"/>
  <c r="J13"/>
  <c r="I13"/>
  <c r="H13"/>
  <c r="J14"/>
  <c r="L26" i="91"/>
  <c r="H15" i="70"/>
  <c r="H16"/>
  <c r="H17"/>
  <c r="H18"/>
  <c r="H19"/>
  <c r="H20"/>
  <c r="H21"/>
  <c r="H22"/>
  <c r="H23"/>
  <c r="H24"/>
  <c r="H25"/>
  <c r="H26"/>
  <c r="H27"/>
  <c r="J15" i="66"/>
  <c r="O15" s="1"/>
  <c r="K17" i="65"/>
  <c r="K16"/>
  <c r="K15"/>
  <c r="K14"/>
  <c r="I14"/>
  <c r="I13"/>
  <c r="H13"/>
  <c r="K27" i="6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O16"/>
  <c r="I15"/>
  <c r="H15"/>
  <c r="K14"/>
  <c r="J14"/>
  <c r="I14"/>
  <c r="H14"/>
  <c r="K13"/>
  <c r="J13"/>
  <c r="I13"/>
  <c r="H13"/>
  <c r="K26" i="67"/>
  <c r="J26"/>
  <c r="K25"/>
  <c r="J25"/>
  <c r="K24"/>
  <c r="J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H16"/>
  <c r="K15"/>
  <c r="J15"/>
  <c r="O15" s="1"/>
  <c r="I15"/>
  <c r="H15"/>
  <c r="K14"/>
  <c r="J14"/>
  <c r="I14"/>
  <c r="H14"/>
  <c r="K13"/>
  <c r="J13"/>
  <c r="I13"/>
  <c r="H13"/>
  <c r="K27" i="70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1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O15" s="1"/>
  <c r="I16"/>
  <c r="H16"/>
  <c r="K15"/>
  <c r="J15"/>
  <c r="I15"/>
  <c r="H15"/>
  <c r="J14"/>
  <c r="H14"/>
  <c r="K13"/>
  <c r="J13"/>
  <c r="I13"/>
  <c r="H13"/>
  <c r="K27" i="72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4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6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H14"/>
  <c r="K13"/>
  <c r="J13"/>
  <c r="I13"/>
  <c r="H13"/>
  <c r="K27" i="78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4" i="80"/>
  <c r="J14"/>
  <c r="I14"/>
  <c r="K13"/>
  <c r="J13"/>
  <c r="I13"/>
  <c r="H13"/>
  <c r="K27" i="81"/>
  <c r="J27"/>
  <c r="H27"/>
  <c r="K25"/>
  <c r="J25"/>
  <c r="H25"/>
  <c r="K24"/>
  <c r="J24"/>
  <c r="I24"/>
  <c r="H24"/>
  <c r="K23"/>
  <c r="J23"/>
  <c r="I23"/>
  <c r="H23"/>
  <c r="K22"/>
  <c r="J22"/>
  <c r="I22"/>
  <c r="H22"/>
  <c r="K21"/>
  <c r="J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13"/>
  <c r="J13"/>
  <c r="I13"/>
  <c r="H13"/>
  <c r="K14" i="82"/>
  <c r="J14"/>
  <c r="I14"/>
  <c r="H14"/>
  <c r="K13"/>
  <c r="J13"/>
  <c r="I13"/>
  <c r="H13"/>
  <c r="K27" i="8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3" i="84"/>
  <c r="J13"/>
  <c r="I13"/>
  <c r="H13"/>
  <c r="K27" i="8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13"/>
  <c r="J13"/>
  <c r="I13"/>
  <c r="H13"/>
  <c r="K27" i="8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8"/>
  <c r="J27"/>
  <c r="H27"/>
  <c r="K26"/>
  <c r="J26"/>
  <c r="H26"/>
  <c r="K25"/>
  <c r="J25"/>
  <c r="H25"/>
  <c r="K24"/>
  <c r="J24"/>
  <c r="H24"/>
  <c r="K23"/>
  <c r="J23"/>
  <c r="H23"/>
  <c r="K22"/>
  <c r="J22"/>
  <c r="H22"/>
  <c r="K21"/>
  <c r="J21"/>
  <c r="H21"/>
  <c r="K20"/>
  <c r="J20"/>
  <c r="H20"/>
  <c r="K19"/>
  <c r="J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9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J14"/>
  <c r="H14"/>
  <c r="K13"/>
  <c r="J13"/>
  <c r="I13"/>
  <c r="H13"/>
  <c r="N33" i="81"/>
  <c r="N38" i="90"/>
  <c r="N37"/>
  <c r="N36"/>
  <c r="N35"/>
  <c r="N33"/>
  <c r="N32"/>
  <c r="N31"/>
  <c r="N30"/>
  <c r="N29"/>
  <c r="N38" i="89"/>
  <c r="N37"/>
  <c r="N36"/>
  <c r="N35"/>
  <c r="N33"/>
  <c r="N32"/>
  <c r="N31"/>
  <c r="N30"/>
  <c r="N29"/>
  <c r="N38" i="88"/>
  <c r="N37"/>
  <c r="N36"/>
  <c r="N35"/>
  <c r="N33"/>
  <c r="N32"/>
  <c r="N31"/>
  <c r="N30"/>
  <c r="N29"/>
  <c r="N38" i="87"/>
  <c r="N37"/>
  <c r="N36"/>
  <c r="N35"/>
  <c r="N33"/>
  <c r="N32"/>
  <c r="N31"/>
  <c r="N30"/>
  <c r="N29"/>
  <c r="N38" i="86"/>
  <c r="N37"/>
  <c r="N36"/>
  <c r="N35"/>
  <c r="N33"/>
  <c r="N32"/>
  <c r="N31"/>
  <c r="N30"/>
  <c r="N29"/>
  <c r="N38" i="85"/>
  <c r="N37"/>
  <c r="N36"/>
  <c r="N35"/>
  <c r="N33"/>
  <c r="N32"/>
  <c r="N31"/>
  <c r="N30"/>
  <c r="N29"/>
  <c r="N38" i="84"/>
  <c r="N37"/>
  <c r="N36"/>
  <c r="N35"/>
  <c r="N33"/>
  <c r="N32"/>
  <c r="N31"/>
  <c r="N30"/>
  <c r="N29"/>
  <c r="N38" i="83"/>
  <c r="N37"/>
  <c r="N36"/>
  <c r="N35"/>
  <c r="N33"/>
  <c r="N32"/>
  <c r="N31"/>
  <c r="N30"/>
  <c r="N29"/>
  <c r="N38" i="82"/>
  <c r="N37"/>
  <c r="N36"/>
  <c r="N35"/>
  <c r="N33"/>
  <c r="N32"/>
  <c r="N31"/>
  <c r="N30"/>
  <c r="N29"/>
  <c r="N38" i="81"/>
  <c r="N37"/>
  <c r="N36"/>
  <c r="N35"/>
  <c r="N32"/>
  <c r="N31"/>
  <c r="N30"/>
  <c r="N29"/>
  <c r="N38" i="80"/>
  <c r="N37"/>
  <c r="N36"/>
  <c r="N35"/>
  <c r="N33"/>
  <c r="N32"/>
  <c r="N31"/>
  <c r="N30"/>
  <c r="N29"/>
  <c r="N38" i="78"/>
  <c r="N37"/>
  <c r="N36"/>
  <c r="N35"/>
  <c r="N33"/>
  <c r="N32"/>
  <c r="N31"/>
  <c r="N30"/>
  <c r="N29"/>
  <c r="N38" i="77"/>
  <c r="N37"/>
  <c r="N36"/>
  <c r="N35"/>
  <c r="N33"/>
  <c r="N32"/>
  <c r="N31"/>
  <c r="N30"/>
  <c r="N29"/>
  <c r="N38" i="76"/>
  <c r="N37"/>
  <c r="N36"/>
  <c r="N35"/>
  <c r="N33"/>
  <c r="N32"/>
  <c r="N31"/>
  <c r="N30"/>
  <c r="N29"/>
  <c r="N38" i="75"/>
  <c r="N37"/>
  <c r="N36"/>
  <c r="N35"/>
  <c r="N33"/>
  <c r="N32"/>
  <c r="N31"/>
  <c r="N30"/>
  <c r="N29"/>
  <c r="N38" i="74"/>
  <c r="N37"/>
  <c r="N36"/>
  <c r="N35"/>
  <c r="N33"/>
  <c r="N32"/>
  <c r="N31"/>
  <c r="N30"/>
  <c r="N29"/>
  <c r="N38" i="73"/>
  <c r="N37"/>
  <c r="N36"/>
  <c r="N35"/>
  <c r="N33"/>
  <c r="N32"/>
  <c r="N31"/>
  <c r="N30"/>
  <c r="N29"/>
  <c r="N38" i="72"/>
  <c r="N37"/>
  <c r="N36"/>
  <c r="N35"/>
  <c r="N33"/>
  <c r="N32"/>
  <c r="N31"/>
  <c r="N30"/>
  <c r="N29"/>
  <c r="N38" i="71"/>
  <c r="N37"/>
  <c r="N36"/>
  <c r="N35"/>
  <c r="N33"/>
  <c r="N32"/>
  <c r="N31"/>
  <c r="N30"/>
  <c r="N29"/>
  <c r="N38" i="70"/>
  <c r="N37"/>
  <c r="N36"/>
  <c r="N35"/>
  <c r="N33"/>
  <c r="N32"/>
  <c r="N31"/>
  <c r="N30"/>
  <c r="N29"/>
  <c r="N38" i="67"/>
  <c r="N37"/>
  <c r="N36"/>
  <c r="N35"/>
  <c r="N33"/>
  <c r="N32"/>
  <c r="N31"/>
  <c r="N30"/>
  <c r="N29"/>
  <c r="N38" i="66"/>
  <c r="N37"/>
  <c r="N36"/>
  <c r="N35"/>
  <c r="N33"/>
  <c r="N32"/>
  <c r="N31"/>
  <c r="N30"/>
  <c r="N29"/>
  <c r="N38" i="65"/>
  <c r="N37"/>
  <c r="N36"/>
  <c r="N35"/>
  <c r="N33"/>
  <c r="N32"/>
  <c r="N31"/>
  <c r="N30"/>
  <c r="N29"/>
  <c r="O15" i="81" l="1"/>
  <c r="O16" s="1"/>
  <c r="O16" i="67"/>
  <c r="O15" i="85"/>
  <c r="O16" s="1"/>
  <c r="I14" i="84"/>
  <c r="H14"/>
  <c r="J14"/>
  <c r="O16" i="71"/>
  <c r="I14" i="89"/>
  <c r="I14" i="77"/>
  <c r="I14" i="90"/>
  <c r="H14" i="80"/>
  <c r="H14" i="90"/>
  <c r="K14"/>
  <c r="I14" i="71"/>
  <c r="O15" i="1"/>
  <c r="O16" s="1"/>
  <c r="L29" i="63"/>
  <c r="L28"/>
  <c r="L27"/>
  <c r="L26"/>
  <c r="K25" i="55"/>
  <c r="J25"/>
  <c r="H25"/>
  <c r="L16" i="62" l="1"/>
  <c r="L17"/>
  <c r="K14" i="58"/>
  <c r="K14" i="57"/>
  <c r="K14" i="56"/>
  <c r="J14"/>
  <c r="K14" i="55"/>
  <c r="K14" i="54"/>
  <c r="K14" i="53"/>
  <c r="K14" i="52"/>
  <c r="K14" i="51"/>
  <c r="K14" i="50"/>
  <c r="K14" i="49"/>
  <c r="O16" i="48"/>
  <c r="G13" i="62"/>
  <c r="G14"/>
  <c r="H14"/>
  <c r="L24"/>
  <c r="L23"/>
  <c r="L22"/>
  <c r="L20"/>
  <c r="L19"/>
  <c r="L18"/>
  <c r="H13"/>
  <c r="F50" i="61"/>
  <c r="L41"/>
  <c r="L34"/>
  <c r="L33"/>
  <c r="L32"/>
  <c r="L28"/>
  <c r="L27"/>
  <c r="L26"/>
  <c r="L25"/>
  <c r="L24"/>
  <c r="J14" i="53" l="1"/>
  <c r="H14"/>
  <c r="I14"/>
  <c r="J14" i="58"/>
  <c r="H14"/>
  <c r="I14"/>
  <c r="J14" i="54"/>
  <c r="H14"/>
  <c r="I14"/>
  <c r="J14" i="49"/>
  <c r="H14"/>
  <c r="I14"/>
  <c r="J14" i="51"/>
  <c r="H14"/>
  <c r="I14"/>
  <c r="J14" i="50"/>
  <c r="H14"/>
  <c r="I14"/>
  <c r="J14" i="52"/>
  <c r="H14"/>
  <c r="I14"/>
  <c r="J14" i="55"/>
  <c r="O17" s="1"/>
  <c r="H14"/>
  <c r="I14"/>
  <c r="J14" i="57"/>
  <c r="H14"/>
  <c r="I14"/>
  <c r="I14" i="56"/>
  <c r="H14"/>
  <c r="N48" i="60"/>
  <c r="N47"/>
  <c r="N46"/>
  <c r="N45"/>
  <c r="N43"/>
  <c r="N42"/>
  <c r="N41"/>
  <c r="N38"/>
  <c r="N35" i="59"/>
  <c r="N34"/>
  <c r="N33"/>
  <c r="N32"/>
  <c r="N30"/>
  <c r="N29"/>
  <c r="N28"/>
  <c r="N27"/>
  <c r="N48" i="58"/>
  <c r="N46"/>
  <c r="N45"/>
  <c r="N44"/>
  <c r="N43"/>
  <c r="N4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7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6"/>
  <c r="N37"/>
  <c r="N36"/>
  <c r="N35"/>
  <c r="N33"/>
  <c r="N32"/>
  <c r="N31"/>
  <c r="N30"/>
  <c r="N29"/>
  <c r="J18"/>
  <c r="K17"/>
  <c r="J17"/>
  <c r="I17"/>
  <c r="H17"/>
  <c r="K16"/>
  <c r="J16"/>
  <c r="H16"/>
  <c r="K15"/>
  <c r="J15"/>
  <c r="O16" s="1"/>
  <c r="H15"/>
  <c r="K13"/>
  <c r="J13"/>
  <c r="I13"/>
  <c r="H13"/>
  <c r="N38" i="55"/>
  <c r="N37"/>
  <c r="N36"/>
  <c r="N35"/>
  <c r="N33"/>
  <c r="N32"/>
  <c r="N31"/>
  <c r="N30"/>
  <c r="N29"/>
  <c r="K24"/>
  <c r="J24"/>
  <c r="H24"/>
  <c r="K23"/>
  <c r="J23"/>
  <c r="H23"/>
  <c r="J22"/>
  <c r="K21"/>
  <c r="J21"/>
  <c r="H21"/>
  <c r="K20"/>
  <c r="J20"/>
  <c r="H20"/>
  <c r="K19"/>
  <c r="J19"/>
  <c r="H19"/>
  <c r="K18"/>
  <c r="J18"/>
  <c r="I18"/>
  <c r="H18"/>
  <c r="K17"/>
  <c r="J17"/>
  <c r="H17"/>
  <c r="K16"/>
  <c r="J16"/>
  <c r="I16"/>
  <c r="H16"/>
  <c r="K15"/>
  <c r="J15"/>
  <c r="I15"/>
  <c r="H15"/>
  <c r="K13"/>
  <c r="J13"/>
  <c r="I13"/>
  <c r="H13"/>
  <c r="N38" i="54"/>
  <c r="N37"/>
  <c r="N36"/>
  <c r="N35"/>
  <c r="N33"/>
  <c r="N32"/>
  <c r="N31"/>
  <c r="N30"/>
  <c r="N29"/>
  <c r="K27"/>
  <c r="J27"/>
  <c r="H27"/>
  <c r="K26"/>
  <c r="J26"/>
  <c r="I26"/>
  <c r="H26"/>
  <c r="K25"/>
  <c r="J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H20"/>
  <c r="K19"/>
  <c r="J19"/>
  <c r="H19"/>
  <c r="K18"/>
  <c r="J18"/>
  <c r="H18"/>
  <c r="K17"/>
  <c r="J17"/>
  <c r="I17"/>
  <c r="H17"/>
  <c r="K16"/>
  <c r="J16"/>
  <c r="O16" s="1"/>
  <c r="I16"/>
  <c r="H16"/>
  <c r="K15"/>
  <c r="J15"/>
  <c r="I15"/>
  <c r="H15"/>
  <c r="K13"/>
  <c r="J13"/>
  <c r="I13"/>
  <c r="H13"/>
  <c r="N38" i="53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2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1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0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9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8"/>
  <c r="N37"/>
  <c r="N36"/>
  <c r="N35"/>
  <c r="N33"/>
  <c r="N32"/>
  <c r="N31"/>
  <c r="N30"/>
  <c r="N29"/>
  <c r="O17"/>
  <c r="N38" i="20"/>
  <c r="O17" i="49" l="1"/>
  <c r="O17" i="51"/>
  <c r="O17" i="53"/>
  <c r="O17" i="58"/>
  <c r="O17" i="50"/>
  <c r="O17" i="52"/>
  <c r="O17" i="54"/>
  <c r="O17" i="57"/>
  <c r="O17" i="56"/>
  <c r="N46" i="47"/>
  <c r="N44"/>
  <c r="N43"/>
  <c r="N42"/>
  <c r="N41"/>
  <c r="N40"/>
  <c r="O15"/>
  <c r="N45" i="46"/>
  <c r="N44"/>
  <c r="N43"/>
  <c r="N42"/>
  <c r="N41"/>
  <c r="O15"/>
  <c r="N45" i="45"/>
  <c r="N44"/>
  <c r="N43"/>
  <c r="N42"/>
  <c r="N41"/>
  <c r="K39"/>
  <c r="J39"/>
  <c r="I39"/>
  <c r="H39"/>
  <c r="O15"/>
  <c r="N46" i="44"/>
  <c r="N44"/>
  <c r="N43"/>
  <c r="N42"/>
  <c r="N41"/>
  <c r="N40"/>
  <c r="O15"/>
  <c r="N45" i="43"/>
  <c r="N44"/>
  <c r="N43"/>
  <c r="N42"/>
  <c r="N41"/>
  <c r="O15"/>
  <c r="N46" i="42"/>
  <c r="N44"/>
  <c r="N43"/>
  <c r="N42"/>
  <c r="N41"/>
  <c r="N40"/>
  <c r="O15"/>
  <c r="N46" i="41"/>
  <c r="N44"/>
  <c r="N43"/>
  <c r="N42"/>
  <c r="N41"/>
  <c r="N40"/>
  <c r="O15"/>
  <c r="N46" i="40"/>
  <c r="N44"/>
  <c r="N43"/>
  <c r="N42"/>
  <c r="N41"/>
  <c r="N40"/>
  <c r="O15"/>
  <c r="N46" i="39"/>
  <c r="N44"/>
  <c r="N43"/>
  <c r="N42"/>
  <c r="N41"/>
  <c r="N40"/>
  <c r="O15"/>
  <c r="N46" i="38"/>
  <c r="N44"/>
  <c r="N43"/>
  <c r="N42"/>
  <c r="N41"/>
  <c r="N40"/>
  <c r="O15"/>
  <c r="N46" i="37"/>
  <c r="N44"/>
  <c r="N43"/>
  <c r="N42"/>
  <c r="N41"/>
  <c r="N40"/>
  <c r="O15"/>
  <c r="N46" i="36"/>
  <c r="N44"/>
  <c r="N43"/>
  <c r="N42"/>
  <c r="N41"/>
  <c r="N40"/>
  <c r="O15"/>
  <c r="N46" i="35"/>
  <c r="N44"/>
  <c r="N43"/>
  <c r="N42"/>
  <c r="N41"/>
  <c r="N40"/>
  <c r="O15"/>
  <c r="N46" i="33"/>
  <c r="N45"/>
  <c r="N44"/>
  <c r="N43"/>
  <c r="N41"/>
  <c r="N40"/>
  <c r="N39"/>
  <c r="N38"/>
  <c r="N46" i="32"/>
  <c r="N45"/>
  <c r="N44"/>
  <c r="N43"/>
  <c r="N41"/>
  <c r="N40"/>
  <c r="N39"/>
  <c r="N38"/>
  <c r="N46" i="31"/>
  <c r="N45"/>
  <c r="N44"/>
  <c r="N43"/>
  <c r="N41"/>
  <c r="N40"/>
  <c r="N39"/>
  <c r="N38"/>
  <c r="N46" i="30"/>
  <c r="N45"/>
  <c r="N44"/>
  <c r="N43"/>
  <c r="N41"/>
  <c r="N40"/>
  <c r="N39"/>
  <c r="N38"/>
  <c r="N46" i="29"/>
  <c r="N45"/>
  <c r="N44"/>
  <c r="N43"/>
  <c r="N41"/>
  <c r="N40"/>
  <c r="N39"/>
  <c r="N38"/>
  <c r="N46" i="28"/>
  <c r="N45"/>
  <c r="N44"/>
  <c r="N43"/>
  <c r="N41"/>
  <c r="N40"/>
  <c r="N39"/>
  <c r="N38"/>
  <c r="N46" i="27"/>
  <c r="N45"/>
  <c r="N44"/>
  <c r="N43"/>
  <c r="N41"/>
  <c r="N40"/>
  <c r="N39"/>
  <c r="N38"/>
  <c r="N37"/>
  <c r="N46" i="26"/>
  <c r="N45"/>
  <c r="N44"/>
  <c r="N43"/>
  <c r="N41"/>
  <c r="N40"/>
  <c r="N39"/>
  <c r="N38"/>
  <c r="N46" i="25"/>
  <c r="N45"/>
  <c r="N44"/>
  <c r="N43"/>
  <c r="N41"/>
  <c r="N40"/>
  <c r="N39"/>
  <c r="N38"/>
  <c r="N46" i="24"/>
  <c r="N45"/>
  <c r="N44"/>
  <c r="N43"/>
  <c r="N41"/>
  <c r="N40"/>
  <c r="N39"/>
  <c r="N38"/>
  <c r="N46" i="23"/>
  <c r="N45"/>
  <c r="N44"/>
  <c r="N43"/>
  <c r="N41"/>
  <c r="N40"/>
  <c r="N39"/>
  <c r="N38"/>
  <c r="N46" i="22"/>
  <c r="N45"/>
  <c r="N44"/>
  <c r="N43"/>
  <c r="N41"/>
  <c r="N40"/>
  <c r="N39"/>
  <c r="N38"/>
  <c r="N46" i="21"/>
  <c r="N44"/>
  <c r="N43"/>
  <c r="N42"/>
  <c r="N41"/>
  <c r="N40"/>
  <c r="O15"/>
  <c r="N46" i="20"/>
  <c r="N45"/>
  <c r="N44"/>
  <c r="N43"/>
  <c r="N41"/>
  <c r="N40"/>
  <c r="N39"/>
  <c r="F50" i="17"/>
  <c r="N46" i="19"/>
  <c r="N45"/>
  <c r="N44"/>
  <c r="N43"/>
  <c r="N41"/>
  <c r="N40"/>
  <c r="N39"/>
  <c r="N38"/>
  <c r="N37"/>
  <c r="L28" i="18"/>
  <c r="L42" i="17"/>
  <c r="L41"/>
  <c r="L40"/>
  <c r="L39"/>
  <c r="L37"/>
  <c r="L36"/>
  <c r="L35"/>
  <c r="L34"/>
  <c r="L33"/>
  <c r="N46" i="1"/>
  <c r="N44"/>
  <c r="N43"/>
  <c r="N42"/>
  <c r="N41"/>
  <c r="N40"/>
  <c r="O16" i="36" l="1"/>
  <c r="O16" i="21"/>
  <c r="O16" i="35"/>
  <c r="O16" i="37"/>
  <c r="O16" i="39"/>
  <c r="O16" i="41"/>
  <c r="O16" i="43"/>
  <c r="O16" i="45"/>
  <c r="O16" i="47"/>
  <c r="O16" i="38"/>
  <c r="O16" i="40"/>
  <c r="O16" i="42"/>
  <c r="O16" i="44"/>
  <c r="O16" i="46"/>
</calcChain>
</file>

<file path=xl/sharedStrings.xml><?xml version="1.0" encoding="utf-8"?>
<sst xmlns="http://schemas.openxmlformats.org/spreadsheetml/2006/main" count="2477" uniqueCount="198">
  <si>
    <t>Índice de cuadros y gráficas</t>
  </si>
  <si>
    <t>% Cambio   '10/'09</t>
  </si>
  <si>
    <t>Año</t>
  </si>
  <si>
    <t>Armenia</t>
  </si>
  <si>
    <t>Bogotá</t>
  </si>
  <si>
    <t>Cartagena</t>
  </si>
  <si>
    <t>Florencia</t>
  </si>
  <si>
    <t>Ibagué</t>
  </si>
  <si>
    <t>Montería</t>
  </si>
  <si>
    <t>Neiva</t>
  </si>
  <si>
    <t>Pasto</t>
  </si>
  <si>
    <t>Popayán</t>
  </si>
  <si>
    <t>Quibdó</t>
  </si>
  <si>
    <t>San Andres</t>
  </si>
  <si>
    <t>Sincelejo</t>
  </si>
  <si>
    <t>Sta Marta</t>
  </si>
  <si>
    <t>Tunja</t>
  </si>
  <si>
    <t>Valledupar</t>
  </si>
  <si>
    <t>Villavicencio</t>
  </si>
  <si>
    <t>Bucaramanga</t>
  </si>
  <si>
    <t>Cúcuta</t>
  </si>
  <si>
    <t>Manizales</t>
  </si>
  <si>
    <t>Pereira</t>
  </si>
  <si>
    <t>Cali</t>
  </si>
  <si>
    <t>Barranquilla</t>
  </si>
  <si>
    <t>% del total '10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</si>
  <si>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</si>
  <si>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</si>
  <si>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</si>
  <si>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</si>
  <si>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</si>
  <si>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</si>
  <si>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</si>
  <si>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</si>
  <si>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</si>
  <si>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</si>
  <si>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</si>
  <si>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</si>
  <si>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</si>
  <si>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</si>
  <si>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</si>
  <si>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</si>
  <si>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</si>
  <si>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</si>
  <si>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</si>
  <si>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</si>
  <si>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</si>
  <si>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</si>
  <si>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</si>
  <si>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</si>
  <si>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</si>
  <si>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</si>
  <si>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</si>
  <si>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</si>
  <si>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</si>
  <si>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</si>
  <si>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</si>
  <si>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</si>
  <si>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</si>
  <si>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</si>
  <si>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</si>
  <si>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</si>
  <si>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</si>
  <si>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</si>
  <si>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</si>
  <si>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</si>
  <si>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</si>
  <si>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</si>
  <si>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Indicadores Secretaría</t>
  </si>
  <si>
    <t>Empleado Asalariado</t>
  </si>
  <si>
    <t>Empleado no asalariado</t>
  </si>
  <si>
    <t>Tasa de empleados asalariados</t>
  </si>
  <si>
    <t>Tasa de empleados no asalariados</t>
  </si>
  <si>
    <t>Tipo de empleo: empleado particular</t>
  </si>
  <si>
    <t xml:space="preserve">Tipo de empleo: empleado del gobierno </t>
  </si>
  <si>
    <t xml:space="preserve">Tipo de empleo: empleado doméstico </t>
  </si>
  <si>
    <t xml:space="preserve">Tipo de empleo: cuenta propia  </t>
  </si>
  <si>
    <t>Tipo de empleo: patrón o empleador</t>
  </si>
  <si>
    <t xml:space="preserve">Tipo de empleo: trabajo familiar sin remuneración </t>
  </si>
  <si>
    <t>Tipo de empleo: trabajador sin remuneración en otras empresas</t>
  </si>
  <si>
    <t>Tipo de empleo: jornalero o peón</t>
  </si>
  <si>
    <t>Tipo de empleo: otro</t>
  </si>
  <si>
    <t>Indicadores Secretaría: empleado asalariado</t>
  </si>
  <si>
    <t>Indicadores Secretaría: empleado no asalariado</t>
  </si>
  <si>
    <t>Indicadores Secretaría: tasa de empleados asalariados</t>
  </si>
  <si>
    <t>Indicadores Secretaría: tasa de empleados no asalariados</t>
  </si>
  <si>
    <t>Tasa de subempleo subjetivo: insuficiencia de horas</t>
  </si>
  <si>
    <t>Tasa de subempleo subjetivo: empleo inadecuado competencias</t>
  </si>
  <si>
    <t>Tasa de subempleo subjetivo: empleo inadecuado por ingresos</t>
  </si>
  <si>
    <t>Tasa de subempleo objetivo: insuficiencia de horas</t>
  </si>
  <si>
    <t>Tasa de subempleo objetivo: empleo inadecuado competencias</t>
  </si>
  <si>
    <t xml:space="preserve"> Tasa de subempleo objetivo: empleo inadecuado por ingresos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</si>
  <si>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</si>
  <si>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</si>
  <si>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</si>
  <si>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</si>
  <si>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</si>
  <si>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</si>
  <si>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</si>
  <si>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</si>
  <si>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</si>
  <si>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</si>
  <si>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</si>
  <si>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</si>
  <si>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</si>
  <si>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</si>
  <si>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</si>
  <si>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</si>
  <si>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Tipo de empleo (personas)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</si>
  <si>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</si>
  <si>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</si>
  <si>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</si>
  <si>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</si>
  <si>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</si>
  <si>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</si>
  <si>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</si>
  <si>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</si>
  <si>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</si>
  <si>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</si>
  <si>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</si>
  <si>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</si>
  <si>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</si>
  <si>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</si>
  <si>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</si>
  <si>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</si>
  <si>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</si>
  <si>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</si>
  <si>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</si>
  <si>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</si>
  <si>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Cesantes: Servicios, comunales, sociales y personales</t>
  </si>
  <si>
    <t>Cesantes: Actividades Inmobiliarias</t>
  </si>
  <si>
    <t>Cesantes: Intermediación financiera</t>
  </si>
  <si>
    <t>Cesantes: Transporte, almacenamiento y comunicaciones</t>
  </si>
  <si>
    <t>Cesantes: Comercio, hoteles y restaurantes</t>
  </si>
  <si>
    <t>Cesantes: Construcción</t>
  </si>
  <si>
    <t>Cesantes: Suministro de Electricidad Gas y Agua</t>
  </si>
  <si>
    <t>Cesantes: Industria manufacturera</t>
  </si>
  <si>
    <t>Cesantes: Explotación de Minas y Canteras</t>
  </si>
  <si>
    <t>Cesantes: Agricultura, pesca, ganadería, caza y silvicultura</t>
  </si>
  <si>
    <t>Cesantes: No informa</t>
  </si>
  <si>
    <t>Rama: Servicios, comunales, sociales y personales</t>
  </si>
  <si>
    <t>Rama: Actividades Inmobiliarias</t>
  </si>
  <si>
    <t>Rama: Intermediación financiera</t>
  </si>
  <si>
    <t>Rama: Transporte, almacenamiento y comunicaciones</t>
  </si>
  <si>
    <t>Rama: Comercio, hoteles y restaurantes</t>
  </si>
  <si>
    <t>Rama: Construcción</t>
  </si>
  <si>
    <t>Rama: Suministro de Electricidad Gas y Agua</t>
  </si>
  <si>
    <t>Rama: Industria manufacturera</t>
  </si>
  <si>
    <t>Rama: Explotación de Minas y Canteras</t>
  </si>
  <si>
    <t>Rama: Agricultura, pesca, ganadería, caza y silvicultura</t>
  </si>
  <si>
    <t>Rama: No informa</t>
  </si>
  <si>
    <t>Cesantes: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</si>
  <si>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</si>
  <si>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</si>
  <si>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</si>
  <si>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</si>
  <si>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</si>
  <si>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</si>
  <si>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</si>
  <si>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</si>
  <si>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</si>
  <si>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</si>
  <si>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Tasa de desempleo contexto internacional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</si>
  <si>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</si>
  <si>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</si>
  <si>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</si>
  <si>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</si>
  <si>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</si>
  <si>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</si>
  <si>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</si>
  <si>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</si>
  <si>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</si>
  <si>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</si>
  <si>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</si>
  <si>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</si>
  <si>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</si>
  <si>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Principales estadísticas del mercado laboral para Bogotá: tipo de empleo</t>
  </si>
  <si>
    <t>Principales indicadores estadísticos del mercado laboral para Bogotá: indicadores Secretaría</t>
  </si>
  <si>
    <t xml:space="preserve">                         Principales indicadores estadísticos del mercado laboral para Bogotá: indicadores Secretaría</t>
  </si>
  <si>
    <t>incluye a Villa María; Pereira incluye a Dos Quebradas y La Virginia; Medellín incluye a Valle de Aburra; Cali incluye a  Yumbo; y</t>
  </si>
  <si>
    <t xml:space="preserve">                           Principales indicadores estadísticos del mercado laboral para Bogotá: Rama de actividad</t>
  </si>
  <si>
    <t>Principales indicadores estadísticos del mercado laboral para Bogotá:</t>
  </si>
  <si>
    <t>Posición 2011</t>
  </si>
  <si>
    <t>% del total '11</t>
  </si>
  <si>
    <t>Cambio '11/'10</t>
  </si>
  <si>
    <t>% Cambio   '11/'10</t>
  </si>
  <si>
    <t>Riohacha</t>
  </si>
  <si>
    <t>Fuente: Departamento Administrativo Nacional de Estadística, Gran Encuesta Integrada de Hogares (GEIH) agosto 2011.</t>
  </si>
  <si>
    <t>Fuente: The Economist. Edición impresa 25 de agosto de 2011.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</si>
  <si>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mayo-julio de 2011</t>
    </r>
    <r>
      <rPr>
        <b/>
        <sz val="12"/>
        <rFont val="Calibri"/>
        <family val="2"/>
        <scheme val="minor"/>
      </rPr>
      <t>, porcentaje %</t>
    </r>
  </si>
  <si>
    <t>Fuente: Departamento Administrativo Nacional de Estadística, GEIH agosto 2011.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</si>
  <si>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mayo-julio de 2011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</si>
  <si>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por personas; trimestre móvil </t>
    </r>
    <r>
      <rPr>
        <b/>
        <sz val="12"/>
        <color rgb="FF53722D"/>
        <rFont val="Calibri"/>
        <family val="2"/>
        <scheme val="minor"/>
      </rPr>
      <t>mayo-julio de 2011</t>
    </r>
    <r>
      <rPr>
        <b/>
        <sz val="12"/>
        <rFont val="Calibri"/>
        <family val="2"/>
        <scheme val="minor"/>
      </rPr>
      <t xml:space="preserve">, miles de personas </t>
    </r>
  </si>
  <si>
    <t>Segundo trimestre 2011 Venezuela y Argentina, 2010 para China.</t>
  </si>
  <si>
    <t>Datos Para Junio Euro Zona, Japón, México, Colombia, Brasil, Chile y Perú. Para Julio 2011  EEUU y Canadá.</t>
  </si>
  <si>
    <t>Medellín</t>
  </si>
  <si>
    <t>Colombia</t>
  </si>
  <si>
    <t/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</si>
</sst>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</cellStyleXfs>
  <cellXfs count="173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164" fontId="11" fillId="2" borderId="7" xfId="3" applyNumberFormat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12" fillId="2" borderId="0" xfId="1" applyNumberFormat="1" applyFont="1" applyFill="1" applyBorder="1" applyAlignment="1">
      <alignment horizontal="center"/>
    </xf>
    <xf numFmtId="164" fontId="2" fillId="2" borderId="0" xfId="1" applyNumberFormat="1" applyFont="1" applyFill="1" applyBorder="1" applyAlignment="1">
      <alignment horizontal="center"/>
    </xf>
    <xf numFmtId="164" fontId="12" fillId="2" borderId="4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164" fontId="11" fillId="2" borderId="0" xfId="1" applyNumberFormat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2" fillId="2" borderId="13" xfId="1" applyFont="1" applyFill="1" applyBorder="1" applyAlignment="1">
      <alignment horizontal="center"/>
    </xf>
    <xf numFmtId="0" fontId="12" fillId="2" borderId="13" xfId="1" applyFont="1" applyFill="1" applyBorder="1"/>
    <xf numFmtId="0" fontId="11" fillId="2" borderId="14" xfId="1" applyFont="1" applyFill="1" applyBorder="1"/>
    <xf numFmtId="0" fontId="11" fillId="2" borderId="15" xfId="1" applyFont="1" applyFill="1" applyBorder="1"/>
    <xf numFmtId="164" fontId="12" fillId="2" borderId="13" xfId="1" applyNumberFormat="1" applyFont="1" applyFill="1" applyBorder="1" applyAlignment="1">
      <alignment horizontal="center"/>
    </xf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6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164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0" fontId="12" fillId="2" borderId="0" xfId="2" applyFont="1" applyFill="1" applyBorder="1" applyAlignment="1">
      <alignment horizontal="center"/>
    </xf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2" applyNumberFormat="1" applyFont="1" applyFill="1" applyBorder="1"/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9" fillId="0" borderId="0" xfId="13" applyFont="1" applyAlignment="1" applyProtection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3" fontId="14" fillId="3" borderId="11" xfId="2" applyNumberFormat="1" applyFont="1" applyFill="1" applyBorder="1" applyAlignment="1">
      <alignment horizontal="center" vertical="center"/>
    </xf>
    <xf numFmtId="0" fontId="12" fillId="2" borderId="4" xfId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167" fontId="11" fillId="2" borderId="11" xfId="2" applyNumberFormat="1" applyFont="1" applyFill="1" applyBorder="1" applyAlignment="1">
      <alignment horizontal="right"/>
    </xf>
    <xf numFmtId="167" fontId="12" fillId="2" borderId="11" xfId="2" applyNumberFormat="1" applyFont="1" applyFill="1" applyBorder="1" applyAlignment="1">
      <alignment horizontal="right"/>
    </xf>
    <xf numFmtId="0" fontId="12" fillId="2" borderId="15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9" fillId="2" borderId="0" xfId="13" applyFont="1" applyFill="1" applyAlignment="1" applyProtection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2" fillId="2" borderId="17" xfId="2" applyNumberFormat="1" applyFont="1" applyFill="1" applyBorder="1"/>
    <xf numFmtId="164" fontId="11" fillId="2" borderId="17" xfId="2" applyNumberFormat="1" applyFont="1" applyFill="1" applyBorder="1"/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12" fillId="2" borderId="0" xfId="1" applyFont="1" applyFill="1" applyBorder="1" applyAlignment="1">
      <alignment horizontal="center"/>
    </xf>
    <xf numFmtId="164" fontId="11" fillId="2" borderId="6" xfId="1" applyNumberFormat="1" applyFont="1" applyFill="1" applyBorder="1"/>
    <xf numFmtId="0" fontId="23" fillId="2" borderId="1" xfId="1" applyFont="1" applyFill="1" applyBorder="1" applyAlignment="1"/>
    <xf numFmtId="1" fontId="12" fillId="2" borderId="11" xfId="2" applyNumberFormat="1" applyFont="1" applyFill="1" applyBorder="1" applyAlignment="1">
      <alignment horizontal="center" vertical="center"/>
    </xf>
    <xf numFmtId="167" fontId="14" fillId="3" borderId="11" xfId="2" applyNumberFormat="1" applyFont="1" applyFill="1" applyBorder="1" applyAlignment="1">
      <alignment horizontal="right"/>
    </xf>
    <xf numFmtId="3" fontId="12" fillId="2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7" fontId="2" fillId="3" borderId="11" xfId="2" applyNumberFormat="1" applyFont="1" applyFill="1" applyBorder="1" applyAlignment="1">
      <alignment horizontal="right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tyles" Target="style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theme" Target="theme/theme1.xml"/><Relationship Id="rId8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externalLink" Target="externalLinks/externalLink3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502"/>
          <c:w val="0.82021562265349812"/>
          <c:h val="0.54467662231878577"/>
        </c:manualLayout>
      </c:layout>
      <c:lineChart>
        <c:grouping val="standard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64.766373125274541</c:v>
                </c:pt>
                <c:pt idx="1">
                  <c:v>65.540035061733022</c:v>
                </c:pt>
                <c:pt idx="2">
                  <c:v>66.653700881815155</c:v>
                </c:pt>
                <c:pt idx="3">
                  <c:v>68.365927430731901</c:v>
                </c:pt>
                <c:pt idx="4">
                  <c:v>70.966924058991083</c:v>
                </c:pt>
              </c:numCache>
            </c:numRef>
          </c:val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57.60044105913957</c:v>
                </c:pt>
                <c:pt idx="1">
                  <c:v>59.074783910976933</c:v>
                </c:pt>
                <c:pt idx="2">
                  <c:v>59.094037099350636</c:v>
                </c:pt>
                <c:pt idx="3">
                  <c:v>60.432503809040128</c:v>
                </c:pt>
                <c:pt idx="4">
                  <c:v>64.171080457975933</c:v>
                </c:pt>
              </c:numCache>
            </c:numRef>
          </c:val>
        </c:ser>
        <c:marker val="1"/>
        <c:axId val="69413504"/>
        <c:axId val="69419392"/>
      </c:lineChart>
      <c:catAx>
        <c:axId val="694135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419392"/>
        <c:crosses val="autoZero"/>
        <c:auto val="1"/>
        <c:lblAlgn val="ctr"/>
        <c:lblOffset val="100"/>
      </c:catAx>
      <c:valAx>
        <c:axId val="69419392"/>
        <c:scaling>
          <c:orientation val="minMax"/>
          <c:min val="5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413504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2768E-2"/>
          <c:y val="0.88693467893978062"/>
          <c:w val="0.83447785562237864"/>
          <c:h val="8.489630697571423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342724285448571"/>
          <c:y val="0.18111530072825421"/>
          <c:w val="0.84149296298592557"/>
          <c:h val="0.54411592917082552"/>
        </c:manualLayout>
      </c:layout>
      <c:lineChart>
        <c:grouping val="standard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11.064278761255073</c:v>
                </c:pt>
                <c:pt idx="1">
                  <c:v>9.8645829906352223</c:v>
                </c:pt>
                <c:pt idx="2">
                  <c:v>11.341692860797508</c:v>
                </c:pt>
                <c:pt idx="3">
                  <c:v>11.604361357859588</c:v>
                </c:pt>
                <c:pt idx="4">
                  <c:v>9.5760796092459621</c:v>
                </c:pt>
              </c:numCache>
            </c:numRef>
          </c:val>
        </c:ser>
        <c:marker val="1"/>
        <c:axId val="69459968"/>
        <c:axId val="69461504"/>
      </c:lineChart>
      <c:catAx>
        <c:axId val="694599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461504"/>
        <c:crosses val="autoZero"/>
        <c:auto val="1"/>
        <c:lblAlgn val="ctr"/>
        <c:lblOffset val="100"/>
      </c:catAx>
      <c:valAx>
        <c:axId val="69461504"/>
        <c:scaling>
          <c:orientation val="minMax"/>
          <c:min val="8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459968"/>
        <c:crosses val="autoZero"/>
        <c:crossBetween val="between"/>
        <c:majorUnit val="0.5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35"/>
          <c:y val="2.8095654709827992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1736876640419949"/>
          <c:w val="0.90275170481134137"/>
          <c:h val="0.68238487234551248"/>
        </c:manualLayout>
      </c:layout>
      <c:lineChart>
        <c:grouping val="standard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78.058890926734549</c:v>
                </c:pt>
                <c:pt idx="1">
                  <c:v>78.436391253451859</c:v>
                </c:pt>
                <c:pt idx="2">
                  <c:v>78.904700062328132</c:v>
                </c:pt>
                <c:pt idx="3">
                  <c:v>79.337040496932758</c:v>
                </c:pt>
                <c:pt idx="4">
                  <c:v>79.735294579339495</c:v>
                </c:pt>
                <c:pt idx="5">
                  <c:v>80.104246990646544</c:v>
                </c:pt>
                <c:pt idx="6">
                  <c:v>80.438702086749075</c:v>
                </c:pt>
                <c:pt idx="7">
                  <c:v>80.747923039011823</c:v>
                </c:pt>
              </c:numCache>
            </c:numRef>
          </c:val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76.179439785395928</c:v>
                </c:pt>
                <c:pt idx="1">
                  <c:v>76.596526330232706</c:v>
                </c:pt>
                <c:pt idx="2">
                  <c:v>76.996507039050371</c:v>
                </c:pt>
                <c:pt idx="3">
                  <c:v>77.398674932836826</c:v>
                </c:pt>
                <c:pt idx="4">
                  <c:v>77.793305242093837</c:v>
                </c:pt>
                <c:pt idx="5">
                  <c:v>78.172311625608486</c:v>
                </c:pt>
                <c:pt idx="6">
                  <c:v>78.500532340734793</c:v>
                </c:pt>
                <c:pt idx="7">
                  <c:v>78.783292575224195</c:v>
                </c:pt>
              </c:numCache>
            </c:numRef>
          </c:val>
        </c:ser>
        <c:marker val="1"/>
        <c:axId val="69929600"/>
        <c:axId val="69153152"/>
      </c:lineChart>
      <c:catAx>
        <c:axId val="699296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153152"/>
        <c:crosses val="autoZero"/>
        <c:auto val="1"/>
        <c:lblAlgn val="ctr"/>
        <c:lblOffset val="100"/>
      </c:catAx>
      <c:valAx>
        <c:axId val="69153152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699296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13670245764734179"/>
          <c:w val="0.17144393666027999"/>
          <c:h val="0.24428835284478462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7373946677718269"/>
          <c:w val="0.90275170481134137"/>
          <c:h val="0.62367124600404311"/>
        </c:manualLayout>
      </c:layout>
      <c:lineChart>
        <c:grouping val="standard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global de participación'!$C$13:$J$13</c:f>
              <c:numCache>
                <c:formatCode>#,##0.0</c:formatCode>
                <c:ptCount val="8"/>
                <c:pt idx="0">
                  <c:v>65.590344244114291</c:v>
                </c:pt>
                <c:pt idx="1">
                  <c:v>65.548771122045707</c:v>
                </c:pt>
                <c:pt idx="2">
                  <c:v>67.746865832905897</c:v>
                </c:pt>
                <c:pt idx="3">
                  <c:v>64.766373125274541</c:v>
                </c:pt>
                <c:pt idx="4">
                  <c:v>65.540035061733022</c:v>
                </c:pt>
                <c:pt idx="5">
                  <c:v>66.653700881815155</c:v>
                </c:pt>
                <c:pt idx="6">
                  <c:v>68.365927430731901</c:v>
                </c:pt>
                <c:pt idx="7">
                  <c:v>70.966924058991083</c:v>
                </c:pt>
              </c:numCache>
            </c:numRef>
          </c:val>
        </c:ser>
        <c:ser>
          <c:idx val="1"/>
          <c:order val="1"/>
          <c:tx>
            <c:strRef>
              <c:f>'Tasa global de participación'!$B$25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global de participación'!$C$25:$J$25</c:f>
              <c:numCache>
                <c:formatCode>#,##0.0</c:formatCode>
                <c:ptCount val="8"/>
                <c:pt idx="0">
                  <c:v>61.007363585383857</c:v>
                </c:pt>
                <c:pt idx="1">
                  <c:v>60.349984723289438</c:v>
                </c:pt>
                <c:pt idx="2">
                  <c:v>60.283260876053689</c:v>
                </c:pt>
                <c:pt idx="3">
                  <c:v>57.857431829469895</c:v>
                </c:pt>
                <c:pt idx="4">
                  <c:v>58.353446539476693</c:v>
                </c:pt>
                <c:pt idx="5">
                  <c:v>61.445420491958323</c:v>
                </c:pt>
                <c:pt idx="6">
                  <c:v>62.46264429447573</c:v>
                </c:pt>
                <c:pt idx="7">
                  <c:v>63.241570018421889</c:v>
                </c:pt>
              </c:numCache>
            </c:numRef>
          </c:val>
        </c:ser>
        <c:marker val="1"/>
        <c:axId val="70204800"/>
        <c:axId val="70243456"/>
      </c:lineChart>
      <c:catAx>
        <c:axId val="70204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243456"/>
        <c:crosses val="autoZero"/>
        <c:auto val="1"/>
        <c:lblAlgn val="ctr"/>
        <c:lblOffset val="100"/>
      </c:catAx>
      <c:valAx>
        <c:axId val="70243456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2048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671"/>
          <c:y val="0.19438979675279291"/>
          <c:w val="0.1714439366602800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8505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27224859109237"/>
          <c:w val="0.90275170481134137"/>
          <c:h val="0.667625756612517"/>
        </c:manualLayout>
      </c:layout>
      <c:lineChart>
        <c:grouping val="standard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ocupación'!$C$13:$J$13</c:f>
              <c:numCache>
                <c:formatCode>#,##0.0</c:formatCode>
                <c:ptCount val="8"/>
                <c:pt idx="0">
                  <c:v>56.085191620533458</c:v>
                </c:pt>
                <c:pt idx="1">
                  <c:v>56.925747892040413</c:v>
                </c:pt>
                <c:pt idx="2">
                  <c:v>60.179948943662822</c:v>
                </c:pt>
                <c:pt idx="3">
                  <c:v>57.60044105913957</c:v>
                </c:pt>
                <c:pt idx="4">
                  <c:v>59.074783910976933</c:v>
                </c:pt>
                <c:pt idx="5">
                  <c:v>59.094037099350636</c:v>
                </c:pt>
                <c:pt idx="6">
                  <c:v>60.432503809040128</c:v>
                </c:pt>
                <c:pt idx="7">
                  <c:v>64.171080457975933</c:v>
                </c:pt>
              </c:numCache>
            </c:numRef>
          </c:val>
        </c:ser>
        <c:ser>
          <c:idx val="1"/>
          <c:order val="1"/>
          <c:tx>
            <c:strRef>
              <c:f>'Tasa de ocupación'!$B$23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ocupación'!$C$23:$J$23</c:f>
              <c:numCache>
                <c:formatCode>#,##0.0</c:formatCode>
                <c:ptCount val="8"/>
                <c:pt idx="0">
                  <c:v>52.73572725972334</c:v>
                </c:pt>
                <c:pt idx="1">
                  <c:v>53.140697527721358</c:v>
                </c:pt>
                <c:pt idx="2">
                  <c:v>53.289648315510064</c:v>
                </c:pt>
                <c:pt idx="3">
                  <c:v>51.331045499600961</c:v>
                </c:pt>
                <c:pt idx="4">
                  <c:v>51.717651147777929</c:v>
                </c:pt>
                <c:pt idx="5">
                  <c:v>54.142830472020343</c:v>
                </c:pt>
                <c:pt idx="6">
                  <c:v>54.896610586882296</c:v>
                </c:pt>
                <c:pt idx="7">
                  <c:v>56.129654625016421</c:v>
                </c:pt>
              </c:numCache>
            </c:numRef>
          </c:val>
        </c:ser>
        <c:marker val="1"/>
        <c:axId val="70327296"/>
        <c:axId val="70337280"/>
      </c:lineChart>
      <c:catAx>
        <c:axId val="70327296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337280"/>
        <c:crosses val="autoZero"/>
        <c:auto val="1"/>
        <c:lblAlgn val="ctr"/>
        <c:lblOffset val="100"/>
      </c:catAx>
      <c:valAx>
        <c:axId val="70337280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32729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368E-2"/>
          <c:y val="0.19145628069411399"/>
          <c:w val="0.1714439366602801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481"/>
          <c:y val="5.82241630276564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673838951137199"/>
          <c:w val="0.90275170481134137"/>
          <c:h val="0.61254353266817341"/>
        </c:manualLayout>
      </c:layout>
      <c:lineChart>
        <c:grouping val="standard"/>
        <c:ser>
          <c:idx val="0"/>
          <c:order val="0"/>
          <c:tx>
            <c:strRef>
              <c:f>'Tasa de desempleo'!$B$35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desempleo'!$C$35:$J$35</c:f>
              <c:numCache>
                <c:formatCode>#,##0.0</c:formatCode>
                <c:ptCount val="8"/>
                <c:pt idx="0">
                  <c:v>14.491694979072722</c:v>
                </c:pt>
                <c:pt idx="1">
                  <c:v>13.155106678660914</c:v>
                </c:pt>
                <c:pt idx="2">
                  <c:v>11.169397722259925</c:v>
                </c:pt>
                <c:pt idx="3">
                  <c:v>11.064278761255073</c:v>
                </c:pt>
                <c:pt idx="4">
                  <c:v>9.8645829906352223</c:v>
                </c:pt>
                <c:pt idx="5">
                  <c:v>11.341692860797508</c:v>
                </c:pt>
                <c:pt idx="6">
                  <c:v>11.604361357859588</c:v>
                </c:pt>
                <c:pt idx="7">
                  <c:v>9.5760796092459621</c:v>
                </c:pt>
              </c:numCache>
            </c:numRef>
          </c:val>
        </c:ser>
        <c:ser>
          <c:idx val="1"/>
          <c:order val="1"/>
          <c:tx>
            <c:strRef>
              <c:f>'Tasa de desempleo'!$B$27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desempleo'!$C$27:$J$27</c:f>
              <c:numCache>
                <c:formatCode>#,##0.0</c:formatCode>
                <c:ptCount val="8"/>
                <c:pt idx="0">
                  <c:v>13.558422851831365</c:v>
                </c:pt>
                <c:pt idx="1">
                  <c:v>11.945796149193868</c:v>
                </c:pt>
                <c:pt idx="2">
                  <c:v>11.601254664003227</c:v>
                </c:pt>
                <c:pt idx="3">
                  <c:v>11.280115819426173</c:v>
                </c:pt>
                <c:pt idx="4">
                  <c:v>11.371724894227544</c:v>
                </c:pt>
                <c:pt idx="5">
                  <c:v>11.884675839686464</c:v>
                </c:pt>
                <c:pt idx="6">
                  <c:v>12.112893703193089</c:v>
                </c:pt>
                <c:pt idx="7">
                  <c:v>11.245632334981327</c:v>
                </c:pt>
              </c:numCache>
            </c:numRef>
          </c:val>
        </c:ser>
        <c:marker val="1"/>
        <c:axId val="70302720"/>
        <c:axId val="70308608"/>
      </c:lineChart>
      <c:catAx>
        <c:axId val="703027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308608"/>
        <c:crosses val="autoZero"/>
        <c:auto val="1"/>
        <c:lblAlgn val="ctr"/>
        <c:lblOffset val="100"/>
      </c:catAx>
      <c:valAx>
        <c:axId val="7030860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3027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6062839305470368E-2"/>
          <c:y val="0.50639682108312611"/>
          <c:w val="0.1714439366602802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684"/>
          <c:y val="1.5065913370998116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4628009960293609"/>
          <c:w val="0.90275170481134137"/>
          <c:h val="0.63639760414563562"/>
        </c:manualLayout>
      </c:layout>
      <c:lineChart>
        <c:grouping val="standard"/>
        <c:ser>
          <c:idx val="0"/>
          <c:order val="0"/>
          <c:tx>
            <c:strRef>
              <c:f>'Tasa de desempleo abierto'!$B$35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abierto'!$C$35:$J$35</c:f>
              <c:numCache>
                <c:formatCode>#,##0.0</c:formatCode>
                <c:ptCount val="8"/>
                <c:pt idx="0">
                  <c:v>13.221794235158738</c:v>
                </c:pt>
                <c:pt idx="1">
                  <c:v>12.150751809332183</c:v>
                </c:pt>
                <c:pt idx="2">
                  <c:v>10.135014974800681</c:v>
                </c:pt>
                <c:pt idx="3">
                  <c:v>10.425245877526448</c:v>
                </c:pt>
                <c:pt idx="4">
                  <c:v>9.3350428903075198</c:v>
                </c:pt>
                <c:pt idx="5">
                  <c:v>10.858750386239279</c:v>
                </c:pt>
                <c:pt idx="6">
                  <c:v>11.043888441605974</c:v>
                </c:pt>
                <c:pt idx="7">
                  <c:v>8.924117301820063</c:v>
                </c:pt>
              </c:numCache>
            </c:numRef>
          </c:val>
        </c:ser>
        <c:ser>
          <c:idx val="1"/>
          <c:order val="1"/>
          <c:tx>
            <c:strRef>
              <c:f>'Tasa de desempleo abierto'!$B$27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abierto'!$C$27:$J$27</c:f>
              <c:numCache>
                <c:formatCode>#,##0.0</c:formatCode>
                <c:ptCount val="8"/>
                <c:pt idx="0">
                  <c:v>12.334516063424836</c:v>
                </c:pt>
                <c:pt idx="1">
                  <c:v>11.022377183394587</c:v>
                </c:pt>
                <c:pt idx="2">
                  <c:v>10.721712143632546</c:v>
                </c:pt>
                <c:pt idx="3">
                  <c:v>10.187138546228661</c:v>
                </c:pt>
                <c:pt idx="4">
                  <c:v>10.505244717125843</c:v>
                </c:pt>
                <c:pt idx="5">
                  <c:v>11.071853397747359</c:v>
                </c:pt>
                <c:pt idx="6">
                  <c:v>11.084231648203641</c:v>
                </c:pt>
                <c:pt idx="7">
                  <c:v>10.322441907247876</c:v>
                </c:pt>
              </c:numCache>
            </c:numRef>
          </c:val>
        </c:ser>
        <c:marker val="1"/>
        <c:axId val="70618112"/>
        <c:axId val="70644480"/>
      </c:lineChart>
      <c:catAx>
        <c:axId val="706181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644480"/>
        <c:crosses val="autoZero"/>
        <c:auto val="1"/>
        <c:lblAlgn val="ctr"/>
        <c:lblOffset val="100"/>
      </c:catAx>
      <c:valAx>
        <c:axId val="7064448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6181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7453853103554604"/>
          <c:y val="0.54447271014200149"/>
          <c:w val="0.1714439366602803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563"/>
          <c:y val="0"/>
        </c:manualLayout>
      </c:layout>
    </c:title>
    <c:plotArea>
      <c:layout>
        <c:manualLayout>
          <c:layoutTarget val="inner"/>
          <c:xMode val="edge"/>
          <c:yMode val="edge"/>
          <c:x val="8.0060875492645248E-2"/>
          <c:y val="0.14761693249882493"/>
          <c:w val="0.89632129979523256"/>
          <c:h val="0.63506077124974769"/>
        </c:manualLayout>
      </c:layout>
      <c:lineChart>
        <c:grouping val="standard"/>
        <c:ser>
          <c:idx val="0"/>
          <c:order val="0"/>
          <c:tx>
            <c:strRef>
              <c:f>'Tasa de desempleo oculto'!$B$25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oculto'!$C$25:$J$25</c:f>
              <c:numCache>
                <c:formatCode>#,##0.0</c:formatCode>
                <c:ptCount val="8"/>
                <c:pt idx="0">
                  <c:v>1.2699104407736659</c:v>
                </c:pt>
                <c:pt idx="1">
                  <c:v>1.0043643754939047</c:v>
                </c:pt>
                <c:pt idx="2">
                  <c:v>1.0343737430392457</c:v>
                </c:pt>
                <c:pt idx="3">
                  <c:v>0.63902365608344969</c:v>
                </c:pt>
                <c:pt idx="4">
                  <c:v>0.52954904027841143</c:v>
                </c:pt>
                <c:pt idx="5">
                  <c:v>0.48295109837698852</c:v>
                </c:pt>
                <c:pt idx="6">
                  <c:v>0.56046466210916823</c:v>
                </c:pt>
                <c:pt idx="7">
                  <c:v>0.65195449659424298</c:v>
                </c:pt>
              </c:numCache>
            </c:numRef>
          </c:val>
        </c:ser>
        <c:ser>
          <c:idx val="1"/>
          <c:order val="1"/>
          <c:tx>
            <c:strRef>
              <c:f>'Tasa de desempleo oculto'!$B$18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oculto'!$C$18:$J$18</c:f>
              <c:numCache>
                <c:formatCode>#,##0.0</c:formatCode>
                <c:ptCount val="8"/>
                <c:pt idx="0">
                  <c:v>1.2239085308929603</c:v>
                </c:pt>
                <c:pt idx="1">
                  <c:v>0.92342069646132907</c:v>
                </c:pt>
                <c:pt idx="2">
                  <c:v>0.87954252037067915</c:v>
                </c:pt>
                <c:pt idx="3">
                  <c:v>1.0929737840720515</c:v>
                </c:pt>
                <c:pt idx="4">
                  <c:v>0.86648187788327136</c:v>
                </c:pt>
                <c:pt idx="5">
                  <c:v>0.81282561918630281</c:v>
                </c:pt>
                <c:pt idx="6">
                  <c:v>1.0286605168032006</c:v>
                </c:pt>
                <c:pt idx="7">
                  <c:v>0.9231904277334515</c:v>
                </c:pt>
              </c:numCache>
            </c:numRef>
          </c:val>
        </c:ser>
        <c:marker val="1"/>
        <c:axId val="70130688"/>
        <c:axId val="70169344"/>
      </c:lineChart>
      <c:catAx>
        <c:axId val="701306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169344"/>
        <c:crosses val="autoZero"/>
        <c:auto val="1"/>
        <c:lblAlgn val="ctr"/>
        <c:lblOffset val="100"/>
      </c:catAx>
      <c:valAx>
        <c:axId val="7016934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1306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5705982905982965"/>
          <c:w val="0.17144393666028046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8650293065698587"/>
          <c:w val="0.90275170481134137"/>
          <c:h val="0.59667632219547684"/>
        </c:manualLayout>
      </c:layout>
      <c:lineChart>
        <c:grouping val="standard"/>
        <c:ser>
          <c:idx val="1"/>
          <c:order val="0"/>
          <c:tx>
            <c:strRef>
              <c:f>'Tasa de subempleo subjetivo'!$B$20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subjetivo'!$C$20:$J$20</c:f>
              <c:numCache>
                <c:formatCode>#,##0.0</c:formatCode>
                <c:ptCount val="8"/>
                <c:pt idx="0">
                  <c:v>31.455468577956491</c:v>
                </c:pt>
                <c:pt idx="1">
                  <c:v>34.953342315391936</c:v>
                </c:pt>
                <c:pt idx="2">
                  <c:v>30.916631046681882</c:v>
                </c:pt>
                <c:pt idx="3">
                  <c:v>31.271714379282606</c:v>
                </c:pt>
                <c:pt idx="4">
                  <c:v>26.660855102709309</c:v>
                </c:pt>
                <c:pt idx="5">
                  <c:v>23.066153917399852</c:v>
                </c:pt>
                <c:pt idx="6">
                  <c:v>32.887350903325313</c:v>
                </c:pt>
                <c:pt idx="7">
                  <c:v>32.739881965836361</c:v>
                </c:pt>
              </c:numCache>
            </c:numRef>
          </c:val>
        </c:ser>
        <c:ser>
          <c:idx val="0"/>
          <c:order val="1"/>
          <c:tx>
            <c:strRef>
              <c:f>'Tasa de subempleo subjetivo'!$B$21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subjetivo'!$C$21:$J$21</c:f>
              <c:numCache>
                <c:formatCode>#,##0.0</c:formatCode>
                <c:ptCount val="8"/>
                <c:pt idx="0">
                  <c:v>32.605183102565405</c:v>
                </c:pt>
                <c:pt idx="1">
                  <c:v>33.263682839149709</c:v>
                </c:pt>
                <c:pt idx="2">
                  <c:v>33.014035517157168</c:v>
                </c:pt>
                <c:pt idx="3">
                  <c:v>35.544567175207867</c:v>
                </c:pt>
                <c:pt idx="4">
                  <c:v>29.275711284709509</c:v>
                </c:pt>
                <c:pt idx="5">
                  <c:v>29.56586427883407</c:v>
                </c:pt>
                <c:pt idx="6">
                  <c:v>33.227370246183483</c:v>
                </c:pt>
                <c:pt idx="7">
                  <c:v>31.197764598209076</c:v>
                </c:pt>
              </c:numCache>
            </c:numRef>
          </c:val>
        </c:ser>
        <c:marker val="1"/>
        <c:axId val="70749184"/>
        <c:axId val="70755072"/>
      </c:lineChart>
      <c:catAx>
        <c:axId val="70749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755072"/>
        <c:crosses val="autoZero"/>
        <c:auto val="1"/>
        <c:lblAlgn val="ctr"/>
        <c:lblOffset val="100"/>
      </c:catAx>
      <c:valAx>
        <c:axId val="7075507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7491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4074286168774355"/>
          <c:w val="0.1714439366602805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6458851273032496"/>
          <c:w val="0.90275170481134137"/>
          <c:h val="0.62029550874668582"/>
        </c:manualLayout>
      </c:layout>
      <c:lineChart>
        <c:grouping val="standard"/>
        <c:ser>
          <c:idx val="0"/>
          <c:order val="0"/>
          <c:tx>
            <c:strRef>
              <c:f>'Insuficiencia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'Insuficiencia de horas'!$C$11:$J$11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'Insuficiencia de horas'!$C$15:$J$15</c:f>
              <c:numCache>
                <c:formatCode>#,##0.0</c:formatCode>
                <c:ptCount val="8"/>
                <c:pt idx="0">
                  <c:v>15.485497037269976</c:v>
                </c:pt>
                <c:pt idx="1">
                  <c:v>16.088899375245319</c:v>
                </c:pt>
                <c:pt idx="2">
                  <c:v>15.143291387443355</c:v>
                </c:pt>
                <c:pt idx="3">
                  <c:v>8.1458698767306554</c:v>
                </c:pt>
                <c:pt idx="4">
                  <c:v>7.4507068997824364</c:v>
                </c:pt>
                <c:pt idx="5">
                  <c:v>5.9830329815361436</c:v>
                </c:pt>
                <c:pt idx="6">
                  <c:v>11.703460616092643</c:v>
                </c:pt>
                <c:pt idx="7">
                  <c:v>11.89217084413376</c:v>
                </c:pt>
              </c:numCache>
            </c:numRef>
          </c:val>
        </c:ser>
        <c:ser>
          <c:idx val="1"/>
          <c:order val="1"/>
          <c:tx>
            <c:strRef>
              <c:f>'Insuficiencia de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'Insuficiencia de horas'!$C$11:$J$11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'Insuficiencia de horas'!$C$20:$J$20</c:f>
              <c:numCache>
                <c:formatCode>#,##0.0</c:formatCode>
                <c:ptCount val="8"/>
                <c:pt idx="0">
                  <c:v>13.077831153622208</c:v>
                </c:pt>
                <c:pt idx="1">
                  <c:v>12.083883943464393</c:v>
                </c:pt>
                <c:pt idx="2">
                  <c:v>11.437755456334926</c:v>
                </c:pt>
                <c:pt idx="3">
                  <c:v>10.392511959937025</c:v>
                </c:pt>
                <c:pt idx="4">
                  <c:v>8.254064723378594</c:v>
                </c:pt>
                <c:pt idx="5">
                  <c:v>8.8126034660621446</c:v>
                </c:pt>
                <c:pt idx="6">
                  <c:v>11.03579262499067</c:v>
                </c:pt>
                <c:pt idx="7">
                  <c:v>10.183974191037358</c:v>
                </c:pt>
              </c:numCache>
            </c:numRef>
          </c:val>
        </c:ser>
        <c:marker val="1"/>
        <c:axId val="70937600"/>
        <c:axId val="70939392"/>
      </c:lineChart>
      <c:catAx>
        <c:axId val="709376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939392"/>
        <c:crosses val="autoZero"/>
        <c:auto val="1"/>
        <c:lblAlgn val="ctr"/>
        <c:lblOffset val="100"/>
      </c:catAx>
      <c:valAx>
        <c:axId val="7093939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9376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57104589199079225"/>
          <c:w val="0.1714439366602806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94"/>
          <c:y val="6.9084666250346961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6261899425783"/>
          <c:w val="0.90275170481134137"/>
          <c:h val="0.62416364035937721"/>
        </c:manualLayout>
      </c:layout>
      <c:lineChart>
        <c:grouping val="standard"/>
        <c:ser>
          <c:idx val="0"/>
          <c:order val="0"/>
          <c:tx>
            <c:strRef>
              <c:f>'Empleo inadecuado competencias'!$B$19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competencias'!$C$11:$J$11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competencias'!$C$19:$J$19</c:f>
              <c:numCache>
                <c:formatCode>#,##0.0</c:formatCode>
                <c:ptCount val="8"/>
                <c:pt idx="0">
                  <c:v>4.334040525309919</c:v>
                </c:pt>
                <c:pt idx="1">
                  <c:v>3.2895704344574153</c:v>
                </c:pt>
                <c:pt idx="2">
                  <c:v>7.13681324751881</c:v>
                </c:pt>
                <c:pt idx="3">
                  <c:v>23.548055407580009</c:v>
                </c:pt>
                <c:pt idx="4">
                  <c:v>18.588169012271333</c:v>
                </c:pt>
                <c:pt idx="5">
                  <c:v>14.757440867983906</c:v>
                </c:pt>
                <c:pt idx="6">
                  <c:v>19.810829866730234</c:v>
                </c:pt>
                <c:pt idx="7">
                  <c:v>19.114721902368661</c:v>
                </c:pt>
              </c:numCache>
            </c:numRef>
          </c:val>
        </c:ser>
        <c:ser>
          <c:idx val="1"/>
          <c:order val="1"/>
          <c:tx>
            <c:strRef>
              <c:f>'Empleo inadecuado competencias'!$B$25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competencias'!$C$11:$J$11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competencias'!$C$25:$J$25</c:f>
              <c:numCache>
                <c:formatCode>#,##0.0</c:formatCode>
                <c:ptCount val="8"/>
                <c:pt idx="0">
                  <c:v>2.9940639063172387</c:v>
                </c:pt>
                <c:pt idx="1">
                  <c:v>3.473263936554206</c:v>
                </c:pt>
                <c:pt idx="2">
                  <c:v>8.4673589007986276</c:v>
                </c:pt>
                <c:pt idx="3">
                  <c:v>18.862796665945229</c:v>
                </c:pt>
                <c:pt idx="4">
                  <c:v>16.125048808179017</c:v>
                </c:pt>
                <c:pt idx="5">
                  <c:v>14.533632615192326</c:v>
                </c:pt>
                <c:pt idx="6">
                  <c:v>16.256616719656929</c:v>
                </c:pt>
                <c:pt idx="7">
                  <c:v>16.024561074382117</c:v>
                </c:pt>
              </c:numCache>
            </c:numRef>
          </c:val>
        </c:ser>
        <c:marker val="1"/>
        <c:axId val="70990848"/>
        <c:axId val="71029504"/>
      </c:lineChart>
      <c:catAx>
        <c:axId val="709908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029504"/>
        <c:crosses val="autoZero"/>
        <c:auto val="1"/>
        <c:lblAlgn val="ctr"/>
        <c:lblOffset val="100"/>
      </c:catAx>
      <c:valAx>
        <c:axId val="7102950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09908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4276306370795056"/>
          <c:w val="0.17144393666028074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72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49461093705999"/>
          <c:w val="0.90275170481134137"/>
          <c:h val="0.60908228987930757"/>
        </c:manualLayout>
      </c:layout>
      <c:lineChart>
        <c:grouping val="standard"/>
        <c:ser>
          <c:idx val="0"/>
          <c:order val="0"/>
          <c:tx>
            <c:strRef>
              <c:f>'Empleo inadecuado por ingresos'!$B$21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por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por ingresos'!$C$21:$J$21</c:f>
              <c:numCache>
                <c:formatCode>#,##0.0</c:formatCode>
                <c:ptCount val="8"/>
                <c:pt idx="0">
                  <c:v>21.730652849805239</c:v>
                </c:pt>
                <c:pt idx="1">
                  <c:v>26.1321343650818</c:v>
                </c:pt>
                <c:pt idx="2">
                  <c:v>23.177791282406798</c:v>
                </c:pt>
                <c:pt idx="3">
                  <c:v>27.357937864912994</c:v>
                </c:pt>
                <c:pt idx="4">
                  <c:v>22.899156283211912</c:v>
                </c:pt>
                <c:pt idx="5">
                  <c:v>19.907197361525398</c:v>
                </c:pt>
                <c:pt idx="6">
                  <c:v>27.243398046376072</c:v>
                </c:pt>
                <c:pt idx="7">
                  <c:v>27.579195193776577</c:v>
                </c:pt>
              </c:numCache>
            </c:numRef>
          </c:val>
        </c:ser>
        <c:ser>
          <c:idx val="1"/>
          <c:order val="1"/>
          <c:tx>
            <c:strRef>
              <c:f>'Empleo inadecuado por ingresos'!$B$22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por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por ingresos'!$C$22:$J$22</c:f>
              <c:numCache>
                <c:formatCode>#,##0.0</c:formatCode>
                <c:ptCount val="8"/>
                <c:pt idx="0">
                  <c:v>27.246735869863869</c:v>
                </c:pt>
                <c:pt idx="1">
                  <c:v>27.705751661487486</c:v>
                </c:pt>
                <c:pt idx="2">
                  <c:v>28.420133063219659</c:v>
                </c:pt>
                <c:pt idx="3">
                  <c:v>31.656053735602512</c:v>
                </c:pt>
                <c:pt idx="4">
                  <c:v>25.908808378349342</c:v>
                </c:pt>
                <c:pt idx="5">
                  <c:v>26.120080912412625</c:v>
                </c:pt>
                <c:pt idx="6">
                  <c:v>28.782315005069943</c:v>
                </c:pt>
                <c:pt idx="7">
                  <c:v>27.384420073183406</c:v>
                </c:pt>
              </c:numCache>
            </c:numRef>
          </c:val>
        </c:ser>
        <c:marker val="1"/>
        <c:axId val="71117824"/>
        <c:axId val="71131904"/>
      </c:lineChart>
      <c:catAx>
        <c:axId val="71117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131904"/>
        <c:crosses val="autoZero"/>
        <c:auto val="1"/>
        <c:lblAlgn val="ctr"/>
        <c:lblOffset val="100"/>
      </c:catAx>
      <c:valAx>
        <c:axId val="7113190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117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794693647904755"/>
          <c:y val="0.55623681731798114"/>
          <c:w val="0.1714439366602808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</c:title>
    <c:plotArea>
      <c:layout>
        <c:manualLayout>
          <c:layoutTarget val="inner"/>
          <c:xMode val="edge"/>
          <c:yMode val="edge"/>
          <c:x val="7.7924620424194402E-2"/>
          <c:y val="0.13701169693700624"/>
          <c:w val="0.90275170481134137"/>
          <c:h val="0.64677467822310453"/>
        </c:manualLayout>
      </c:layout>
      <c:lineChart>
        <c:grouping val="standard"/>
        <c:ser>
          <c:idx val="0"/>
          <c:order val="0"/>
          <c:tx>
            <c:strRef>
              <c:f>'Tasa de subempleo objetivo'!$B$22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objetivo'!$C$22:$J$22</c:f>
              <c:numCache>
                <c:formatCode>#,##0.0</c:formatCode>
                <c:ptCount val="8"/>
                <c:pt idx="0">
                  <c:v>11.573425057868436</c:v>
                </c:pt>
                <c:pt idx="1">
                  <c:v>11.808758010964223</c:v>
                </c:pt>
                <c:pt idx="2">
                  <c:v>10.60761195848206</c:v>
                </c:pt>
                <c:pt idx="3">
                  <c:v>9.2652109195154626</c:v>
                </c:pt>
                <c:pt idx="4">
                  <c:v>10.252219253363924</c:v>
                </c:pt>
                <c:pt idx="5">
                  <c:v>11.145983917785339</c:v>
                </c:pt>
                <c:pt idx="6">
                  <c:v>13.955546149499392</c:v>
                </c:pt>
                <c:pt idx="7">
                  <c:v>13.200781957978663</c:v>
                </c:pt>
              </c:numCache>
            </c:numRef>
          </c:val>
        </c:ser>
        <c:ser>
          <c:idx val="1"/>
          <c:order val="1"/>
          <c:tx>
            <c:strRef>
              <c:f>'Tasa de subempleo objetivo'!$B$27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objetivo'!$C$27:$J$27</c:f>
              <c:numCache>
                <c:formatCode>#,##0.0</c:formatCode>
                <c:ptCount val="8"/>
                <c:pt idx="0">
                  <c:v>13.072751805668991</c:v>
                </c:pt>
                <c:pt idx="1">
                  <c:v>13.785460486597096</c:v>
                </c:pt>
                <c:pt idx="2">
                  <c:v>12.691717753533796</c:v>
                </c:pt>
                <c:pt idx="3">
                  <c:v>9.3633752152834013</c:v>
                </c:pt>
                <c:pt idx="4">
                  <c:v>9.4469401902133701</c:v>
                </c:pt>
                <c:pt idx="5">
                  <c:v>11.49072419360791</c:v>
                </c:pt>
                <c:pt idx="6">
                  <c:v>12.611084542361828</c:v>
                </c:pt>
                <c:pt idx="7">
                  <c:v>11.86761635252526</c:v>
                </c:pt>
              </c:numCache>
            </c:numRef>
          </c:val>
        </c:ser>
        <c:marker val="1"/>
        <c:axId val="71212032"/>
        <c:axId val="71217920"/>
      </c:lineChart>
      <c:catAx>
        <c:axId val="712120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217920"/>
        <c:crosses val="autoZero"/>
        <c:auto val="1"/>
        <c:lblAlgn val="ctr"/>
        <c:lblOffset val="100"/>
      </c:catAx>
      <c:valAx>
        <c:axId val="71217920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2120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1768689357811573E-2"/>
          <c:y val="0.55398186337819011"/>
          <c:w val="0.1714439366602809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257"/>
          <c:y val="2.0100502512562814E-2"/>
        </c:manualLayout>
      </c:layout>
    </c:title>
    <c:plotArea>
      <c:layout>
        <c:manualLayout>
          <c:layoutTarget val="inner"/>
          <c:xMode val="edge"/>
          <c:yMode val="edge"/>
          <c:x val="6.0576254635653234E-2"/>
          <c:y val="0.16482464817525938"/>
          <c:w val="0.91580592065222388"/>
          <c:h val="0.62222134293514864"/>
        </c:manualLayout>
      </c:layout>
      <c:lineChart>
        <c:grouping val="standard"/>
        <c:ser>
          <c:idx val="0"/>
          <c:order val="0"/>
          <c:tx>
            <c:strRef>
              <c:f>'Insuficiencia de horas 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'Insuficiencia de horas 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'Insuficiencia de horas '!$C$17:$J$17</c:f>
              <c:numCache>
                <c:formatCode>#,##0.0</c:formatCode>
                <c:ptCount val="8"/>
                <c:pt idx="0">
                  <c:v>6.6163225105712735</c:v>
                </c:pt>
                <c:pt idx="1">
                  <c:v>5.4524606661026978</c:v>
                </c:pt>
                <c:pt idx="2">
                  <c:v>5.8118398578310133</c:v>
                </c:pt>
                <c:pt idx="3">
                  <c:v>2.449755241325529</c:v>
                </c:pt>
                <c:pt idx="4">
                  <c:v>3.1567234150897781</c:v>
                </c:pt>
                <c:pt idx="5">
                  <c:v>3.3905492087603157</c:v>
                </c:pt>
                <c:pt idx="6">
                  <c:v>5.8036292812802772</c:v>
                </c:pt>
                <c:pt idx="7">
                  <c:v>5.6535424386697395</c:v>
                </c:pt>
              </c:numCache>
            </c:numRef>
          </c:val>
        </c:ser>
        <c:ser>
          <c:idx val="1"/>
          <c:order val="1"/>
          <c:tx>
            <c:strRef>
              <c:f>'Insuficiencia de horas 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'Insuficiencia de horas 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'Insuficiencia de horas '!$C$20:$J$20</c:f>
              <c:numCache>
                <c:formatCode>#,##0.0</c:formatCode>
                <c:ptCount val="8"/>
                <c:pt idx="0">
                  <c:v>5.8378679800274824</c:v>
                </c:pt>
                <c:pt idx="1">
                  <c:v>5.1165881257615347</c:v>
                </c:pt>
                <c:pt idx="2">
                  <c:v>5.0222411856951572</c:v>
                </c:pt>
                <c:pt idx="3">
                  <c:v>3.1927137849101395</c:v>
                </c:pt>
                <c:pt idx="4">
                  <c:v>3.1425681168970301</c:v>
                </c:pt>
                <c:pt idx="5">
                  <c:v>4.0893395524558187</c:v>
                </c:pt>
                <c:pt idx="6">
                  <c:v>4.8591211360588344</c:v>
                </c:pt>
                <c:pt idx="7">
                  <c:v>4.4281240078334454</c:v>
                </c:pt>
              </c:numCache>
            </c:numRef>
          </c:val>
        </c:ser>
        <c:marker val="1"/>
        <c:axId val="71445504"/>
        <c:axId val="71447296"/>
      </c:lineChart>
      <c:catAx>
        <c:axId val="714455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447296"/>
        <c:crosses val="autoZero"/>
        <c:auto val="1"/>
        <c:lblAlgn val="ctr"/>
        <c:lblOffset val="100"/>
      </c:catAx>
      <c:valAx>
        <c:axId val="71447296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4455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182773899142252"/>
          <c:y val="0.57104589199079225"/>
          <c:w val="0.17144393666028099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94"/>
          <c:y val="1.3008123419436387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875325843249375"/>
          <c:w val="0.90275170481134137"/>
          <c:h val="0.60330805796912179"/>
        </c:manualLayout>
      </c:layout>
      <c:lineChart>
        <c:grouping val="standard"/>
        <c:ser>
          <c:idx val="0"/>
          <c:order val="0"/>
          <c:tx>
            <c:strRef>
              <c:f>'Empleo inadecuado x competncias'!$B$22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'Empleo inadecuado x competncias'!$C$11:$J$11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x competncias'!$C$22:$J$22</c:f>
              <c:numCache>
                <c:formatCode>#,##0.0</c:formatCode>
                <c:ptCount val="8"/>
                <c:pt idx="0">
                  <c:v>1.5404237353137424</c:v>
                </c:pt>
                <c:pt idx="1">
                  <c:v>1.4498613002970013</c:v>
                </c:pt>
                <c:pt idx="2">
                  <c:v>2.5302960464203066</c:v>
                </c:pt>
                <c:pt idx="3">
                  <c:v>7.193133967598599</c:v>
                </c:pt>
                <c:pt idx="4">
                  <c:v>7.0024667111995411</c:v>
                </c:pt>
                <c:pt idx="5">
                  <c:v>7.4602068974854747</c:v>
                </c:pt>
                <c:pt idx="6">
                  <c:v>8.2359358045471431</c:v>
                </c:pt>
                <c:pt idx="7">
                  <c:v>7.9131082465064715</c:v>
                </c:pt>
              </c:numCache>
            </c:numRef>
          </c:val>
        </c:ser>
        <c:ser>
          <c:idx val="1"/>
          <c:order val="1"/>
          <c:tx>
            <c:strRef>
              <c:f>'Empleo inadecuado x competncias'!$B$28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'Empleo inadecuado x competncias'!$C$11:$J$11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'Empleo inadecuado x competncias'!$C$28:$J$28</c:f>
              <c:numCache>
                <c:formatCode>#,##0.0</c:formatCode>
                <c:ptCount val="8"/>
                <c:pt idx="0">
                  <c:v>1.5766034673807241</c:v>
                </c:pt>
                <c:pt idx="1">
                  <c:v>1.8194138607615922</c:v>
                </c:pt>
                <c:pt idx="2">
                  <c:v>3.701996622750201</c:v>
                </c:pt>
                <c:pt idx="3">
                  <c:v>5.3656992519698816</c:v>
                </c:pt>
                <c:pt idx="4">
                  <c:v>5.3856472880408637</c:v>
                </c:pt>
                <c:pt idx="5">
                  <c:v>6.154234095729155</c:v>
                </c:pt>
                <c:pt idx="6">
                  <c:v>6.6055239683027178</c:v>
                </c:pt>
                <c:pt idx="7">
                  <c:v>6.9236621861526766</c:v>
                </c:pt>
              </c:numCache>
            </c:numRef>
          </c:val>
        </c:ser>
        <c:marker val="1"/>
        <c:axId val="71257088"/>
        <c:axId val="71291648"/>
      </c:lineChart>
      <c:catAx>
        <c:axId val="712570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291648"/>
        <c:crosses val="autoZero"/>
        <c:auto val="1"/>
        <c:lblAlgn val="ctr"/>
        <c:lblOffset val="100"/>
      </c:catAx>
      <c:valAx>
        <c:axId val="7129164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2570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0373845272981272"/>
          <c:w val="0.1714439366602810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631"/>
          <c:y val="6.6334991708127174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78177354696554"/>
          <c:w val="0.90275170481134137"/>
          <c:h val="0.63738316292552988"/>
        </c:manualLayout>
      </c:layout>
      <c:lineChart>
        <c:grouping val="standard"/>
        <c:ser>
          <c:idx val="0"/>
          <c:order val="0"/>
          <c:tx>
            <c:strRef>
              <c:f>' Empleo inadecuado x ingresos'!$B$26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 Empleo inadecuado x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 Empleo inadecuado x ingresos'!$C$26:$J$26</c:f>
              <c:numCache>
                <c:formatCode>#,##0.0</c:formatCode>
                <c:ptCount val="8"/>
                <c:pt idx="0">
                  <c:v>7.7516017515243698</c:v>
                </c:pt>
                <c:pt idx="1">
                  <c:v>8.888178883974307</c:v>
                </c:pt>
                <c:pt idx="2">
                  <c:v>7.8850895539093271</c:v>
                </c:pt>
                <c:pt idx="3">
                  <c:v>8.1469033729903675</c:v>
                </c:pt>
                <c:pt idx="4">
                  <c:v>8.3868985379962204</c:v>
                </c:pt>
                <c:pt idx="5">
                  <c:v>9.2567208222362733</c:v>
                </c:pt>
                <c:pt idx="6">
                  <c:v>11.179429747573405</c:v>
                </c:pt>
                <c:pt idx="7">
                  <c:v>10.480878537349911</c:v>
                </c:pt>
              </c:numCache>
            </c:numRef>
          </c:val>
        </c:ser>
        <c:ser>
          <c:idx val="1"/>
          <c:order val="1"/>
          <c:tx>
            <c:strRef>
              <c:f>' Empleo inadecuado x ingresos'!$B$27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 Empleo inadecuado x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 Empleo inadecuado x ingresos'!$C$27:$J$27</c:f>
              <c:numCache>
                <c:formatCode>#,##0.0</c:formatCode>
                <c:ptCount val="8"/>
                <c:pt idx="0">
                  <c:v>10.592092359587308</c:v>
                </c:pt>
                <c:pt idx="1">
                  <c:v>11.257851061854623</c:v>
                </c:pt>
                <c:pt idx="2">
                  <c:v>10.440958199337853</c:v>
                </c:pt>
                <c:pt idx="3">
                  <c:v>8.0073091595788863</c:v>
                </c:pt>
                <c:pt idx="4">
                  <c:v>8.0577962313333718</c:v>
                </c:pt>
                <c:pt idx="5">
                  <c:v>9.7688802076610646</c:v>
                </c:pt>
                <c:pt idx="6">
                  <c:v>10.53755717842067</c:v>
                </c:pt>
                <c:pt idx="7">
                  <c:v>9.9953829630663815</c:v>
                </c:pt>
              </c:numCache>
            </c:numRef>
          </c:val>
        </c:ser>
        <c:marker val="1"/>
        <c:axId val="71564288"/>
        <c:axId val="71574272"/>
      </c:lineChart>
      <c:catAx>
        <c:axId val="715642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574272"/>
        <c:crosses val="autoZero"/>
        <c:auto val="1"/>
        <c:lblAlgn val="ctr"/>
        <c:lblOffset val="100"/>
      </c:catAx>
      <c:valAx>
        <c:axId val="71574272"/>
        <c:scaling>
          <c:orientation val="minMax"/>
          <c:min val="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5642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5832801354652162"/>
          <c:y val="0.6069789656230351"/>
          <c:w val="0.17144393666028118"/>
          <c:h val="0.16727192812583636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2011, porcentaje %)</a:t>
            </a:r>
          </a:p>
        </c:rich>
      </c:tx>
      <c:layout/>
    </c:title>
    <c:view3D>
      <c:rotY val="194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3858.9116666666669</c:v>
                </c:pt>
                <c:pt idx="1">
                  <c:v>408.66666666666669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686213565409854"/>
          <c:y val="0.76738122850922763"/>
          <c:w val="0.65409103467333973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2011,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4267.5780000000004</c:v>
                </c:pt>
                <c:pt idx="1">
                  <c:v>1745.8966666666656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869"/>
          <c:w val="0.65409103467334084"/>
          <c:h val="0.17049615349805441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245"/>
          <c:y val="7.0546776401158974E-3"/>
        </c:manualLayout>
      </c:layout>
    </c:title>
    <c:plotArea>
      <c:layout>
        <c:manualLayout>
          <c:layoutTarget val="inner"/>
          <c:xMode val="edge"/>
          <c:yMode val="edge"/>
          <c:x val="0.14793239410096601"/>
          <c:y val="0.13399276978864852"/>
          <c:w val="0.81918270305897867"/>
          <c:h val="0.62111105077383444"/>
        </c:manualLayout>
      </c:layout>
      <c:barChart>
        <c:barDir val="col"/>
        <c:grouping val="clustered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total'!$C$11:$G$11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7030.1126666666669</c:v>
                </c:pt>
                <c:pt idx="1">
                  <c:v>7134.8746666666666</c:v>
                </c:pt>
                <c:pt idx="2">
                  <c:v>7239.3456666666652</c:v>
                </c:pt>
                <c:pt idx="3">
                  <c:v>7343.48</c:v>
                </c:pt>
                <c:pt idx="4">
                  <c:v>7447.2190000000001</c:v>
                </c:pt>
              </c:numCache>
            </c:numRef>
          </c:val>
        </c:ser>
        <c:axId val="71710208"/>
        <c:axId val="71744896"/>
      </c:barChart>
      <c:catAx>
        <c:axId val="71710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744896"/>
        <c:crosses val="autoZero"/>
        <c:auto val="1"/>
        <c:lblAlgn val="ctr"/>
        <c:lblOffset val="100"/>
      </c:catAx>
      <c:valAx>
        <c:axId val="71744896"/>
        <c:scaling>
          <c:orientation val="minMax"/>
          <c:min val="6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7102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0863104611923541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4E-2"/>
          <c:y val="0.32692598891311497"/>
          <c:w val="0.94285714285714251"/>
          <c:h val="0.3741761721355264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16.655658147827491</c:v>
                </c:pt>
                <c:pt idx="1">
                  <c:v>83.344341852172505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11"/>
          <c:w val="0.46838770153731285"/>
          <c:h val="0.1382435818316075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553"/>
          <c:y val="0"/>
        </c:manualLayout>
      </c:layout>
    </c:title>
    <c:plotArea>
      <c:layout>
        <c:manualLayout>
          <c:layoutTarget val="inner"/>
          <c:xMode val="edge"/>
          <c:yMode val="edge"/>
          <c:x val="0.14793238087629149"/>
          <c:y val="0.1571617954535344"/>
          <c:w val="0.81918270305897867"/>
          <c:h val="0.62111124169180365"/>
        </c:manualLayout>
      </c:layout>
      <c:barChart>
        <c:barDir val="col"/>
        <c:grouping val="clustered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5577.4833333333336</c:v>
                </c:pt>
                <c:pt idx="1">
                  <c:v>5689.0133333333333</c:v>
                </c:pt>
                <c:pt idx="2">
                  <c:v>5799.0233333333335</c:v>
                </c:pt>
                <c:pt idx="3">
                  <c:v>5907</c:v>
                </c:pt>
                <c:pt idx="4">
                  <c:v>6013.4746666666661</c:v>
                </c:pt>
              </c:numCache>
            </c:numRef>
          </c:val>
        </c:ser>
        <c:axId val="71958528"/>
        <c:axId val="71960064"/>
      </c:barChart>
      <c:catAx>
        <c:axId val="719585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960064"/>
        <c:crosses val="autoZero"/>
        <c:auto val="1"/>
        <c:lblAlgn val="ctr"/>
        <c:lblOffset val="100"/>
      </c:catAx>
      <c:valAx>
        <c:axId val="71960064"/>
        <c:scaling>
          <c:orientation val="minMax"/>
          <c:min val="5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9585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7E-2"/>
          <c:y val="0.32094568818024766"/>
          <c:w val="0.90350877192982459"/>
          <c:h val="0.4317648930247420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17.071002725618659</c:v>
                </c:pt>
                <c:pt idx="1">
                  <c:v>82.928997274381345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879209103419302"/>
          <c:y val="0.78793096627535786"/>
          <c:w val="0.65748549523415711"/>
          <c:h val="0.1127260388887830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932"/>
          <c:y val="7.5757575757575924E-3"/>
        </c:manualLayout>
      </c:layout>
    </c:title>
    <c:plotArea>
      <c:layout>
        <c:manualLayout>
          <c:layoutTarget val="inner"/>
          <c:xMode val="edge"/>
          <c:yMode val="edge"/>
          <c:x val="0.14793242702700057"/>
          <c:y val="0.16457647339537104"/>
          <c:w val="0.81918270305897867"/>
          <c:h val="0.62111130994989261"/>
        </c:manualLayout>
      </c:layout>
      <c:barChart>
        <c:barDir val="col"/>
        <c:grouping val="clustered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3612.3336666666669</c:v>
                </c:pt>
                <c:pt idx="1">
                  <c:v>3728.5813333333335</c:v>
                </c:pt>
                <c:pt idx="2">
                  <c:v>3865.2636666666672</c:v>
                </c:pt>
                <c:pt idx="3">
                  <c:v>4038.3753333333334</c:v>
                </c:pt>
                <c:pt idx="4">
                  <c:v>4267.5780000000004</c:v>
                </c:pt>
              </c:numCache>
            </c:numRef>
          </c:val>
        </c:ser>
        <c:axId val="71980160"/>
        <c:axId val="72050560"/>
      </c:barChart>
      <c:catAx>
        <c:axId val="719801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050560"/>
        <c:crosses val="autoZero"/>
        <c:auto val="1"/>
        <c:lblAlgn val="ctr"/>
        <c:lblOffset val="100"/>
      </c:catAx>
      <c:valAx>
        <c:axId val="72050560"/>
        <c:scaling>
          <c:orientation val="minMax"/>
          <c:min val="3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9801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256E-2"/>
          <c:y val="0.29906111051187095"/>
          <c:w val="0.90350877192982459"/>
          <c:h val="0.3222255952945727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19.156332673064782</c:v>
                </c:pt>
                <c:pt idx="1">
                  <c:v>80.843667326935218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001984684135268"/>
          <c:y val="0.67978523232543053"/>
          <c:w val="0.64432760049730664"/>
          <c:h val="0.1190899029187616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54"/>
          <c:y val="8.3333333333333367E-3"/>
        </c:manualLayout>
      </c:layout>
    </c:title>
    <c:plotArea>
      <c:layout>
        <c:manualLayout>
          <c:layoutTarget val="inner"/>
          <c:xMode val="edge"/>
          <c:yMode val="edge"/>
          <c:x val="0.14793239410096601"/>
          <c:y val="0.15775853018372976"/>
          <c:w val="0.81918270305897867"/>
          <c:h val="0.62111105077383433"/>
        </c:manualLayout>
      </c:layout>
      <c:barChart>
        <c:barDir val="col"/>
        <c:grouping val="clustered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Ocupados!$C$11:$G$11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3212.6550000000002</c:v>
                </c:pt>
                <c:pt idx="1">
                  <c:v>3360.7723333333329</c:v>
                </c:pt>
                <c:pt idx="2">
                  <c:v>3426.877</c:v>
                </c:pt>
                <c:pt idx="3">
                  <c:v>3569.748</c:v>
                </c:pt>
                <c:pt idx="4">
                  <c:v>3858.9116666666669</c:v>
                </c:pt>
              </c:numCache>
            </c:numRef>
          </c:val>
        </c:ser>
        <c:axId val="72413184"/>
        <c:axId val="72414720"/>
      </c:barChart>
      <c:catAx>
        <c:axId val="72413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414720"/>
        <c:crosses val="autoZero"/>
        <c:auto val="1"/>
        <c:lblAlgn val="ctr"/>
        <c:lblOffset val="100"/>
      </c:catAx>
      <c:valAx>
        <c:axId val="72414720"/>
        <c:scaling>
          <c:orientation val="minMax"/>
          <c:min val="2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4131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Ocupados!$N$15:$N$16</c:f>
              <c:strCache>
                <c:ptCount val="2"/>
                <c:pt idx="0">
                  <c:v>289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19.516683234957306</c:v>
                </c:pt>
                <c:pt idx="1">
                  <c:v>80.483316765042701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680172428777984"/>
          <c:y val="0.79934556638569965"/>
          <c:w val="0.39978411843378031"/>
          <c:h val="0.1366507055975032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938"/>
          <c:y val="1.0752688172043012E-2"/>
        </c:manualLayout>
      </c:layout>
    </c:title>
    <c:plotArea>
      <c:layout>
        <c:manualLayout>
          <c:layoutTarget val="inner"/>
          <c:xMode val="edge"/>
          <c:yMode val="edge"/>
          <c:x val="0.12069771547615031"/>
          <c:y val="0.15827035587032506"/>
          <c:w val="0.84641738168379177"/>
          <c:h val="0.62111105077383433"/>
        </c:manualLayout>
      </c:layout>
      <c:barChart>
        <c:barDir val="col"/>
        <c:grouping val="clustered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Desocupados!$C$11:$G$11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399.67866666666669</c:v>
                </c:pt>
                <c:pt idx="1">
                  <c:v>367.80899999999997</c:v>
                </c:pt>
                <c:pt idx="2">
                  <c:v>438.38633333333337</c:v>
                </c:pt>
                <c:pt idx="3">
                  <c:v>468.6276666666667</c:v>
                </c:pt>
                <c:pt idx="4">
                  <c:v>408.66666666666669</c:v>
                </c:pt>
              </c:numCache>
            </c:numRef>
          </c:val>
        </c:ser>
        <c:axId val="72341376"/>
        <c:axId val="72342912"/>
      </c:barChart>
      <c:catAx>
        <c:axId val="72341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342912"/>
        <c:crosses val="autoZero"/>
        <c:auto val="1"/>
        <c:lblAlgn val="ctr"/>
        <c:lblOffset val="100"/>
      </c:catAx>
      <c:valAx>
        <c:axId val="72342912"/>
        <c:scaling>
          <c:orientation val="minMax"/>
          <c:min val="3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3413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058"/>
          <c:w val="0.89885053809413995"/>
          <c:h val="0.30117624504083845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16.312338980516071</c:v>
                </c:pt>
                <c:pt idx="1">
                  <c:v>83.687661019483926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843145929277187"/>
          <c:y val="0.63695436128736338"/>
          <c:w val="0.46017755821433909"/>
          <c:h val="0.14493219538788107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031"/>
          <c:y val="0.17720296038180294"/>
          <c:w val="0.84641738168379177"/>
          <c:h val="0.62111105077383433"/>
        </c:manualLayout>
      </c:layout>
      <c:barChart>
        <c:barDir val="col"/>
        <c:grouping val="clustered"/>
        <c:ser>
          <c:idx val="0"/>
          <c:order val="0"/>
          <c:tx>
            <c:strRef>
              <c:f>'  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Abiertos'!$C$11:$G$11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Abiertos'!$C$15:$G$15</c:f>
              <c:numCache>
                <c:formatCode>#,##0</c:formatCode>
                <c:ptCount val="5"/>
                <c:pt idx="0">
                  <c:v>376.59466666666668</c:v>
                </c:pt>
                <c:pt idx="1">
                  <c:v>348.06466666666665</c:v>
                </c:pt>
                <c:pt idx="2">
                  <c:v>419.71933333333328</c:v>
                </c:pt>
                <c:pt idx="3">
                  <c:v>445.99366666666674</c:v>
                </c:pt>
                <c:pt idx="4">
                  <c:v>380.84366666666665</c:v>
                </c:pt>
              </c:numCache>
            </c:numRef>
          </c:val>
        </c:ser>
        <c:axId val="72510080"/>
        <c:axId val="72697344"/>
      </c:barChart>
      <c:catAx>
        <c:axId val="725100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697344"/>
        <c:crosses val="autoZero"/>
        <c:auto val="1"/>
        <c:lblAlgn val="ctr"/>
        <c:lblOffset val="100"/>
      </c:catAx>
      <c:valAx>
        <c:axId val="72697344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5100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Abiertos'!$O$15:$O$16</c:f>
              <c:numCache>
                <c:formatCode>#,##0</c:formatCode>
                <c:ptCount val="2"/>
                <c:pt idx="0">
                  <c:v>16.561329323353608</c:v>
                </c:pt>
                <c:pt idx="1">
                  <c:v>83.438670676646396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7896739881199062"/>
          <c:y val="0.78451371660734159"/>
          <c:w val="0.43380128470783758"/>
          <c:h val="0.1094334837358827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47"/>
          <c:y val="1.6359918200408999E-2"/>
        </c:manualLayout>
      </c:layout>
    </c:title>
    <c:plotArea>
      <c:layout>
        <c:manualLayout>
          <c:layoutTarget val="inner"/>
          <c:xMode val="edge"/>
          <c:yMode val="edge"/>
          <c:x val="0.10252133281546084"/>
          <c:y val="0.19185868637585937"/>
          <c:w val="0.86459376434447965"/>
          <c:h val="0.54749174758063213"/>
        </c:manualLayout>
      </c:layout>
      <c:barChart>
        <c:barDir val="col"/>
        <c:grouping val="clustered"/>
        <c:ser>
          <c:idx val="0"/>
          <c:order val="0"/>
          <c:tx>
            <c:strRef>
              <c:f>'  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Ocultos'!$C$11:$G$11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Ocultos'!$C$15:$G$15</c:f>
              <c:numCache>
                <c:formatCode>#,##0</c:formatCode>
                <c:ptCount val="5"/>
                <c:pt idx="0">
                  <c:v>23.083666666666669</c:v>
                </c:pt>
                <c:pt idx="1">
                  <c:v>19.744666666666664</c:v>
                </c:pt>
                <c:pt idx="2">
                  <c:v>18.667333333333332</c:v>
                </c:pt>
                <c:pt idx="3">
                  <c:v>22.633666666666667</c:v>
                </c:pt>
                <c:pt idx="4">
                  <c:v>27.822666666666667</c:v>
                </c:pt>
              </c:numCache>
            </c:numRef>
          </c:val>
        </c:ser>
        <c:axId val="72699264"/>
        <c:axId val="72743168"/>
      </c:barChart>
      <c:catAx>
        <c:axId val="726992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743168"/>
        <c:crosses val="autoZero"/>
        <c:auto val="1"/>
        <c:lblAlgn val="ctr"/>
        <c:lblOffset val="100"/>
      </c:catAx>
      <c:valAx>
        <c:axId val="7274316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6992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Ocultos'!$O$15:$O$16</c:f>
              <c:numCache>
                <c:formatCode>#,##0</c:formatCode>
                <c:ptCount val="2"/>
                <c:pt idx="0">
                  <c:v>13.528148526325174</c:v>
                </c:pt>
                <c:pt idx="1">
                  <c:v>86.471851473674832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6148163598756008"/>
          <c:y val="0.81150206970396066"/>
          <c:w val="0.46075611409500966"/>
          <c:h val="0.1201290137240307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384E-2"/>
        </c:manualLayout>
      </c:layout>
    </c:title>
    <c:plotArea>
      <c:layout>
        <c:manualLayout>
          <c:layoutTarget val="inner"/>
          <c:xMode val="edge"/>
          <c:yMode val="edge"/>
          <c:x val="0.14793239410096601"/>
          <c:y val="0.16003127974630071"/>
          <c:w val="0.81918270305897867"/>
          <c:h val="0.62111105077383433"/>
        </c:manualLayout>
      </c:layout>
      <c:barChart>
        <c:barDir val="col"/>
        <c:grouping val="clustered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Inactivos!$C$11:$G$11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1965.1496666666669</c:v>
                </c:pt>
                <c:pt idx="1">
                  <c:v>1960.4319999999998</c:v>
                </c:pt>
                <c:pt idx="2">
                  <c:v>1933.7596666666668</c:v>
                </c:pt>
                <c:pt idx="3">
                  <c:v>1868.6246666666666</c:v>
                </c:pt>
                <c:pt idx="4">
                  <c:v>1745.8966666666665</c:v>
                </c:pt>
              </c:numCache>
            </c:numRef>
          </c:val>
        </c:ser>
        <c:axId val="71340416"/>
        <c:axId val="71341952"/>
      </c:barChart>
      <c:catAx>
        <c:axId val="713404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341952"/>
        <c:crosses val="autoZero"/>
        <c:auto val="1"/>
        <c:lblAlgn val="ctr"/>
        <c:lblOffset val="100"/>
      </c:catAx>
      <c:valAx>
        <c:axId val="71341952"/>
        <c:scaling>
          <c:orientation val="minMax"/>
          <c:min val="17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13404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13.483266798131579</c:v>
                </c:pt>
                <c:pt idx="1">
                  <c:v>86.516733201868419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7974"/>
          <c:y val="0.76129745937998639"/>
          <c:w val="0.43594232339244626"/>
          <c:h val="0.1357417167541878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631"/>
          <c:y val="5.2493438320211387E-3"/>
        </c:manualLayout>
      </c:layout>
    </c:title>
    <c:plotArea>
      <c:layout>
        <c:manualLayout>
          <c:layoutTarget val="inner"/>
          <c:xMode val="edge"/>
          <c:yMode val="edge"/>
          <c:x val="0.14793239410096601"/>
          <c:y val="0.17442519685039806"/>
          <c:w val="0.81918270305897867"/>
          <c:h val="0.62111105077383433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1129.6386666666667</c:v>
                </c:pt>
                <c:pt idx="1">
                  <c:v>994.07166666666672</c:v>
                </c:pt>
                <c:pt idx="2">
                  <c:v>891.5676666666667</c:v>
                </c:pt>
                <c:pt idx="3">
                  <c:v>1328.1146666666666</c:v>
                </c:pt>
                <c:pt idx="4">
                  <c:v>1397.2</c:v>
                </c:pt>
              </c:numCache>
            </c:numRef>
          </c:val>
        </c:ser>
        <c:axId val="72858624"/>
        <c:axId val="72200192"/>
      </c:barChart>
      <c:catAx>
        <c:axId val="728586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200192"/>
        <c:crosses val="autoZero"/>
        <c:auto val="1"/>
        <c:lblAlgn val="ctr"/>
        <c:lblOffset val="100"/>
      </c:catAx>
      <c:valAx>
        <c:axId val="72200192"/>
        <c:scaling>
          <c:orientation val="minMax"/>
          <c:min val="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28586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20.103237481650808</c:v>
                </c:pt>
                <c:pt idx="1">
                  <c:v>79.896762518349192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5606984209096182"/>
          <c:y val="0.81757703898123857"/>
          <c:w val="0.42963228606325232"/>
          <c:h val="0.1067633377510982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2.4242424242424229E-2"/>
        </c:manualLayout>
      </c:layout>
    </c:title>
    <c:plotArea>
      <c:layout>
        <c:manualLayout>
          <c:layoutTarget val="inner"/>
          <c:xMode val="edge"/>
          <c:yMode val="edge"/>
          <c:x val="0.12069771547615031"/>
          <c:y val="0.19932044858029432"/>
          <c:w val="0.84641738168379177"/>
          <c:h val="0.59798297940029377"/>
        </c:manualLayout>
      </c:layout>
      <c:barChart>
        <c:barDir val="col"/>
        <c:grouping val="clustered"/>
        <c:ser>
          <c:idx val="0"/>
          <c:order val="0"/>
          <c:tx>
            <c:strRef>
              <c:f>'   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Insuficiencia de horas'!$C$11:$G$11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 Insuficiencia de horas'!$C$15:$G$15</c:f>
              <c:numCache>
                <c:formatCode>#,##0</c:formatCode>
                <c:ptCount val="5"/>
                <c:pt idx="0">
                  <c:v>294.25600000000003</c:v>
                </c:pt>
                <c:pt idx="1">
                  <c:v>277.80566666666664</c:v>
                </c:pt>
                <c:pt idx="2">
                  <c:v>231.26</c:v>
                </c:pt>
                <c:pt idx="3">
                  <c:v>472.62966666666671</c:v>
                </c:pt>
                <c:pt idx="4">
                  <c:v>507.50766666666669</c:v>
                </c:pt>
              </c:numCache>
            </c:numRef>
          </c:val>
        </c:ser>
        <c:axId val="73302400"/>
        <c:axId val="73303936"/>
      </c:barChart>
      <c:catAx>
        <c:axId val="73302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303936"/>
        <c:crosses val="autoZero"/>
        <c:auto val="1"/>
        <c:lblAlgn val="ctr"/>
        <c:lblOffset val="100"/>
      </c:catAx>
      <c:valAx>
        <c:axId val="73303936"/>
        <c:scaling>
          <c:orientation val="minMax"/>
          <c:min val="1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3024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Insuficiencia de horas'!$N$15:$N$16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Insuficiencia de horas'!$O$15:$O$16</c:f>
              <c:numCache>
                <c:formatCode>#,##0</c:formatCode>
                <c:ptCount val="2"/>
                <c:pt idx="0">
                  <c:v>22.369497076655765</c:v>
                </c:pt>
                <c:pt idx="1">
                  <c:v>77.630502923344238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3001221144723436"/>
          <c:y val="0.80109240191129949"/>
          <c:w val="0.43643597733143175"/>
          <c:h val="0.1211494717006532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7.6628398725917075E-3"/>
        </c:manualLayout>
      </c:layout>
    </c:title>
    <c:plotArea>
      <c:layout>
        <c:manualLayout>
          <c:layoutTarget val="inner"/>
          <c:xMode val="edge"/>
          <c:yMode val="edge"/>
          <c:x val="0.1329847109918435"/>
          <c:y val="0.16379290059004095"/>
          <c:w val="0.84641738168379177"/>
          <c:h val="0.6211111841863115"/>
        </c:manualLayout>
      </c:layout>
      <c:barChart>
        <c:barDir val="col"/>
        <c:grouping val="clustered"/>
        <c:ser>
          <c:idx val="0"/>
          <c:order val="0"/>
          <c:tx>
            <c:strRef>
              <c:f>'  Inadecuado por competencias'!$B$15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Inadecuado por competencias'!$C$11:$G$11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Inadecuado por competencias'!$C$15:$G$15</c:f>
              <c:numCache>
                <c:formatCode>#,##0</c:formatCode>
                <c:ptCount val="5"/>
                <c:pt idx="0">
                  <c:v>850.6343333333333</c:v>
                </c:pt>
                <c:pt idx="1">
                  <c:v>693.07500000000005</c:v>
                </c:pt>
                <c:pt idx="2">
                  <c:v>570.41399999999999</c:v>
                </c:pt>
                <c:pt idx="3">
                  <c:v>800.03566666666666</c:v>
                </c:pt>
                <c:pt idx="4">
                  <c:v>815.73566666666659</c:v>
                </c:pt>
              </c:numCache>
            </c:numRef>
          </c:val>
        </c:ser>
        <c:axId val="73369856"/>
        <c:axId val="73437184"/>
      </c:barChart>
      <c:catAx>
        <c:axId val="733698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437184"/>
        <c:crosses val="autoZero"/>
        <c:auto val="1"/>
        <c:lblAlgn val="ctr"/>
        <c:lblOffset val="100"/>
      </c:catAx>
      <c:valAx>
        <c:axId val="73437184"/>
        <c:scaling>
          <c:orientation val="minMax"/>
          <c:min val="4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3698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Inadecuado por competencias'!$N$15:$N$16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Inadecuado por competencias'!$O$15:$O$16</c:f>
              <c:numCache>
                <c:formatCode>#,##0</c:formatCode>
                <c:ptCount val="2"/>
                <c:pt idx="0">
                  <c:v>22.850421301103299</c:v>
                </c:pt>
                <c:pt idx="1">
                  <c:v>77.149578698896704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3510774968918355"/>
          <c:y val="0.77743803646165865"/>
          <c:w val="0.42064338997099082"/>
          <c:h val="0.1229975172022416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94"/>
          <c:y val="5.2910052910052924E-3"/>
        </c:manualLayout>
      </c:layout>
    </c:title>
    <c:plotArea>
      <c:layout>
        <c:manualLayout>
          <c:layoutTarget val="inner"/>
          <c:xMode val="edge"/>
          <c:yMode val="edge"/>
          <c:x val="0.14793239410096587"/>
          <c:y val="0.14166120539280441"/>
          <c:w val="0.81918270305897867"/>
          <c:h val="0.62111085645903308"/>
        </c:manualLayout>
      </c:layout>
      <c:barChart>
        <c:barDir val="col"/>
        <c:grouping val="clustered"/>
        <c:ser>
          <c:idx val="0"/>
          <c:order val="0"/>
          <c:tx>
            <c:strRef>
              <c:f>'  Inadecuado por ingresos'!$B$15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Inadecuado por ingresos'!$C$11:$G$11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Inadecuado por ingresos'!$C$15:$G$15</c:f>
              <c:numCache>
                <c:formatCode>#,##0</c:formatCode>
                <c:ptCount val="5"/>
                <c:pt idx="0">
                  <c:v>988.26</c:v>
                </c:pt>
                <c:pt idx="1">
                  <c:v>853.81366666666656</c:v>
                </c:pt>
                <c:pt idx="2">
                  <c:v>769.46566666666661</c:v>
                </c:pt>
                <c:pt idx="3">
                  <c:v>1100.1906666666666</c:v>
                </c:pt>
                <c:pt idx="4">
                  <c:v>1176.9636666666668</c:v>
                </c:pt>
              </c:numCache>
            </c:numRef>
          </c:val>
        </c:ser>
        <c:axId val="73444352"/>
        <c:axId val="73594752"/>
      </c:barChart>
      <c:catAx>
        <c:axId val="73444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594752"/>
        <c:crosses val="autoZero"/>
        <c:auto val="1"/>
        <c:lblAlgn val="ctr"/>
        <c:lblOffset val="100"/>
      </c:catAx>
      <c:valAx>
        <c:axId val="73594752"/>
        <c:scaling>
          <c:orientation val="minMax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444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Inadecuado por ingresos'!$N$15:$N$16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Inadecuado por ingresos'!$O$15:$O$16</c:f>
              <c:numCache>
                <c:formatCode>#,##0</c:formatCode>
                <c:ptCount val="2"/>
                <c:pt idx="0">
                  <c:v>19.29258449057809</c:v>
                </c:pt>
                <c:pt idx="1">
                  <c:v>80.707415509421907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484147518924709"/>
          <c:y val="0.77853652908770299"/>
          <c:w val="0.36362579049721372"/>
          <c:h val="0.1520017924588694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175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026"/>
          <c:y val="0.13752011767759798"/>
          <c:w val="0.84641738168379177"/>
          <c:h val="0.62963451443570684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objetivos'!$C$11:$G$11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334.69033333333329</c:v>
                </c:pt>
                <c:pt idx="1">
                  <c:v>382.26233333333334</c:v>
                </c:pt>
                <c:pt idx="2">
                  <c:v>430.82166666666666</c:v>
                </c:pt>
                <c:pt idx="3">
                  <c:v>563.57733333333329</c:v>
                </c:pt>
                <c:pt idx="4">
                  <c:v>563.35366666666675</c:v>
                </c:pt>
              </c:numCache>
            </c:numRef>
          </c:val>
        </c:ser>
        <c:axId val="73611136"/>
        <c:axId val="73612672"/>
      </c:barChart>
      <c:catAx>
        <c:axId val="736111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612672"/>
        <c:crosses val="autoZero"/>
        <c:auto val="1"/>
        <c:lblAlgn val="ctr"/>
        <c:lblOffset val="100"/>
      </c:catAx>
      <c:valAx>
        <c:axId val="73612672"/>
        <c:scaling>
          <c:orientation val="minMax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6111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21.308286619648083</c:v>
                </c:pt>
                <c:pt idx="1">
                  <c:v>78.691713380351914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122123675309503"/>
          <c:y val="0.82187084482460004"/>
          <c:w val="0.36362579049721383"/>
          <c:h val="8.696134559044338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8.2815734989648056E-3"/>
        </c:manualLayout>
      </c:layout>
    </c:title>
    <c:plotArea>
      <c:layout>
        <c:manualLayout>
          <c:layoutTarget val="inner"/>
          <c:xMode val="edge"/>
          <c:yMode val="edge"/>
          <c:x val="0.12069771547615026"/>
          <c:y val="0.16650592588969856"/>
          <c:w val="0.84641738168379177"/>
          <c:h val="0.60454769240802775"/>
        </c:manualLayout>
      </c:layout>
      <c:barChart>
        <c:barDir val="col"/>
        <c:grouping val="clustered"/>
        <c:ser>
          <c:idx val="0"/>
          <c:order val="0"/>
          <c:tx>
            <c:strRef>
              <c:f>' Insuficiencia de horas'!$B$15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Insuficiencia de horas'!$C$11:$G$11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Insuficiencia de horas'!$C$15:$G$15</c:f>
              <c:numCache>
                <c:formatCode>#,##0</c:formatCode>
                <c:ptCount val="5"/>
                <c:pt idx="0">
                  <c:v>88.493333333333339</c:v>
                </c:pt>
                <c:pt idx="1">
                  <c:v>117.70099999999998</c:v>
                </c:pt>
                <c:pt idx="2">
                  <c:v>131.05366666666666</c:v>
                </c:pt>
                <c:pt idx="3">
                  <c:v>234.37233333333333</c:v>
                </c:pt>
                <c:pt idx="4">
                  <c:v>241.26933333333332</c:v>
                </c:pt>
              </c:numCache>
            </c:numRef>
          </c:val>
        </c:ser>
        <c:axId val="73835648"/>
        <c:axId val="73837184"/>
      </c:barChart>
      <c:catAx>
        <c:axId val="738356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837184"/>
        <c:crosses val="autoZero"/>
        <c:auto val="1"/>
        <c:lblAlgn val="ctr"/>
        <c:lblOffset val="100"/>
      </c:catAx>
      <c:valAx>
        <c:axId val="73837184"/>
        <c:scaling>
          <c:orientation val="minMax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38356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Insuficiencia de horas'!$N$15:$N$16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Insuficiencia de horas'!$O$15:$O$16</c:f>
              <c:numCache>
                <c:formatCode>#,##0</c:formatCode>
                <c:ptCount val="2"/>
                <c:pt idx="0">
                  <c:v>24.457567029482565</c:v>
                </c:pt>
                <c:pt idx="1">
                  <c:v>75.542432970517439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1405511811023618"/>
          <c:y val="0.79185245087607292"/>
          <c:w val="0.36362579049721394"/>
          <c:h val="8.696134559044346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026"/>
          <c:y val="0.14080429601472241"/>
          <c:w val="0.84641738168379177"/>
          <c:h val="0.62111136107986498"/>
        </c:manualLayout>
      </c:layout>
      <c:barChart>
        <c:barDir val="col"/>
        <c:grouping val="clustered"/>
        <c:ser>
          <c:idx val="0"/>
          <c:order val="0"/>
          <c:tx>
            <c:strRef>
              <c:f>'   Inadecuado por competencias'!$B$15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Inadecuado por competencias'!$C$11:$G$11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 Inadecuado por competencias'!$C$15:$G$15</c:f>
              <c:numCache>
                <c:formatCode>#,##0</c:formatCode>
                <c:ptCount val="5"/>
                <c:pt idx="0">
                  <c:v>259.83999999999997</c:v>
                </c:pt>
                <c:pt idx="1">
                  <c:v>261.09266666666667</c:v>
                </c:pt>
                <c:pt idx="2">
                  <c:v>288.35666666666668</c:v>
                </c:pt>
                <c:pt idx="3">
                  <c:v>332.59800000000001</c:v>
                </c:pt>
                <c:pt idx="4">
                  <c:v>328.67433333333332</c:v>
                </c:pt>
              </c:numCache>
            </c:numRef>
          </c:val>
        </c:ser>
        <c:axId val="74097024"/>
        <c:axId val="74098560"/>
      </c:barChart>
      <c:catAx>
        <c:axId val="740970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098560"/>
        <c:crosses val="autoZero"/>
        <c:auto val="1"/>
        <c:lblAlgn val="ctr"/>
        <c:lblOffset val="100"/>
      </c:catAx>
      <c:valAx>
        <c:axId val="74098560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0970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3797250425178965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626"/>
          <c:w val="0.89919813087214151"/>
          <c:h val="0.3749413823272135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Inadecuado por competencias'!$N$15:$N$16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Inadecuado por competencias'!$O$15:$O$16</c:f>
              <c:numCache>
                <c:formatCode>#,##0</c:formatCode>
                <c:ptCount val="2"/>
                <c:pt idx="0">
                  <c:v>22.821072384855213</c:v>
                </c:pt>
                <c:pt idx="1">
                  <c:v>77.178927615144787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098433710685657"/>
          <c:y val="0.70590784485272651"/>
          <c:w val="0.36362579049721405"/>
          <c:h val="0.1091834354039081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94"/>
          <c:y val="0"/>
        </c:manualLayout>
      </c:layout>
    </c:title>
    <c:plotArea>
      <c:layout>
        <c:manualLayout>
          <c:layoutTarget val="inner"/>
          <c:xMode val="edge"/>
          <c:yMode val="edge"/>
          <c:x val="0.10575003236703052"/>
          <c:y val="0.10677409509857792"/>
          <c:w val="0.84641738168379177"/>
          <c:h val="0.6561325539828996"/>
        </c:manualLayout>
      </c:layout>
      <c:barChart>
        <c:barDir val="col"/>
        <c:grouping val="clustered"/>
        <c:ser>
          <c:idx val="0"/>
          <c:order val="0"/>
          <c:tx>
            <c:strRef>
              <c:f>'   Inadecuado por ingresos'!$B$15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  Inadecuado por ingresos'!$C$11:$G$11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  Inadecuado por ingresos'!$C$15:$G$15</c:f>
              <c:numCache>
                <c:formatCode>#,##0</c:formatCode>
                <c:ptCount val="5"/>
                <c:pt idx="0">
                  <c:v>294.29333333333329</c:v>
                </c:pt>
                <c:pt idx="1">
                  <c:v>312.71233333333333</c:v>
                </c:pt>
                <c:pt idx="2">
                  <c:v>357.79666666666668</c:v>
                </c:pt>
                <c:pt idx="3">
                  <c:v>451.46733333333333</c:v>
                </c:pt>
                <c:pt idx="4">
                  <c:v>447.27966666666663</c:v>
                </c:pt>
              </c:numCache>
            </c:numRef>
          </c:val>
        </c:ser>
        <c:axId val="74169728"/>
        <c:axId val="74232960"/>
      </c:barChart>
      <c:catAx>
        <c:axId val="741697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232960"/>
        <c:crosses val="autoZero"/>
        <c:auto val="1"/>
        <c:lblAlgn val="ctr"/>
        <c:lblOffset val="100"/>
      </c:catAx>
      <c:valAx>
        <c:axId val="74232960"/>
        <c:scaling>
          <c:orientation val="minMax"/>
          <c:min val="19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1697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  Inadecuado por ingresos'!$N$15:$N$16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  Inadecuado por ingresos'!$O$15:$O$16</c:f>
              <c:numCache>
                <c:formatCode>#,##0</c:formatCode>
                <c:ptCount val="2"/>
                <c:pt idx="0">
                  <c:v>20.08679374360517</c:v>
                </c:pt>
                <c:pt idx="1">
                  <c:v>79.91320625639483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7957"/>
          <c:y val="0.79185245087607292"/>
          <c:w val="0.36362579049721416"/>
          <c:h val="8.69613455904436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'tipo de empleo (personas)'!$C$14:$F$14</c:f>
              <c:numCache>
                <c:formatCode>#,##0</c:formatCode>
                <c:ptCount val="4"/>
                <c:pt idx="0">
                  <c:v>1667.595</c:v>
                </c:pt>
                <c:pt idx="1">
                  <c:v>1744.8766666666668</c:v>
                </c:pt>
                <c:pt idx="2">
                  <c:v>1807.9189999999999</c:v>
                </c:pt>
                <c:pt idx="3">
                  <c:v>1958.9413333333334</c:v>
                </c:pt>
              </c:numCache>
            </c:numRef>
          </c:val>
        </c:ser>
        <c:axId val="74427776"/>
        <c:axId val="74445952"/>
      </c:barChart>
      <c:catAx>
        <c:axId val="74427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445952"/>
        <c:crosses val="autoZero"/>
        <c:auto val="1"/>
        <c:lblAlgn val="ctr"/>
        <c:lblOffset val="100"/>
      </c:catAx>
      <c:valAx>
        <c:axId val="7444595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4277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'tipo de empleo (personas)'!$C$17:$F$17</c:f>
              <c:numCache>
                <c:formatCode>#,##0</c:formatCode>
                <c:ptCount val="4"/>
                <c:pt idx="0">
                  <c:v>1160.1263333333334</c:v>
                </c:pt>
                <c:pt idx="1">
                  <c:v>1171.5260000000001</c:v>
                </c:pt>
                <c:pt idx="2">
                  <c:v>1202.4289999999999</c:v>
                </c:pt>
                <c:pt idx="3">
                  <c:v>1301.645</c:v>
                </c:pt>
              </c:numCache>
            </c:numRef>
          </c:val>
        </c:ser>
        <c:axId val="74486144"/>
        <c:axId val="74487680"/>
      </c:barChart>
      <c:catAx>
        <c:axId val="74486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487680"/>
        <c:crosses val="autoZero"/>
        <c:auto val="1"/>
        <c:lblAlgn val="ctr"/>
        <c:lblOffset val="100"/>
      </c:catAx>
      <c:valAx>
        <c:axId val="74487680"/>
        <c:scaling>
          <c:orientation val="minMax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4861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'tipo de empleo (personas)'!$C$15:$F$15</c:f>
              <c:numCache>
                <c:formatCode>#,##0</c:formatCode>
                <c:ptCount val="4"/>
                <c:pt idx="0">
                  <c:v>135.56666666666666</c:v>
                </c:pt>
                <c:pt idx="1">
                  <c:v>157.80699999999999</c:v>
                </c:pt>
                <c:pt idx="2">
                  <c:v>142.61066666666667</c:v>
                </c:pt>
                <c:pt idx="3">
                  <c:v>154.02599999999998</c:v>
                </c:pt>
              </c:numCache>
            </c:numRef>
          </c:val>
        </c:ser>
        <c:axId val="74503296"/>
        <c:axId val="74504832"/>
      </c:barChart>
      <c:catAx>
        <c:axId val="745032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04832"/>
        <c:crosses val="autoZero"/>
        <c:auto val="1"/>
        <c:lblAlgn val="ctr"/>
        <c:lblOffset val="100"/>
      </c:catAx>
      <c:valAx>
        <c:axId val="7450483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032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'tipo de empleo (personas)'!$C$11:$F$11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'tipo de empleo (personas)'!$C$18:$F$18</c:f>
              <c:numCache>
                <c:formatCode>#,##0</c:formatCode>
                <c:ptCount val="4"/>
                <c:pt idx="0">
                  <c:v>178.92866666666669</c:v>
                </c:pt>
                <c:pt idx="1">
                  <c:v>147.26766666666666</c:v>
                </c:pt>
                <c:pt idx="2">
                  <c:v>170.00699999999998</c:v>
                </c:pt>
                <c:pt idx="3">
                  <c:v>211.822</c:v>
                </c:pt>
              </c:numCache>
            </c:numRef>
          </c:val>
        </c:ser>
        <c:axId val="74557312"/>
        <c:axId val="74558848"/>
      </c:barChart>
      <c:catAx>
        <c:axId val="74557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58848"/>
        <c:crosses val="autoZero"/>
        <c:auto val="1"/>
        <c:lblAlgn val="ctr"/>
        <c:lblOffset val="100"/>
      </c:catAx>
      <c:valAx>
        <c:axId val="74558848"/>
        <c:scaling>
          <c:orientation val="minMax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573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637"/>
          <c:y val="0.23275843967780258"/>
          <c:w val="0.81918270305897867"/>
          <c:h val="0.62111105077383433"/>
        </c:manualLayout>
      </c:layout>
      <c:barChart>
        <c:barDir val="col"/>
        <c:grouping val="clustered"/>
        <c:ser>
          <c:idx val="0"/>
          <c:order val="0"/>
          <c:tx>
            <c:strRef>
              <c:f>'Empleado particular'!$B$15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particular'!$C$11:$G$11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particular'!$C$15:$G$15</c:f>
              <c:numCache>
                <c:formatCode>#,##0</c:formatCode>
                <c:ptCount val="5"/>
                <c:pt idx="0">
                  <c:v>1865.9069999999999</c:v>
                </c:pt>
                <c:pt idx="1">
                  <c:v>1667.595</c:v>
                </c:pt>
                <c:pt idx="2">
                  <c:v>1744.8766666666668</c:v>
                </c:pt>
                <c:pt idx="3">
                  <c:v>1807.9189999999999</c:v>
                </c:pt>
                <c:pt idx="4">
                  <c:v>1958.9413333333334</c:v>
                </c:pt>
              </c:numCache>
            </c:numRef>
          </c:val>
        </c:ser>
        <c:axId val="74536448"/>
        <c:axId val="74573312"/>
      </c:barChart>
      <c:catAx>
        <c:axId val="74536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73312"/>
        <c:crosses val="autoZero"/>
        <c:auto val="1"/>
        <c:lblAlgn val="ctr"/>
        <c:lblOffset val="100"/>
      </c:catAx>
      <c:valAx>
        <c:axId val="74573312"/>
        <c:scaling>
          <c:orientation val="minMax"/>
          <c:min val="16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364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particular'!$N$16:$N$17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particular'!$O$16:$O$17</c:f>
              <c:numCache>
                <c:formatCode>#,##0</c:formatCode>
                <c:ptCount val="2"/>
                <c:pt idx="0">
                  <c:v>28.7803908628313</c:v>
                </c:pt>
                <c:pt idx="1">
                  <c:v>71.219609137168703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27"/>
          <c:h val="8.696134559044370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52"/>
          <c:y val="0.23275843967780258"/>
          <c:w val="0.84641738168379177"/>
          <c:h val="0.62111105077383433"/>
        </c:manualLayout>
      </c:layout>
      <c:barChart>
        <c:barDir val="col"/>
        <c:grouping val="clustered"/>
        <c:ser>
          <c:idx val="0"/>
          <c:order val="0"/>
          <c:tx>
            <c:strRef>
              <c:f>'Empleado del gobierno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del gobierno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del gobierno '!$C$15:$G$15</c:f>
              <c:numCache>
                <c:formatCode>#,##0</c:formatCode>
                <c:ptCount val="5"/>
                <c:pt idx="0">
                  <c:v>183.43933333333334</c:v>
                </c:pt>
                <c:pt idx="1">
                  <c:v>135.56666666666666</c:v>
                </c:pt>
                <c:pt idx="2">
                  <c:v>157.80699999999999</c:v>
                </c:pt>
                <c:pt idx="3">
                  <c:v>142.61066666666667</c:v>
                </c:pt>
                <c:pt idx="4">
                  <c:v>154.02599999999998</c:v>
                </c:pt>
              </c:numCache>
            </c:numRef>
          </c:val>
        </c:ser>
        <c:axId val="74666368"/>
        <c:axId val="74596736"/>
      </c:barChart>
      <c:catAx>
        <c:axId val="74666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596736"/>
        <c:crosses val="autoZero"/>
        <c:auto val="1"/>
        <c:lblAlgn val="ctr"/>
        <c:lblOffset val="100"/>
      </c:catAx>
      <c:valAx>
        <c:axId val="74596736"/>
        <c:scaling>
          <c:orientation val="minMax"/>
          <c:min val="1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666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del gobierno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del gobierno '!$O$16:$O$17</c:f>
              <c:numCache>
                <c:formatCode>#,##0</c:formatCode>
                <c:ptCount val="2"/>
                <c:pt idx="0">
                  <c:v>18.033121486427678</c:v>
                </c:pt>
                <c:pt idx="1">
                  <c:v>81.966878513572325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39"/>
          <c:h val="8.696134559044377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52"/>
          <c:y val="0.23275843967780258"/>
          <c:w val="0.84641738168379177"/>
          <c:h val="0.62111105077383433"/>
        </c:manualLayout>
      </c:layout>
      <c:barChart>
        <c:barDir val="col"/>
        <c:grouping val="clustered"/>
        <c:ser>
          <c:idx val="0"/>
          <c:order val="0"/>
          <c:tx>
            <c:strRef>
              <c:f>'Empleado doméstico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doméstico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doméstico '!$C$15:$G$15</c:f>
              <c:numCache>
                <c:formatCode>#,##0</c:formatCode>
                <c:ptCount val="5"/>
                <c:pt idx="0">
                  <c:v>127.11566666666666</c:v>
                </c:pt>
                <c:pt idx="1">
                  <c:v>126.32466666666666</c:v>
                </c:pt>
                <c:pt idx="2">
                  <c:v>136.04733333333334</c:v>
                </c:pt>
                <c:pt idx="3">
                  <c:v>158.018</c:v>
                </c:pt>
                <c:pt idx="4">
                  <c:v>139.37066666666666</c:v>
                </c:pt>
              </c:numCache>
            </c:numRef>
          </c:val>
        </c:ser>
        <c:axId val="75183616"/>
        <c:axId val="75185152"/>
      </c:barChart>
      <c:catAx>
        <c:axId val="75183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185152"/>
        <c:crosses val="autoZero"/>
        <c:auto val="1"/>
        <c:lblAlgn val="ctr"/>
        <c:lblOffset val="100"/>
      </c:catAx>
      <c:valAx>
        <c:axId val="75185152"/>
        <c:scaling>
          <c:orientation val="minMax"/>
          <c:min val="1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1836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doméstico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doméstico '!$O$16:$O$17</c:f>
              <c:numCache>
                <c:formatCode>#,##0</c:formatCode>
                <c:ptCount val="2"/>
                <c:pt idx="0">
                  <c:v>20.265287832985081</c:v>
                </c:pt>
                <c:pt idx="1">
                  <c:v>79.734712167014919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5"/>
          <c:h val="8.696134559044384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5391146734461114"/>
          <c:y val="0.23275843967780258"/>
          <c:w val="0.81918270305897867"/>
          <c:h val="0.62111105077383433"/>
        </c:manualLayout>
      </c:layout>
      <c:barChart>
        <c:barDir val="col"/>
        <c:grouping val="clustered"/>
        <c:ser>
          <c:idx val="0"/>
          <c:order val="0"/>
          <c:tx>
            <c:strRef>
              <c:f>'Cuenta propia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'Cuenta propia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'Cuenta propia '!$C$15:$G$15</c:f>
              <c:numCache>
                <c:formatCode>#,##0</c:formatCode>
                <c:ptCount val="5"/>
                <c:pt idx="0">
                  <c:v>825.70466666666664</c:v>
                </c:pt>
                <c:pt idx="1">
                  <c:v>1160.1263333333334</c:v>
                </c:pt>
                <c:pt idx="2">
                  <c:v>1171.5260000000001</c:v>
                </c:pt>
                <c:pt idx="3">
                  <c:v>1202.4289999999999</c:v>
                </c:pt>
                <c:pt idx="4">
                  <c:v>1301.645</c:v>
                </c:pt>
              </c:numCache>
            </c:numRef>
          </c:val>
        </c:ser>
        <c:axId val="75161984"/>
        <c:axId val="75163520"/>
      </c:barChart>
      <c:catAx>
        <c:axId val="75161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163520"/>
        <c:crosses val="autoZero"/>
        <c:auto val="1"/>
        <c:lblAlgn val="ctr"/>
        <c:lblOffset val="100"/>
      </c:catAx>
      <c:valAx>
        <c:axId val="75163520"/>
        <c:scaling>
          <c:orientation val="minMax"/>
          <c:min val="8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1619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'Cuenta propia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'Cuenta propia '!$O$16:$O$17</c:f>
              <c:numCache>
                <c:formatCode>#,##0</c:formatCode>
                <c:ptCount val="2"/>
                <c:pt idx="0">
                  <c:v>14.998858070491735</c:v>
                </c:pt>
                <c:pt idx="1">
                  <c:v>85.001141929508265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61"/>
          <c:h val="8.696134559044391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667678871979568"/>
          <c:y val="0.23275843967780258"/>
          <c:w val="0.84641738168379177"/>
          <c:h val="0.62111105077383433"/>
        </c:manualLayout>
      </c:layout>
      <c:barChart>
        <c:barDir val="col"/>
        <c:grouping val="clustered"/>
        <c:ser>
          <c:idx val="0"/>
          <c:order val="0"/>
          <c:tx>
            <c:strRef>
              <c:f>'Patrón o 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'Patrón o empleador'!$C$11:$G$11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'Patrón o empleador'!$C$15:$G$15</c:f>
              <c:numCache>
                <c:formatCode>#,##0</c:formatCode>
                <c:ptCount val="5"/>
                <c:pt idx="0">
                  <c:v>158.19433333333333</c:v>
                </c:pt>
                <c:pt idx="1">
                  <c:v>178.92866666666669</c:v>
                </c:pt>
                <c:pt idx="2">
                  <c:v>147.26766666666666</c:v>
                </c:pt>
                <c:pt idx="3">
                  <c:v>170.00699999999998</c:v>
                </c:pt>
                <c:pt idx="4">
                  <c:v>211.822</c:v>
                </c:pt>
              </c:numCache>
            </c:numRef>
          </c:val>
        </c:ser>
        <c:axId val="75291648"/>
        <c:axId val="75379456"/>
      </c:barChart>
      <c:catAx>
        <c:axId val="752916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379456"/>
        <c:crosses val="autoZero"/>
        <c:auto val="1"/>
        <c:lblAlgn val="ctr"/>
        <c:lblOffset val="100"/>
      </c:catAx>
      <c:valAx>
        <c:axId val="75379456"/>
        <c:scaling>
          <c:orientation val="minMax"/>
          <c:min val="1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2916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'Patrón o 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'Patrón o empleador'!$O$16:$O$17</c:f>
              <c:numCache>
                <c:formatCode>#,##0</c:formatCode>
                <c:ptCount val="2"/>
                <c:pt idx="0">
                  <c:v>21.254429636715436</c:v>
                </c:pt>
                <c:pt idx="1">
                  <c:v>78.745570363284571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72"/>
          <c:h val="8.696134559044399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52"/>
          <c:y val="0.23275843967780258"/>
          <c:w val="0.84641738168379177"/>
          <c:h val="0.62111105077383433"/>
        </c:manualLayout>
      </c:layout>
      <c:barChart>
        <c:barDir val="col"/>
        <c:grouping val="clustered"/>
        <c:ser>
          <c:idx val="0"/>
          <c:order val="0"/>
          <c:tx>
            <c:strRef>
              <c:f>'Trab familiar sin remuneración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'Trab familiar sin remuneración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'Trab familiar sin remuneración '!$C$15:$G$15</c:f>
              <c:numCache>
                <c:formatCode>#,##0</c:formatCode>
                <c:ptCount val="5"/>
                <c:pt idx="0">
                  <c:v>44.722666666666669</c:v>
                </c:pt>
                <c:pt idx="1">
                  <c:v>82.832333333333338</c:v>
                </c:pt>
                <c:pt idx="2">
                  <c:v>61.19</c:v>
                </c:pt>
                <c:pt idx="3">
                  <c:v>79.983333333333334</c:v>
                </c:pt>
                <c:pt idx="4">
                  <c:v>82.660666666666671</c:v>
                </c:pt>
              </c:numCache>
            </c:numRef>
          </c:val>
        </c:ser>
        <c:axId val="75450240"/>
        <c:axId val="75451776"/>
      </c:barChart>
      <c:catAx>
        <c:axId val="75450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451776"/>
        <c:crosses val="autoZero"/>
        <c:auto val="1"/>
        <c:lblAlgn val="ctr"/>
        <c:lblOffset val="100"/>
      </c:catAx>
      <c:valAx>
        <c:axId val="75451776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4502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'Trab familiar sin remuneración 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'Trab familiar sin remuneración '!$O$16:$O$17</c:f>
              <c:numCache>
                <c:formatCode>#,##0</c:formatCode>
                <c:ptCount val="2"/>
                <c:pt idx="0">
                  <c:v>9.5874098892032524</c:v>
                </c:pt>
                <c:pt idx="1">
                  <c:v>90.412590110796742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3"/>
          <c:h val="8.696134559044406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2356303737894831"/>
          <c:w val="0.86459376434447965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'Trab sin remuneración otras emp'!$B$15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'Trab sin remuneración otras emp'!$C$11:$G$11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'Trab sin remuneración otras emp'!$C$15:$G$15</c:f>
              <c:numCache>
                <c:formatCode>#,##0</c:formatCode>
                <c:ptCount val="5"/>
                <c:pt idx="0">
                  <c:v>6.2026666666666666</c:v>
                </c:pt>
                <c:pt idx="1">
                  <c:v>8.495333333333333</c:v>
                </c:pt>
                <c:pt idx="2">
                  <c:v>2.3793333333333333</c:v>
                </c:pt>
                <c:pt idx="3">
                  <c:v>5.8293333333333335</c:v>
                </c:pt>
                <c:pt idx="4">
                  <c:v>7.3036666666666674</c:v>
                </c:pt>
              </c:numCache>
            </c:numRef>
          </c:val>
        </c:ser>
        <c:axId val="75512064"/>
        <c:axId val="75523200"/>
      </c:barChart>
      <c:catAx>
        <c:axId val="755120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523200"/>
        <c:crosses val="autoZero"/>
        <c:auto val="1"/>
        <c:lblAlgn val="ctr"/>
        <c:lblOffset val="100"/>
      </c:catAx>
      <c:valAx>
        <c:axId val="75523200"/>
        <c:scaling>
          <c:orientation val="minMax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5120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'Trab sin remuneración otras emp'!$N$16:$N$17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'Trab sin remuneración otras emp'!$O$16:$O$17</c:f>
              <c:numCache>
                <c:formatCode>#,##0</c:formatCode>
                <c:ptCount val="2"/>
                <c:pt idx="0">
                  <c:v>2.9927856954649603</c:v>
                </c:pt>
                <c:pt idx="1">
                  <c:v>97.00721430453504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1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4344950154773266E-2"/>
          <c:y val="0.23275843967780258"/>
          <c:w val="0.88277014700516698"/>
          <c:h val="0.62111105077383433"/>
        </c:manualLayout>
      </c:layout>
      <c:barChart>
        <c:barDir val="col"/>
        <c:grouping val="clustered"/>
        <c:ser>
          <c:idx val="0"/>
          <c:order val="0"/>
          <c:tx>
            <c:strRef>
              <c:f>'Jornalero o Peón'!$B$26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'Jornalero o Peón'!$C$11:$G$11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'Jornalero o Peón'!$C$26:$G$26</c:f>
              <c:numCache>
                <c:formatCode>#,##0</c:formatCode>
                <c:ptCount val="5"/>
                <c:pt idx="0">
                  <c:v>0</c:v>
                </c:pt>
                <c:pt idx="1">
                  <c:v>0.90366666666666662</c:v>
                </c:pt>
                <c:pt idx="2">
                  <c:v>0.80133333333333334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axId val="75813248"/>
        <c:axId val="75826304"/>
      </c:barChart>
      <c:catAx>
        <c:axId val="75813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826304"/>
        <c:crosses val="autoZero"/>
        <c:auto val="1"/>
        <c:lblAlgn val="ctr"/>
        <c:lblOffset val="100"/>
      </c:catAx>
      <c:valAx>
        <c:axId val="7582630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8132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'Jornalero o Peón'!$N$16:$N$17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'Jornalero o Peón'!$O$16:$O$17</c:f>
              <c:numCache>
                <c:formatCode>#,##0.0</c:formatCode>
                <c:ptCount val="2"/>
                <c:pt idx="0">
                  <c:v>0</c:v>
                </c:pt>
                <c:pt idx="1">
                  <c:v>99.103908922487676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18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3275843967780258"/>
          <c:w val="0.86459376434447965"/>
          <c:h val="0.62111105077383433"/>
        </c:manualLayout>
      </c:layout>
      <c:barChart>
        <c:barDir val="col"/>
        <c:grouping val="clustered"/>
        <c:ser>
          <c:idx val="0"/>
          <c:order val="0"/>
          <c:tx>
            <c:strRef>
              <c:f>Otro!$B$15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Otro!$C$11:$G$11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Otro!$C$15:$G$15</c:f>
              <c:numCache>
                <c:formatCode>#,##0</c:formatCode>
                <c:ptCount val="5"/>
                <c:pt idx="0">
                  <c:v>1.369</c:v>
                </c:pt>
                <c:pt idx="1">
                  <c:v>0</c:v>
                </c:pt>
                <c:pt idx="2">
                  <c:v>4.9809999999999999</c:v>
                </c:pt>
                <c:pt idx="3">
                  <c:v>2.9516666666666667</c:v>
                </c:pt>
                <c:pt idx="4">
                  <c:v>3.1426666666666669</c:v>
                </c:pt>
              </c:numCache>
            </c:numRef>
          </c:val>
        </c:ser>
        <c:axId val="75975296"/>
        <c:axId val="76050816"/>
      </c:barChart>
      <c:catAx>
        <c:axId val="759752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050816"/>
        <c:crosses val="autoZero"/>
        <c:auto val="1"/>
        <c:lblAlgn val="ctr"/>
        <c:lblOffset val="100"/>
      </c:catAx>
      <c:valAx>
        <c:axId val="7605081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9752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Otro!$N$16:$N$17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Otro!$O$16:$O$17</c:f>
              <c:numCache>
                <c:formatCode>#,##0</c:formatCode>
                <c:ptCount val="2"/>
                <c:pt idx="0">
                  <c:v>17.124693488329854</c:v>
                </c:pt>
                <c:pt idx="1">
                  <c:v>82.875306511670146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27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Empleados</a:t>
            </a:r>
            <a:r>
              <a:rPr sz="1200" baseline="0">
                <a:solidFill>
                  <a:srgbClr val="53722D"/>
                </a:solidFill>
              </a:rPr>
              <a:t> por condición ingresos</a:t>
            </a:r>
            <a:r>
              <a:rPr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'Indicadores Secretaría'!$L$13:$L$14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'Indicadores Secretaría'!$F$13:$F$14</c:f>
              <c:numCache>
                <c:formatCode>#,##0</c:formatCode>
                <c:ptCount val="2"/>
                <c:pt idx="0">
                  <c:v>2112.9673333333335</c:v>
                </c:pt>
                <c:pt idx="1">
                  <c:v>1745.9443333333334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6493236422370278"/>
          <c:y val="0.79988352202243351"/>
          <c:w val="0.6540910346733414"/>
          <c:h val="0.13203462547950737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513"/>
          <c:w val="0.82021562265349857"/>
          <c:h val="0.60911544639010795"/>
        </c:manualLayout>
      </c:layout>
      <c:lineChart>
        <c:grouping val="standard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'Indicadores Secretaría'!$C$29:$G$29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'Indicadores Secretaría'!$C$31:$G$31</c:f>
              <c:numCache>
                <c:formatCode>#,##0.0</c:formatCode>
                <c:ptCount val="5"/>
                <c:pt idx="0">
                  <c:v>63.7898041754665</c:v>
                </c:pt>
                <c:pt idx="1">
                  <c:v>53.653193011090607</c:v>
                </c:pt>
                <c:pt idx="2">
                  <c:v>55.522379900611163</c:v>
                </c:pt>
                <c:pt idx="3">
                  <c:v>54.640542320260884</c:v>
                </c:pt>
                <c:pt idx="4">
                  <c:v>54.755524765834231</c:v>
                </c:pt>
              </c:numCache>
            </c:numRef>
          </c:val>
        </c:ser>
        <c:marker val="1"/>
        <c:axId val="76359168"/>
        <c:axId val="76360704"/>
      </c:lineChart>
      <c:catAx>
        <c:axId val="763591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60704"/>
        <c:crosses val="autoZero"/>
        <c:auto val="1"/>
        <c:lblAlgn val="ctr"/>
        <c:lblOffset val="100"/>
      </c:catAx>
      <c:valAx>
        <c:axId val="7636070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5916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01184891258672"/>
          <c:y val="0.23275843967780524"/>
          <c:w val="0.84149296298592557"/>
          <c:h val="0.58767427376662651"/>
        </c:manualLayout>
      </c:layout>
      <c:lineChart>
        <c:grouping val="standard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'Indicadores Secretaría'!$C$29:$G$29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'Indicadores Secretaría'!$C$32:$G$32</c:f>
              <c:numCache>
                <c:formatCode>#,##0.0</c:formatCode>
                <c:ptCount val="5"/>
                <c:pt idx="0">
                  <c:v>36.2101958245335</c:v>
                </c:pt>
                <c:pt idx="1">
                  <c:v>46.346806988909385</c:v>
                </c:pt>
                <c:pt idx="2">
                  <c:v>44.477620099388837</c:v>
                </c:pt>
                <c:pt idx="3">
                  <c:v>45.359457679739116</c:v>
                </c:pt>
                <c:pt idx="4">
                  <c:v>45.244475234165769</c:v>
                </c:pt>
              </c:numCache>
            </c:numRef>
          </c:val>
        </c:ser>
        <c:marker val="1"/>
        <c:axId val="76392704"/>
        <c:axId val="76398592"/>
      </c:lineChart>
      <c:catAx>
        <c:axId val="763927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98592"/>
        <c:crosses val="autoZero"/>
        <c:auto val="1"/>
        <c:lblAlgn val="ctr"/>
        <c:lblOffset val="100"/>
      </c:catAx>
      <c:valAx>
        <c:axId val="76398592"/>
        <c:scaling>
          <c:orientation val="minMax"/>
          <c:max val="60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92704"/>
        <c:crosses val="autoZero"/>
        <c:crossBetween val="between"/>
        <c:majorUnit val="5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637"/>
          <c:y val="0.23275843967780258"/>
          <c:w val="0.81918270305897867"/>
          <c:h val="0.62111105077383433"/>
        </c:manualLayout>
      </c:layout>
      <c:barChart>
        <c:barDir val="col"/>
        <c:grouping val="clustered"/>
        <c:ser>
          <c:idx val="0"/>
          <c:order val="0"/>
          <c:tx>
            <c:strRef>
              <c:f>'Empleado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Asalariado'!$C$11:$G$11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Asalariado'!$C$15:$G$15</c:f>
              <c:numCache>
                <c:formatCode>#,##0</c:formatCode>
                <c:ptCount val="5"/>
                <c:pt idx="0">
                  <c:v>2049.3463333333334</c:v>
                </c:pt>
                <c:pt idx="1">
                  <c:v>1803.1616666666666</c:v>
                </c:pt>
                <c:pt idx="2">
                  <c:v>1902.6836666666668</c:v>
                </c:pt>
                <c:pt idx="3">
                  <c:v>1950.5296666666666</c:v>
                </c:pt>
                <c:pt idx="4">
                  <c:v>2112.9673333333335</c:v>
                </c:pt>
              </c:numCache>
            </c:numRef>
          </c:val>
        </c:ser>
        <c:axId val="76059776"/>
        <c:axId val="76397952"/>
      </c:barChart>
      <c:catAx>
        <c:axId val="76059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397952"/>
        <c:crosses val="autoZero"/>
        <c:auto val="1"/>
        <c:lblAlgn val="ctr"/>
        <c:lblOffset val="100"/>
      </c:catAx>
      <c:valAx>
        <c:axId val="76397952"/>
        <c:scaling>
          <c:orientation val="minMax"/>
          <c:min val="17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0597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Asalariado'!$N$16:$N$17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Asalariado'!$O$16:$O$17</c:f>
              <c:numCache>
                <c:formatCode>#,##0</c:formatCode>
                <c:ptCount val="2"/>
                <c:pt idx="0">
                  <c:v>27.582117026131016</c:v>
                </c:pt>
                <c:pt idx="1">
                  <c:v>72.417882973868984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34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5789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0.14793249695240482"/>
          <c:y val="0.25601416102057245"/>
          <c:w val="0.81918270305897867"/>
          <c:h val="0.49085454434475223"/>
        </c:manualLayout>
      </c:layout>
      <c:barChart>
        <c:barDir val="col"/>
        <c:grouping val="clustered"/>
        <c:ser>
          <c:idx val="0"/>
          <c:order val="0"/>
          <c:tx>
            <c:strRef>
              <c:f>'Empleado no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 no asalariado'!$C$11:$G$11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 no asalariado'!$C$15:$G$15</c:f>
              <c:numCache>
                <c:formatCode>#,##0</c:formatCode>
                <c:ptCount val="5"/>
                <c:pt idx="0">
                  <c:v>1163.3086666666668</c:v>
                </c:pt>
                <c:pt idx="1">
                  <c:v>1557.6106666666662</c:v>
                </c:pt>
                <c:pt idx="2">
                  <c:v>1524.1933333333332</c:v>
                </c:pt>
                <c:pt idx="3">
                  <c:v>1619.2183333333335</c:v>
                </c:pt>
                <c:pt idx="4">
                  <c:v>1745.9443333333334</c:v>
                </c:pt>
              </c:numCache>
            </c:numRef>
          </c:val>
        </c:ser>
        <c:axId val="76530048"/>
        <c:axId val="76531584"/>
      </c:barChart>
      <c:catAx>
        <c:axId val="765300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531584"/>
        <c:crosses val="autoZero"/>
        <c:auto val="1"/>
        <c:lblAlgn val="ctr"/>
        <c:lblOffset val="100"/>
      </c:catAx>
      <c:valAx>
        <c:axId val="76531584"/>
        <c:scaling>
          <c:orientation val="minMax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5300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 no asalariado'!$N$16:$N$17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 no asalariado'!$O$16:$O$17</c:f>
              <c:numCache>
                <c:formatCode>#,##0</c:formatCode>
                <c:ptCount val="2"/>
                <c:pt idx="0">
                  <c:v>14.415315112102331</c:v>
                </c:pt>
                <c:pt idx="1">
                  <c:v>85.584684887897666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564"/>
          <c:w val="0.36362579049721488"/>
          <c:h val="8.696134559044441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4958246188458741E-2"/>
          <c:y val="0.25568161934303668"/>
          <c:w val="0.88132595767302424"/>
          <c:h val="0.55854370476417725"/>
        </c:manualLayout>
      </c:layout>
      <c:lineChart>
        <c:grouping val="standard"/>
        <c:ser>
          <c:idx val="0"/>
          <c:order val="0"/>
          <c:tx>
            <c:strRef>
              <c:f>'Tasa de 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empleados asalariados'!$C$11:$J$11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empleados asalariados'!$C$15:$J$15</c:f>
              <c:numCache>
                <c:formatCode>0.0</c:formatCode>
                <c:ptCount val="8"/>
                <c:pt idx="0">
                  <c:v>60.27366983347062</c:v>
                </c:pt>
                <c:pt idx="1">
                  <c:v>60.156659026622876</c:v>
                </c:pt>
                <c:pt idx="2">
                  <c:v>58.245420123338342</c:v>
                </c:pt>
                <c:pt idx="3">
                  <c:v>63.7898041754665</c:v>
                </c:pt>
                <c:pt idx="4">
                  <c:v>53.653193011090607</c:v>
                </c:pt>
                <c:pt idx="5">
                  <c:v>55.522379900611163</c:v>
                </c:pt>
                <c:pt idx="6">
                  <c:v>54.640542320260884</c:v>
                </c:pt>
                <c:pt idx="7">
                  <c:v>54.755524765834231</c:v>
                </c:pt>
              </c:numCache>
            </c:numRef>
          </c:val>
        </c:ser>
        <c:ser>
          <c:idx val="1"/>
          <c:order val="1"/>
          <c:tx>
            <c:strRef>
              <c:f>'Tasa de empleados asalariados'!$B$22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empleados asalariados'!$C$11:$J$11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empleados asalariados'!$C$22:$J$22</c:f>
              <c:numCache>
                <c:formatCode>0.0</c:formatCode>
                <c:ptCount val="8"/>
                <c:pt idx="0">
                  <c:v>39.183279418163671</c:v>
                </c:pt>
                <c:pt idx="1">
                  <c:v>41.644392867520445</c:v>
                </c:pt>
                <c:pt idx="2">
                  <c:v>40.780739541511714</c:v>
                </c:pt>
                <c:pt idx="3">
                  <c:v>46.133518256179038</c:v>
                </c:pt>
                <c:pt idx="4">
                  <c:v>41.361300410360172</c:v>
                </c:pt>
                <c:pt idx="5">
                  <c:v>39.378871810759428</c:v>
                </c:pt>
                <c:pt idx="6">
                  <c:v>39.011219083280466</c:v>
                </c:pt>
                <c:pt idx="7">
                  <c:v>38.744170043445976</c:v>
                </c:pt>
              </c:numCache>
            </c:numRef>
          </c:val>
        </c:ser>
        <c:marker val="1"/>
        <c:axId val="75739520"/>
        <c:axId val="75741056"/>
      </c:lineChart>
      <c:catAx>
        <c:axId val="75739520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741056"/>
        <c:crosses val="autoZero"/>
        <c:auto val="1"/>
        <c:lblAlgn val="ctr"/>
        <c:lblOffset val="100"/>
      </c:catAx>
      <c:valAx>
        <c:axId val="7574105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573952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918286321804711"/>
          <c:y val="0.63808508727283664"/>
          <c:w val="0.3845189820388682"/>
          <c:h val="0.15434827300580012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4803149606301333" l="0.70866141732285126" r="0.70866141732285126" t="0.74803149606301333" header="0.31496062992127288" footer="0.31496062992127288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6.3789423945384033E-2"/>
          <c:y val="0.25568161934303668"/>
          <c:w val="0.84139573174553761"/>
          <c:h val="0.54155368443472351"/>
        </c:manualLayout>
      </c:layout>
      <c:lineChart>
        <c:grouping val="standard"/>
        <c:ser>
          <c:idx val="0"/>
          <c:order val="0"/>
          <c:tx>
            <c:strRef>
              <c:f>'Tasa de empl no asalariados'!$B$35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 no asalariados'!$C$11:$J$11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 no asalariados'!$C$35:$J$35</c:f>
              <c:numCache>
                <c:formatCode>0.0</c:formatCode>
                <c:ptCount val="8"/>
                <c:pt idx="0">
                  <c:v>39.72633016652938</c:v>
                </c:pt>
                <c:pt idx="1">
                  <c:v>39.843340973377124</c:v>
                </c:pt>
                <c:pt idx="2">
                  <c:v>41.754579876661658</c:v>
                </c:pt>
                <c:pt idx="3">
                  <c:v>36.2101958245335</c:v>
                </c:pt>
                <c:pt idx="4">
                  <c:v>46.346806988909385</c:v>
                </c:pt>
                <c:pt idx="5">
                  <c:v>44.477620099388837</c:v>
                </c:pt>
                <c:pt idx="6">
                  <c:v>45.359457679739116</c:v>
                </c:pt>
                <c:pt idx="7">
                  <c:v>45.244475234165769</c:v>
                </c:pt>
              </c:numCache>
            </c:numRef>
          </c:val>
        </c:ser>
        <c:ser>
          <c:idx val="1"/>
          <c:order val="1"/>
          <c:tx>
            <c:strRef>
              <c:f>'Tasa de empl no asalariados'!$B$28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 no asalariados'!$C$11:$J$11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 no asalariados'!$C$28:$J$28</c:f>
              <c:numCache>
                <c:formatCode>0.0</c:formatCode>
                <c:ptCount val="8"/>
                <c:pt idx="0">
                  <c:v>60.816720581836336</c:v>
                </c:pt>
                <c:pt idx="1">
                  <c:v>58.355607132479555</c:v>
                </c:pt>
                <c:pt idx="2">
                  <c:v>59.219260458488293</c:v>
                </c:pt>
                <c:pt idx="3">
                  <c:v>53.86648174382097</c:v>
                </c:pt>
                <c:pt idx="4">
                  <c:v>58.63869958963982</c:v>
                </c:pt>
                <c:pt idx="5">
                  <c:v>60.621128189240586</c:v>
                </c:pt>
                <c:pt idx="6">
                  <c:v>60.988780916719541</c:v>
                </c:pt>
                <c:pt idx="7">
                  <c:v>61.255829956554024</c:v>
                </c:pt>
              </c:numCache>
            </c:numRef>
          </c:val>
        </c:ser>
        <c:marker val="1"/>
        <c:axId val="76780288"/>
        <c:axId val="76781824"/>
      </c:lineChart>
      <c:catAx>
        <c:axId val="76780288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781824"/>
        <c:crosses val="autoZero"/>
        <c:auto val="1"/>
        <c:lblAlgn val="ctr"/>
        <c:lblOffset val="100"/>
      </c:catAx>
      <c:valAx>
        <c:axId val="76781824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78028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55135547432081"/>
          <c:y val="0.26260520031385537"/>
          <c:w val="0.2725033908973018"/>
          <c:h val="0.1007882250012877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ocupada por rama de actividad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43772725989896438"/>
          <c:y val="2.2631707119085192E-3"/>
        </c:manualLayout>
      </c:layout>
    </c:title>
    <c:plotArea>
      <c:layout>
        <c:manualLayout>
          <c:layoutTarget val="inner"/>
          <c:xMode val="edge"/>
          <c:yMode val="edge"/>
          <c:x val="0.30970408940817884"/>
          <c:y val="0.1680746092305446"/>
          <c:w val="0.67288166960782581"/>
          <c:h val="0.68629704792055668"/>
        </c:manualLayout>
      </c:layout>
      <c:lineChart>
        <c:grouping val="standard"/>
        <c:ser>
          <c:idx val="0"/>
          <c:order val="0"/>
          <c:tx>
            <c:strRef>
              <c:f>'Rama de actividad'!$B$16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actividad'!$C$16:$F$16</c:f>
              <c:numCache>
                <c:formatCode>#,##0.0</c:formatCode>
                <c:ptCount val="4"/>
                <c:pt idx="0">
                  <c:v>605.75733333333335</c:v>
                </c:pt>
                <c:pt idx="1">
                  <c:v>588.16833333333329</c:v>
                </c:pt>
                <c:pt idx="2">
                  <c:v>564.26166666666666</c:v>
                </c:pt>
                <c:pt idx="3">
                  <c:v>638.92233333333331</c:v>
                </c:pt>
              </c:numCache>
            </c:numRef>
          </c:val>
        </c:ser>
        <c:ser>
          <c:idx val="3"/>
          <c:order val="1"/>
          <c:tx>
            <c:strRef>
              <c:f>'Rama de actividad'!$B$18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actividad'!$C$18:$F$18</c:f>
              <c:numCache>
                <c:formatCode>#,##0.0</c:formatCode>
                <c:ptCount val="4"/>
                <c:pt idx="0">
                  <c:v>145.27199999999999</c:v>
                </c:pt>
                <c:pt idx="1">
                  <c:v>178.80966666666669</c:v>
                </c:pt>
                <c:pt idx="2">
                  <c:v>202.96533333333335</c:v>
                </c:pt>
                <c:pt idx="3">
                  <c:v>215.715</c:v>
                </c:pt>
              </c:numCache>
            </c:numRef>
          </c:val>
        </c:ser>
        <c:ser>
          <c:idx val="5"/>
          <c:order val="2"/>
          <c:tx>
            <c:strRef>
              <c:f>'Rama de actividad'!$B$19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actividad'!$C$19:$F$19</c:f>
              <c:numCache>
                <c:formatCode>#,##0.0</c:formatCode>
                <c:ptCount val="4"/>
                <c:pt idx="0">
                  <c:v>918.61666666666679</c:v>
                </c:pt>
                <c:pt idx="1">
                  <c:v>921.03566666666666</c:v>
                </c:pt>
                <c:pt idx="2">
                  <c:v>996.52499999999998</c:v>
                </c:pt>
                <c:pt idx="3">
                  <c:v>1105.2533333333333</c:v>
                </c:pt>
              </c:numCache>
            </c:numRef>
          </c:val>
        </c:ser>
        <c:ser>
          <c:idx val="6"/>
          <c:order val="3"/>
          <c:tx>
            <c:strRef>
              <c:f>'Rama de actividad'!$B$20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actividad'!$C$20:$F$20</c:f>
              <c:numCache>
                <c:formatCode>#,##0.0</c:formatCode>
                <c:ptCount val="4"/>
                <c:pt idx="0">
                  <c:v>310.959</c:v>
                </c:pt>
                <c:pt idx="1">
                  <c:v>347.7166666666667</c:v>
                </c:pt>
                <c:pt idx="2">
                  <c:v>350.46766666666667</c:v>
                </c:pt>
                <c:pt idx="3">
                  <c:v>356.16733333333332</c:v>
                </c:pt>
              </c:numCache>
            </c:numRef>
          </c:val>
        </c:ser>
        <c:ser>
          <c:idx val="1"/>
          <c:order val="4"/>
          <c:tx>
            <c:strRef>
              <c:f>'Rama de actividad'!$B$22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actividad'!$C$22:$F$22</c:f>
              <c:numCache>
                <c:formatCode>#,##0.0</c:formatCode>
                <c:ptCount val="4"/>
                <c:pt idx="0">
                  <c:v>427.57033333333334</c:v>
                </c:pt>
                <c:pt idx="1">
                  <c:v>443.17533333333336</c:v>
                </c:pt>
                <c:pt idx="2">
                  <c:v>439.51066666666662</c:v>
                </c:pt>
                <c:pt idx="3">
                  <c:v>492.12133333333333</c:v>
                </c:pt>
              </c:numCache>
            </c:numRef>
          </c:val>
        </c:ser>
        <c:ser>
          <c:idx val="2"/>
          <c:order val="5"/>
          <c:tx>
            <c:strRef>
              <c:f>'Rama de actividad'!$B$23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'Rama de actividad'!$C$23:$F$23</c:f>
              <c:numCache>
                <c:formatCode>#,##0.0</c:formatCode>
                <c:ptCount val="4"/>
                <c:pt idx="0">
                  <c:v>803.05566666666675</c:v>
                </c:pt>
                <c:pt idx="1">
                  <c:v>803.42900000000009</c:v>
                </c:pt>
                <c:pt idx="2">
                  <c:v>856.71666666666658</c:v>
                </c:pt>
                <c:pt idx="3">
                  <c:v>889.53633333333335</c:v>
                </c:pt>
              </c:numCache>
            </c:numRef>
          </c:val>
        </c:ser>
        <c:marker val="1"/>
        <c:axId val="76980608"/>
        <c:axId val="76982144"/>
      </c:lineChart>
      <c:catAx>
        <c:axId val="769806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982144"/>
        <c:crosses val="autoZero"/>
        <c:auto val="1"/>
        <c:lblAlgn val="ctr"/>
        <c:lblOffset val="100"/>
      </c:catAx>
      <c:valAx>
        <c:axId val="7698214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980608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74529393503434E-5"/>
          <c:y val="2.5620592606647053E-2"/>
          <c:w val="0.21613735783027463"/>
          <c:h val="0.76667615343262863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3225326922633347E-2"/>
          <c:y val="0.23275843967780252"/>
          <c:w val="0.88432629549623942"/>
          <c:h val="0.62111105077383422"/>
        </c:manualLayout>
      </c:layout>
      <c:barChart>
        <c:barDir val="col"/>
        <c:grouping val="clustered"/>
        <c:ser>
          <c:idx val="0"/>
          <c:order val="0"/>
          <c:tx>
            <c:strRef>
              <c:f>'No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'No informa'!$C$11:$G$11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'No informa'!$C$15:$G$15</c:f>
              <c:numCache>
                <c:formatCode>#,##0.0</c:formatCode>
                <c:ptCount val="5"/>
                <c:pt idx="0">
                  <c:v>0.5036666666666666</c:v>
                </c:pt>
                <c:pt idx="1">
                  <c:v>5.6203333333333321</c:v>
                </c:pt>
                <c:pt idx="2">
                  <c:v>5.1806666666666663</c:v>
                </c:pt>
                <c:pt idx="3">
                  <c:v>4.4740000000000002</c:v>
                </c:pt>
                <c:pt idx="4">
                  <c:v>0.65166666666666673</c:v>
                </c:pt>
              </c:numCache>
            </c:numRef>
          </c:val>
        </c:ser>
        <c:axId val="77041664"/>
        <c:axId val="77043200"/>
      </c:barChart>
      <c:catAx>
        <c:axId val="77041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043200"/>
        <c:crosses val="autoZero"/>
        <c:auto val="1"/>
        <c:lblAlgn val="ctr"/>
        <c:lblOffset val="100"/>
      </c:catAx>
      <c:valAx>
        <c:axId val="7704320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0416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'No informa'!$O$15:$O$16</c:f>
              <c:numCache>
                <c:formatCode>#,##0</c:formatCode>
                <c:ptCount val="2"/>
                <c:pt idx="0">
                  <c:v>18.729641693811079</c:v>
                </c:pt>
                <c:pt idx="1">
                  <c:v>81.270358306188925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39"/>
          <c:h val="8.696134559044377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9371179595928"/>
          <c:y val="0.23275843967780252"/>
          <c:w val="0.86668613443188214"/>
          <c:h val="0.62111105077383422"/>
        </c:manualLayout>
      </c:layout>
      <c:barChart>
        <c:barDir val="col"/>
        <c:grouping val="clustered"/>
        <c:ser>
          <c:idx val="0"/>
          <c:order val="0"/>
          <c:tx>
            <c:strRef>
              <c:f>'Agro, pesca, 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'Agro, pesca, ganad'!$C$11:$G$11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'Agro, pesca, ganad'!$C$15:$G$15</c:f>
              <c:numCache>
                <c:formatCode>#,##0</c:formatCode>
                <c:ptCount val="5"/>
                <c:pt idx="0">
                  <c:v>20.288</c:v>
                </c:pt>
                <c:pt idx="1">
                  <c:v>20.895333333333333</c:v>
                </c:pt>
                <c:pt idx="2">
                  <c:v>28.543999999999997</c:v>
                </c:pt>
                <c:pt idx="3">
                  <c:v>31.606000000000005</c:v>
                </c:pt>
                <c:pt idx="4">
                  <c:v>31.959333333333333</c:v>
                </c:pt>
              </c:numCache>
            </c:numRef>
          </c:val>
        </c:ser>
        <c:axId val="77062912"/>
        <c:axId val="77139328"/>
      </c:barChart>
      <c:catAx>
        <c:axId val="77062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139328"/>
        <c:crosses val="autoZero"/>
        <c:auto val="1"/>
        <c:lblAlgn val="ctr"/>
        <c:lblOffset val="100"/>
      </c:catAx>
      <c:valAx>
        <c:axId val="77139328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0629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'Agro, pesca, 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'Agro, pesca, ganad'!$O$15:$O$16</c:f>
              <c:numCache>
                <c:formatCode>#,##0.0</c:formatCode>
                <c:ptCount val="2"/>
                <c:pt idx="0">
                  <c:v>0.93385612705383469</c:v>
                </c:pt>
                <c:pt idx="1">
                  <c:v>99.066143872946171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5"/>
          <c:h val="8.696134559044384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658850463075355"/>
          <c:y val="0.23275843967780252"/>
          <c:w val="0.86697977730759102"/>
          <c:h val="0.62111105077383422"/>
        </c:manualLayout>
      </c:layout>
      <c:barChart>
        <c:barDir val="col"/>
        <c:grouping val="clustered"/>
        <c:ser>
          <c:idx val="0"/>
          <c:order val="0"/>
          <c:tx>
            <c:strRef>
              <c:f>'Explot de Minas y 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'Explot de Minas y Cant'!$C$11:$G$11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'Explot de Minas y Cant'!$C$15:$G$15</c:f>
              <c:numCache>
                <c:formatCode>#,##0</c:formatCode>
                <c:ptCount val="5"/>
                <c:pt idx="0">
                  <c:v>8.8626666666666676</c:v>
                </c:pt>
                <c:pt idx="1">
                  <c:v>9.2683333333333344</c:v>
                </c:pt>
                <c:pt idx="2">
                  <c:v>8.3033333333333328</c:v>
                </c:pt>
                <c:pt idx="3">
                  <c:v>20.982666666666667</c:v>
                </c:pt>
                <c:pt idx="4">
                  <c:v>23.091000000000005</c:v>
                </c:pt>
              </c:numCache>
            </c:numRef>
          </c:val>
        </c:ser>
        <c:axId val="77152256"/>
        <c:axId val="77153792"/>
      </c:barChart>
      <c:catAx>
        <c:axId val="77152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153792"/>
        <c:crosses val="autoZero"/>
        <c:auto val="1"/>
        <c:lblAlgn val="ctr"/>
        <c:lblOffset val="100"/>
      </c:catAx>
      <c:valAx>
        <c:axId val="77153792"/>
        <c:scaling>
          <c:orientation val="minMax"/>
          <c:max val="25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1522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'Explot de Minas y 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'Explot de Minas y Cant'!$O$15:$O$16</c:f>
              <c:numCache>
                <c:formatCode>#,##0</c:formatCode>
                <c:ptCount val="2"/>
                <c:pt idx="0">
                  <c:v>6.3063456732804433</c:v>
                </c:pt>
                <c:pt idx="1">
                  <c:v>93.693654326719553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61"/>
          <c:h val="8.696134559044391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252"/>
          <c:w val="0.84978542155915793"/>
          <c:h val="0.62111105077383422"/>
        </c:manualLayout>
      </c:layout>
      <c:barChart>
        <c:barDir val="col"/>
        <c:grouping val="clustered"/>
        <c:ser>
          <c:idx val="0"/>
          <c:order val="0"/>
          <c:tx>
            <c:strRef>
              <c:f>'Industria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'Industria manufacturera'!$C$11:$G$11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'Industria manufacturera'!$C$15:$G$15</c:f>
              <c:numCache>
                <c:formatCode>#,##0</c:formatCode>
                <c:ptCount val="5"/>
                <c:pt idx="0">
                  <c:v>626.57866666666666</c:v>
                </c:pt>
                <c:pt idx="1">
                  <c:v>605.75733333333335</c:v>
                </c:pt>
                <c:pt idx="2">
                  <c:v>588.16833333333329</c:v>
                </c:pt>
                <c:pt idx="3">
                  <c:v>564.26166666666666</c:v>
                </c:pt>
                <c:pt idx="4">
                  <c:v>638.92233333333331</c:v>
                </c:pt>
              </c:numCache>
            </c:numRef>
          </c:val>
        </c:ser>
        <c:axId val="76742016"/>
        <c:axId val="77264768"/>
      </c:barChart>
      <c:catAx>
        <c:axId val="767420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264768"/>
        <c:crosses val="autoZero"/>
        <c:auto val="1"/>
        <c:lblAlgn val="ctr"/>
        <c:lblOffset val="100"/>
      </c:catAx>
      <c:valAx>
        <c:axId val="77264768"/>
        <c:scaling>
          <c:orientation val="minMax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67420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'Industria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'Industria manufacturera'!$O$15:$O$16</c:f>
              <c:numCache>
                <c:formatCode>#,##0</c:formatCode>
                <c:ptCount val="2"/>
                <c:pt idx="0">
                  <c:v>25.851500479666338</c:v>
                </c:pt>
                <c:pt idx="1">
                  <c:v>74.148499520333658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72"/>
          <c:h val="8.696134559044399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252"/>
          <c:w val="0.86727212944535759"/>
          <c:h val="0.62111105077383422"/>
        </c:manualLayout>
      </c:layout>
      <c:barChart>
        <c:barDir val="col"/>
        <c:grouping val="clustered"/>
        <c:ser>
          <c:idx val="0"/>
          <c:order val="0"/>
          <c:tx>
            <c:strRef>
              <c:f>'Sum.Electr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'Sum.Electr Gas y Agua'!$C$11:$G$11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'Sum.Electr Gas y Agua'!$C$16:$G$16</c:f>
              <c:numCache>
                <c:formatCode>#,##0</c:formatCode>
                <c:ptCount val="5"/>
                <c:pt idx="0">
                  <c:v>15.620333333333335</c:v>
                </c:pt>
                <c:pt idx="1">
                  <c:v>14.089333333333334</c:v>
                </c:pt>
                <c:pt idx="2">
                  <c:v>12.795</c:v>
                </c:pt>
                <c:pt idx="3">
                  <c:v>8.3706666666666667</c:v>
                </c:pt>
                <c:pt idx="4">
                  <c:v>11.009333333333332</c:v>
                </c:pt>
              </c:numCache>
            </c:numRef>
          </c:val>
        </c:ser>
        <c:axId val="77807616"/>
        <c:axId val="77809152"/>
      </c:barChart>
      <c:catAx>
        <c:axId val="77807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09152"/>
        <c:crosses val="autoZero"/>
        <c:auto val="1"/>
        <c:lblAlgn val="ctr"/>
        <c:lblOffset val="100"/>
      </c:catAx>
      <c:valAx>
        <c:axId val="77809152"/>
        <c:scaling>
          <c:orientation val="minMax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076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'Sum.Electr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'Sum.Electr Gas y Agua'!$O$15:$O$16</c:f>
              <c:numCache>
                <c:formatCode>#,##0</c:formatCode>
                <c:ptCount val="2"/>
                <c:pt idx="0">
                  <c:v>11.093011617635696</c:v>
                </c:pt>
                <c:pt idx="1">
                  <c:v>88.906988382364304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3"/>
          <c:h val="8.696134559044406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252"/>
          <c:w val="0.84978542155915793"/>
          <c:h val="0.62111105077383422"/>
        </c:manualLayout>
      </c:layout>
      <c:barChart>
        <c:barDir val="col"/>
        <c:grouping val="clustered"/>
        <c:ser>
          <c:idx val="0"/>
          <c:order val="0"/>
          <c:tx>
            <c:strRef>
              <c:f>Construcción!$B$15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Construcción!$C$11:$G$11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Construcción!$C$15:$G$15</c:f>
              <c:numCache>
                <c:formatCode>#,##0</c:formatCode>
                <c:ptCount val="5"/>
                <c:pt idx="0">
                  <c:v>170.202</c:v>
                </c:pt>
                <c:pt idx="1">
                  <c:v>145.27199999999999</c:v>
                </c:pt>
                <c:pt idx="2">
                  <c:v>178.80966666666669</c:v>
                </c:pt>
                <c:pt idx="3">
                  <c:v>202.96533333333335</c:v>
                </c:pt>
                <c:pt idx="4">
                  <c:v>215.715</c:v>
                </c:pt>
              </c:numCache>
            </c:numRef>
          </c:val>
        </c:ser>
        <c:axId val="77812480"/>
        <c:axId val="77838976"/>
      </c:barChart>
      <c:catAx>
        <c:axId val="77812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38976"/>
        <c:crosses val="autoZero"/>
        <c:auto val="1"/>
        <c:lblAlgn val="ctr"/>
        <c:lblOffset val="100"/>
      </c:catAx>
      <c:valAx>
        <c:axId val="77838976"/>
        <c:scaling>
          <c:orientation val="minMax"/>
          <c:min val="1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124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Construcción!$N$15:$N$16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Construcción!$O$15:$O$16</c:f>
              <c:numCache>
                <c:formatCode>#,##0</c:formatCode>
                <c:ptCount val="2"/>
                <c:pt idx="0">
                  <c:v>20.074286134381968</c:v>
                </c:pt>
                <c:pt idx="1">
                  <c:v>79.925713865618036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1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564646306629248"/>
          <c:y val="0.23275843967780252"/>
          <c:w val="0.82197678932517571"/>
          <c:h val="0.62111105077383422"/>
        </c:manualLayout>
      </c:layout>
      <c:barChart>
        <c:barDir val="col"/>
        <c:grouping val="clustered"/>
        <c:ser>
          <c:idx val="0"/>
          <c:order val="0"/>
          <c:tx>
            <c:strRef>
              <c:f>' Comercio, hoteles y rest'!$B$15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Comercio, hoteles y rest'!$C$11:$G$11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Comercio, hoteles y rest'!$C$15:$G$15</c:f>
              <c:numCache>
                <c:formatCode>#,##0</c:formatCode>
                <c:ptCount val="5"/>
                <c:pt idx="0">
                  <c:v>755.70199999999988</c:v>
                </c:pt>
                <c:pt idx="1">
                  <c:v>918.61666666666679</c:v>
                </c:pt>
                <c:pt idx="2">
                  <c:v>921.03566666666666</c:v>
                </c:pt>
                <c:pt idx="3">
                  <c:v>996.52499999999998</c:v>
                </c:pt>
                <c:pt idx="4">
                  <c:v>1105.2533333333333</c:v>
                </c:pt>
              </c:numCache>
            </c:numRef>
          </c:val>
        </c:ser>
        <c:axId val="77868032"/>
        <c:axId val="77932800"/>
      </c:barChart>
      <c:catAx>
        <c:axId val="778680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932800"/>
        <c:crosses val="autoZero"/>
        <c:auto val="1"/>
        <c:lblAlgn val="ctr"/>
        <c:lblOffset val="100"/>
      </c:catAx>
      <c:valAx>
        <c:axId val="77932800"/>
        <c:scaling>
          <c:orientation val="minMax"/>
          <c:min val="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8680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Comercio, hoteles y rest'!$N$15:$N$16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Comercio, hoteles y rest'!$O$15:$O$16</c:f>
              <c:numCache>
                <c:formatCode>#,##0</c:formatCode>
                <c:ptCount val="2"/>
                <c:pt idx="0">
                  <c:v>20.886175897132798</c:v>
                </c:pt>
                <c:pt idx="1">
                  <c:v>79.113824102867198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18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83262936503802"/>
          <c:y val="0.23275843967780252"/>
          <c:w val="0.84879062302643704"/>
          <c:h val="0.62111105077383422"/>
        </c:manualLayout>
      </c:layout>
      <c:barChart>
        <c:barDir val="col"/>
        <c:grouping val="clustered"/>
        <c:ser>
          <c:idx val="0"/>
          <c:order val="0"/>
          <c:tx>
            <c:strRef>
              <c:f>'Transp, almac y comunic'!$B$15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'Transp, almac y comunic'!$C$11:$G$11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'Transp, almac y comunic'!$C$15:$G$15</c:f>
              <c:numCache>
                <c:formatCode>#,##0</c:formatCode>
                <c:ptCount val="5"/>
                <c:pt idx="0">
                  <c:v>294.96566666666666</c:v>
                </c:pt>
                <c:pt idx="1">
                  <c:v>310.959</c:v>
                </c:pt>
                <c:pt idx="2">
                  <c:v>347.7166666666667</c:v>
                </c:pt>
                <c:pt idx="3">
                  <c:v>350.46766666666667</c:v>
                </c:pt>
                <c:pt idx="4">
                  <c:v>356.16733333333332</c:v>
                </c:pt>
              </c:numCache>
            </c:numRef>
          </c:val>
        </c:ser>
        <c:axId val="77952128"/>
        <c:axId val="78088448"/>
      </c:barChart>
      <c:catAx>
        <c:axId val="779521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088448"/>
        <c:crosses val="autoZero"/>
        <c:auto val="1"/>
        <c:lblAlgn val="ctr"/>
        <c:lblOffset val="100"/>
      </c:catAx>
      <c:valAx>
        <c:axId val="78088448"/>
        <c:scaling>
          <c:orientation val="minMax"/>
          <c:min val="2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9521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'Transp, almac y comunic'!$N$15:$N$16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'Transp, almac y comunic'!$O$15:$O$16</c:f>
              <c:numCache>
                <c:formatCode>#,##0</c:formatCode>
                <c:ptCount val="2"/>
                <c:pt idx="0">
                  <c:v>21.499765283769207</c:v>
                </c:pt>
                <c:pt idx="1">
                  <c:v>78.500234716230793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27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49"/>
          <c:y val="0.23275843967780252"/>
          <c:w val="0.84641738168379177"/>
          <c:h val="0.62111105077383422"/>
        </c:manualLayout>
      </c:layout>
      <c:barChart>
        <c:barDir val="col"/>
        <c:grouping val="clustered"/>
        <c:ser>
          <c:idx val="0"/>
          <c:order val="0"/>
          <c:tx>
            <c:strRef>
              <c:f>'Intermediación 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'Intermediación financiera'!$C$11:$G$11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'Intermediación financiera'!$C$15:$G$15</c:f>
              <c:numCache>
                <c:formatCode>#,##0</c:formatCode>
                <c:ptCount val="5"/>
                <c:pt idx="0">
                  <c:v>102.96066666666665</c:v>
                </c:pt>
                <c:pt idx="1">
                  <c:v>99.668000000000006</c:v>
                </c:pt>
                <c:pt idx="2">
                  <c:v>89.71833333333332</c:v>
                </c:pt>
                <c:pt idx="3">
                  <c:v>93.867666666666665</c:v>
                </c:pt>
                <c:pt idx="4">
                  <c:v>94.483999999999995</c:v>
                </c:pt>
              </c:numCache>
            </c:numRef>
          </c:val>
        </c:ser>
        <c:axId val="78381056"/>
        <c:axId val="78382592"/>
      </c:barChart>
      <c:catAx>
        <c:axId val="783810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382592"/>
        <c:crosses val="autoZero"/>
        <c:auto val="1"/>
        <c:lblAlgn val="ctr"/>
        <c:lblOffset val="100"/>
      </c:catAx>
      <c:valAx>
        <c:axId val="78382592"/>
        <c:scaling>
          <c:orientation val="minMax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3810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'Intermediación 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'Intermediación financiera'!$O$15:$O$16</c:f>
              <c:numCache>
                <c:formatCode>#,##0</c:formatCode>
                <c:ptCount val="2"/>
                <c:pt idx="0">
                  <c:v>40.017958187917188</c:v>
                </c:pt>
                <c:pt idx="1">
                  <c:v>59.982041812082812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34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49"/>
          <c:y val="0.23275843967780252"/>
          <c:w val="0.84641738168379177"/>
          <c:h val="0.62111105077383422"/>
        </c:manualLayout>
      </c:layout>
      <c:barChart>
        <c:barDir val="col"/>
        <c:grouping val="clustered"/>
        <c:ser>
          <c:idx val="0"/>
          <c:order val="0"/>
          <c:tx>
            <c:strRef>
              <c:f>'Actividades Inmobiliarias'!$B$15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'Actividades Inmobiliarias'!$C$11:$G$11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'Actividades Inmobiliarias'!$C$15:$G$15</c:f>
              <c:numCache>
                <c:formatCode>#,##0</c:formatCode>
                <c:ptCount val="5"/>
                <c:pt idx="0">
                  <c:v>389.154</c:v>
                </c:pt>
                <c:pt idx="1">
                  <c:v>427.57033333333334</c:v>
                </c:pt>
                <c:pt idx="2">
                  <c:v>443.17533333333336</c:v>
                </c:pt>
                <c:pt idx="3">
                  <c:v>439.51066666666662</c:v>
                </c:pt>
                <c:pt idx="4">
                  <c:v>492.12133333333333</c:v>
                </c:pt>
              </c:numCache>
            </c:numRef>
          </c:val>
        </c:ser>
        <c:axId val="78419840"/>
        <c:axId val="78487552"/>
      </c:barChart>
      <c:catAx>
        <c:axId val="78419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487552"/>
        <c:crosses val="autoZero"/>
        <c:auto val="1"/>
        <c:lblAlgn val="ctr"/>
        <c:lblOffset val="100"/>
      </c:catAx>
      <c:valAx>
        <c:axId val="78487552"/>
        <c:scaling>
          <c:orientation val="minMax"/>
          <c:min val="3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4198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'Actividades Inmobiliarias'!$N$15:$N$16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'Actividades Inmobiliarias'!$O$15:$O$16</c:f>
              <c:numCache>
                <c:formatCode>#,##0</c:formatCode>
                <c:ptCount val="2"/>
                <c:pt idx="0">
                  <c:v>37.750395885096289</c:v>
                </c:pt>
                <c:pt idx="1">
                  <c:v>62.249604114903711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41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146953036099246"/>
          <c:y val="0.22816073852837371"/>
          <c:w val="0.85076721618949835"/>
          <c:h val="0.62570875192325093"/>
        </c:manualLayout>
      </c:layout>
      <c:barChart>
        <c:barDir val="col"/>
        <c:grouping val="clustered"/>
        <c:ser>
          <c:idx val="0"/>
          <c:order val="0"/>
          <c:tx>
            <c:strRef>
              <c:f>'Serv, comunales, soc y person'!$B$15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'Serv, comunales, soc y person'!$C$11:$G$11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'Serv, comunales, soc y person'!$C$15:$G$15</c:f>
              <c:numCache>
                <c:formatCode>#,##0</c:formatCode>
                <c:ptCount val="5"/>
                <c:pt idx="0">
                  <c:v>827.81733333333341</c:v>
                </c:pt>
                <c:pt idx="1">
                  <c:v>803.05566666666675</c:v>
                </c:pt>
                <c:pt idx="2">
                  <c:v>803.42900000000009</c:v>
                </c:pt>
                <c:pt idx="3">
                  <c:v>856.71666666666658</c:v>
                </c:pt>
                <c:pt idx="4">
                  <c:v>889.53633333333335</c:v>
                </c:pt>
              </c:numCache>
            </c:numRef>
          </c:val>
        </c:ser>
        <c:axId val="78639488"/>
        <c:axId val="78641024"/>
      </c:barChart>
      <c:catAx>
        <c:axId val="786394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641024"/>
        <c:crosses val="autoZero"/>
        <c:auto val="1"/>
        <c:lblAlgn val="ctr"/>
        <c:lblOffset val="100"/>
      </c:catAx>
      <c:valAx>
        <c:axId val="78641024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6394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'Serv, comunales, soc y person'!$N$15:$N$16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'Serv, comunales, soc y person'!$O$15:$O$16</c:f>
              <c:numCache>
                <c:formatCode>#,##0</c:formatCode>
                <c:ptCount val="2"/>
                <c:pt idx="0">
                  <c:v>23.122999890216807</c:v>
                </c:pt>
                <c:pt idx="1">
                  <c:v>76.877000109783197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49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desempleada cesante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27522776479205974"/>
          <c:y val="4.6002704611284879E-3"/>
        </c:manualLayout>
      </c:layout>
    </c:title>
    <c:plotArea>
      <c:layout>
        <c:manualLayout>
          <c:layoutTarget val="inner"/>
          <c:xMode val="edge"/>
          <c:yMode val="edge"/>
          <c:x val="0.34860698500239207"/>
          <c:y val="0.12470612521749544"/>
          <c:w val="0.6303944907023421"/>
          <c:h val="0.70779211078660587"/>
        </c:manualLayout>
      </c:layout>
      <c:lineChart>
        <c:grouping val="standard"/>
        <c:ser>
          <c:idx val="4"/>
          <c:order val="0"/>
          <c:tx>
            <c:strRef>
              <c:f>'Poblacion desempleada Cesante'!$B$15</c:f>
              <c:strCache>
                <c:ptCount val="1"/>
                <c:pt idx="0">
                  <c:v>Agricultura*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Cesante'!$C$15:$F$15</c:f>
              <c:numCache>
                <c:formatCode>#,##0.0</c:formatCode>
                <c:ptCount val="4"/>
                <c:pt idx="0">
                  <c:v>5.6069999999999993</c:v>
                </c:pt>
                <c:pt idx="1">
                  <c:v>2.7070000000000003</c:v>
                </c:pt>
                <c:pt idx="2">
                  <c:v>6.6789999999999994</c:v>
                </c:pt>
                <c:pt idx="3">
                  <c:v>2.8603333333333332</c:v>
                </c:pt>
              </c:numCache>
            </c:numRef>
          </c:val>
        </c:ser>
        <c:ser>
          <c:idx val="6"/>
          <c:order val="1"/>
          <c:tx>
            <c:strRef>
              <c:f>'Poblacion desempleada Cesante'!$B$17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Cesante'!$C$17:$F$17</c:f>
              <c:numCache>
                <c:formatCode>#,##0.0</c:formatCode>
                <c:ptCount val="4"/>
                <c:pt idx="0">
                  <c:v>55.376333333333342</c:v>
                </c:pt>
                <c:pt idx="1">
                  <c:v>70.582333333333338</c:v>
                </c:pt>
                <c:pt idx="2">
                  <c:v>69.681333333333328</c:v>
                </c:pt>
                <c:pt idx="3">
                  <c:v>46.882333333333328</c:v>
                </c:pt>
              </c:numCache>
            </c:numRef>
          </c:val>
        </c:ser>
        <c:ser>
          <c:idx val="7"/>
          <c:order val="2"/>
          <c:tx>
            <c:strRef>
              <c:f>'Poblacion desempleada Cesante'!$B$19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Cesante'!$C$19:$F$19</c:f>
              <c:numCache>
                <c:formatCode>#,##0.0</c:formatCode>
                <c:ptCount val="4"/>
                <c:pt idx="0">
                  <c:v>21.974</c:v>
                </c:pt>
                <c:pt idx="1">
                  <c:v>50.74666666666667</c:v>
                </c:pt>
                <c:pt idx="2">
                  <c:v>33.368333333333332</c:v>
                </c:pt>
                <c:pt idx="3">
                  <c:v>29.90733333333333</c:v>
                </c:pt>
              </c:numCache>
            </c:numRef>
          </c:val>
        </c:ser>
        <c:ser>
          <c:idx val="8"/>
          <c:order val="3"/>
          <c:tx>
            <c:strRef>
              <c:f>'Poblacion desempleada Cesante'!$B$20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Cesante'!$C$20:$F$20</c:f>
              <c:numCache>
                <c:formatCode>#,##0.0</c:formatCode>
                <c:ptCount val="4"/>
                <c:pt idx="0">
                  <c:v>83.203333333333333</c:v>
                </c:pt>
                <c:pt idx="1">
                  <c:v>93.377666666666656</c:v>
                </c:pt>
                <c:pt idx="2">
                  <c:v>104.63</c:v>
                </c:pt>
                <c:pt idx="3">
                  <c:v>104.747</c:v>
                </c:pt>
              </c:numCache>
            </c:numRef>
          </c:val>
        </c:ser>
        <c:ser>
          <c:idx val="0"/>
          <c:order val="4"/>
          <c:tx>
            <c:strRef>
              <c:f>'Poblacion desempleada Cesante'!$B$21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Cesante'!$C$21:$F$21</c:f>
              <c:numCache>
                <c:formatCode>#,##0.0</c:formatCode>
                <c:ptCount val="4"/>
                <c:pt idx="0">
                  <c:v>18.887333333333334</c:v>
                </c:pt>
                <c:pt idx="1">
                  <c:v>31.863666666666663</c:v>
                </c:pt>
                <c:pt idx="2">
                  <c:v>37.567</c:v>
                </c:pt>
                <c:pt idx="3">
                  <c:v>46.968333333333334</c:v>
                </c:pt>
              </c:numCache>
            </c:numRef>
          </c:val>
        </c:ser>
        <c:ser>
          <c:idx val="1"/>
          <c:order val="5"/>
          <c:tx>
            <c:strRef>
              <c:f>'Poblacion desempleada Cesante'!$B$23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Cesante'!$C$23:$F$23</c:f>
              <c:numCache>
                <c:formatCode>#,##0.0</c:formatCode>
                <c:ptCount val="4"/>
                <c:pt idx="0">
                  <c:v>42.75333333333333</c:v>
                </c:pt>
                <c:pt idx="1">
                  <c:v>50.778333333333336</c:v>
                </c:pt>
                <c:pt idx="2">
                  <c:v>50.931666666666672</c:v>
                </c:pt>
                <c:pt idx="3">
                  <c:v>42.602666666666664</c:v>
                </c:pt>
              </c:numCache>
            </c:numRef>
          </c:val>
        </c:ser>
        <c:ser>
          <c:idx val="2"/>
          <c:order val="6"/>
          <c:tx>
            <c:strRef>
              <c:f>'Poblacion desempleada Cesante'!$B$24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Cesante'!$C$24:$F$24</c:f>
              <c:numCache>
                <c:formatCode>#,##0.0</c:formatCode>
                <c:ptCount val="4"/>
                <c:pt idx="0">
                  <c:v>63.752333333333333</c:v>
                </c:pt>
                <c:pt idx="1">
                  <c:v>70.274000000000001</c:v>
                </c:pt>
                <c:pt idx="2">
                  <c:v>99.536666666666676</c:v>
                </c:pt>
                <c:pt idx="3">
                  <c:v>93.781999999999996</c:v>
                </c:pt>
              </c:numCache>
            </c:numRef>
          </c:val>
        </c:ser>
        <c:marker val="1"/>
        <c:axId val="78868480"/>
        <c:axId val="78870016"/>
      </c:lineChart>
      <c:catAx>
        <c:axId val="78868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870016"/>
        <c:crosses val="autoZero"/>
        <c:auto val="1"/>
        <c:lblAlgn val="ctr"/>
        <c:lblOffset val="100"/>
      </c:catAx>
      <c:valAx>
        <c:axId val="78870016"/>
        <c:scaling>
          <c:orientation val="minMax"/>
          <c:max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868480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65047600275332E-5"/>
          <c:y val="4.8724232504644784E-2"/>
          <c:w val="0.26994984040127679"/>
          <c:h val="0.9129166298032965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651770801377101"/>
          <c:y val="0.23275843967780252"/>
          <c:w val="0.8517362602402001"/>
          <c:h val="0.62111105077383422"/>
        </c:manualLayout>
      </c:layout>
      <c:barChart>
        <c:barDir val="col"/>
        <c:grouping val="clustered"/>
        <c:ser>
          <c:idx val="0"/>
          <c:order val="0"/>
          <c:tx>
            <c:strRef>
              <c:f>'Cesantes Total Nacional'!$B$15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'Cesantes Total Nacional'!$C$11:$G$11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'Cesantes Total Nacional'!$C$15:$G$15</c:f>
              <c:numCache>
                <c:formatCode>#,##0</c:formatCode>
                <c:ptCount val="5"/>
                <c:pt idx="0">
                  <c:v>319.72533333333337</c:v>
                </c:pt>
                <c:pt idx="1">
                  <c:v>301.34966666666668</c:v>
                </c:pt>
                <c:pt idx="2">
                  <c:v>371.69333333333333</c:v>
                </c:pt>
                <c:pt idx="3">
                  <c:v>394.53466666666668</c:v>
                </c:pt>
                <c:pt idx="4">
                  <c:v>374.28933333333333</c:v>
                </c:pt>
              </c:numCache>
            </c:numRef>
          </c:val>
        </c:ser>
        <c:axId val="78884224"/>
        <c:axId val="77395072"/>
      </c:barChart>
      <c:catAx>
        <c:axId val="78884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7395072"/>
        <c:crosses val="autoZero"/>
        <c:auto val="1"/>
        <c:lblAlgn val="ctr"/>
        <c:lblOffset val="100"/>
      </c:catAx>
      <c:valAx>
        <c:axId val="77395072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884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'Cesantes Total Nacional'!$N$15:$N$16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'Cesantes Total Nacional'!$O$15:$O$16</c:f>
              <c:numCache>
                <c:formatCode>#,##0</c:formatCode>
                <c:ptCount val="2"/>
                <c:pt idx="0">
                  <c:v>17.683044171862232</c:v>
                </c:pt>
                <c:pt idx="1">
                  <c:v>82.316955828137765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56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1777929932671564E-2"/>
          <c:y val="0.23275843967780252"/>
          <c:w val="0.88633801209631402"/>
          <c:h val="0.62111105077383422"/>
        </c:manualLayout>
      </c:layout>
      <c:barChart>
        <c:barDir val="col"/>
        <c:grouping val="clustered"/>
        <c:ser>
          <c:idx val="0"/>
          <c:order val="0"/>
          <c:tx>
            <c:strRef>
              <c:f>' No informa'!$B$19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No informa'!$C$11:$G$11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No informa'!$C$19:$G$19</c:f>
              <c:numCache>
                <c:formatCode>#,##0.0</c:formatCode>
                <c:ptCount val="5"/>
                <c:pt idx="0">
                  <c:v>2.2999999999999998</c:v>
                </c:pt>
                <c:pt idx="1">
                  <c:v>0</c:v>
                </c:pt>
                <c:pt idx="2">
                  <c:v>0.79400000000000004</c:v>
                </c:pt>
                <c:pt idx="3">
                  <c:v>1.4173333333333333</c:v>
                </c:pt>
                <c:pt idx="4">
                  <c:v>0</c:v>
                </c:pt>
              </c:numCache>
            </c:numRef>
          </c:val>
        </c:ser>
        <c:axId val="78252672"/>
        <c:axId val="78473088"/>
      </c:barChart>
      <c:catAx>
        <c:axId val="78252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473088"/>
        <c:crosses val="autoZero"/>
        <c:auto val="1"/>
        <c:lblAlgn val="ctr"/>
        <c:lblOffset val="100"/>
      </c:catAx>
      <c:valAx>
        <c:axId val="7847308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2526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1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0552136550383263E-2"/>
          <c:y val="0.23275843967780252"/>
          <c:w val="0.88804172497709732"/>
          <c:h val="0.62111105077383422"/>
        </c:manualLayout>
      </c:layout>
      <c:barChart>
        <c:barDir val="col"/>
        <c:grouping val="clustered"/>
        <c:ser>
          <c:idx val="0"/>
          <c:order val="0"/>
          <c:tx>
            <c:strRef>
              <c:f>'Agric, pesca, ganad, caza 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'Agric, pesca, ganad, caza 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'Agric, pesca, ganad, caza '!$C$15:$G$15</c:f>
              <c:numCache>
                <c:formatCode>#,##0</c:formatCode>
                <c:ptCount val="5"/>
                <c:pt idx="0">
                  <c:v>4.5583333333333336</c:v>
                </c:pt>
                <c:pt idx="1">
                  <c:v>6.192333333333333</c:v>
                </c:pt>
                <c:pt idx="2">
                  <c:v>4.1906666666666661</c:v>
                </c:pt>
                <c:pt idx="3">
                  <c:v>5.1349999999999998</c:v>
                </c:pt>
                <c:pt idx="4">
                  <c:v>4.5276666666666658</c:v>
                </c:pt>
              </c:numCache>
            </c:numRef>
          </c:val>
        </c:ser>
        <c:axId val="78309632"/>
        <c:axId val="78369920"/>
      </c:barChart>
      <c:catAx>
        <c:axId val="783096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369920"/>
        <c:crosses val="autoZero"/>
        <c:auto val="1"/>
        <c:lblAlgn val="ctr"/>
        <c:lblOffset val="100"/>
      </c:catAx>
      <c:valAx>
        <c:axId val="78369920"/>
        <c:scaling>
          <c:orientation val="minMax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3096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'Agric, pesca, ganad, caza 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'Agric, pesca, ganad, caza '!$O$15:$O$16</c:f>
              <c:numCache>
                <c:formatCode>#,##0</c:formatCode>
                <c:ptCount val="2"/>
                <c:pt idx="0">
                  <c:v>2.2870853679070544</c:v>
                </c:pt>
                <c:pt idx="1">
                  <c:v>97.712914632092946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5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135038797006746E-2"/>
          <c:y val="0.23275843967780252"/>
          <c:w val="0.88584167153779325"/>
          <c:h val="0.62111105077383422"/>
        </c:manualLayout>
      </c:layout>
      <c:barChart>
        <c:barDir val="col"/>
        <c:grouping val="clustered"/>
        <c:ser>
          <c:idx val="0"/>
          <c:order val="0"/>
          <c:tx>
            <c:strRef>
              <c:f>'Explot de Minas y Canteras'!$B$18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'Explot de Minas y Canteras'!$C$11:$G$11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'Explot de Minas y Canteras'!$C$18:$G$18</c:f>
              <c:numCache>
                <c:formatCode>#,##0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3.4106666666666663</c:v>
                </c:pt>
                <c:pt idx="3">
                  <c:v>0</c:v>
                </c:pt>
                <c:pt idx="4">
                  <c:v>0.68566666666666665</c:v>
                </c:pt>
              </c:numCache>
            </c:numRef>
          </c:val>
        </c:ser>
        <c:axId val="79353344"/>
        <c:axId val="79354880"/>
      </c:barChart>
      <c:catAx>
        <c:axId val="79353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354880"/>
        <c:crosses val="autoZero"/>
        <c:auto val="1"/>
        <c:lblAlgn val="ctr"/>
        <c:lblOffset val="100"/>
      </c:catAx>
      <c:valAx>
        <c:axId val="7935488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3533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446E-2"/>
                  <c:y val="6.1649742058104647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'Explot de Minas y Canteras'!$N$15:$N$16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'Explot de Minas y Canteras'!$O$15:$O$16</c:f>
              <c:numCache>
                <c:formatCode>#,##0</c:formatCode>
                <c:ptCount val="2"/>
                <c:pt idx="0">
                  <c:v>2.7819477691673091</c:v>
                </c:pt>
                <c:pt idx="1">
                  <c:v>97.218052230832697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81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85"/>
          <c:y val="0.23275843967780252"/>
          <c:w val="0.86756319933691339"/>
          <c:h val="0.62111105077383422"/>
        </c:manualLayout>
      </c:layout>
      <c:barChart>
        <c:barDir val="col"/>
        <c:grouping val="clustered"/>
        <c:ser>
          <c:idx val="0"/>
          <c:order val="0"/>
          <c:tx>
            <c:strRef>
              <c:f>'Industria manufacturer'!$B$15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'Industria manufacturer'!$C$11:$G$11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'Industria manufacturer'!$C$15:$G$15</c:f>
              <c:numCache>
                <c:formatCode>#,##0</c:formatCode>
                <c:ptCount val="5"/>
                <c:pt idx="0">
                  <c:v>58.606333333333339</c:v>
                </c:pt>
                <c:pt idx="1">
                  <c:v>55.380666666666663</c:v>
                </c:pt>
                <c:pt idx="2">
                  <c:v>78.238</c:v>
                </c:pt>
                <c:pt idx="3">
                  <c:v>66.535333333333327</c:v>
                </c:pt>
                <c:pt idx="4">
                  <c:v>56.665333333333329</c:v>
                </c:pt>
              </c:numCache>
            </c:numRef>
          </c:val>
        </c:ser>
        <c:axId val="80584064"/>
        <c:axId val="80536704"/>
      </c:barChart>
      <c:catAx>
        <c:axId val="805840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36704"/>
        <c:crosses val="autoZero"/>
        <c:auto val="1"/>
        <c:lblAlgn val="ctr"/>
        <c:lblOffset val="100"/>
      </c:catAx>
      <c:valAx>
        <c:axId val="80536704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840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'Industria manufacturer'!$N$15:$N$16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'Industria manufacturer'!$O$15:$O$16</c:f>
              <c:numCache>
                <c:formatCode>#,##0</c:formatCode>
                <c:ptCount val="2"/>
                <c:pt idx="0">
                  <c:v>21.950715610166778</c:v>
                </c:pt>
                <c:pt idx="1">
                  <c:v>78.049284389833218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88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495280195238732E-2"/>
          <c:y val="0.23275843967780252"/>
          <c:w val="0.88534097711470272"/>
          <c:h val="0.62111105077383422"/>
        </c:manualLayout>
      </c:layout>
      <c:barChart>
        <c:barDir val="col"/>
        <c:grouping val="clustered"/>
        <c:ser>
          <c:idx val="0"/>
          <c:order val="0"/>
          <c:tx>
            <c:strRef>
              <c:f>'Sumin de Electric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'Sumin de Electric Gas y Agua'!$C$11:$G$11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'Sumin de Electric Gas y Agua'!$C$16:$G$16</c:f>
              <c:numCache>
                <c:formatCode>#,##0</c:formatCode>
                <c:ptCount val="5"/>
                <c:pt idx="0">
                  <c:v>1.6733333333333331</c:v>
                </c:pt>
                <c:pt idx="1">
                  <c:v>0.85799999999999998</c:v>
                </c:pt>
                <c:pt idx="2">
                  <c:v>0.75900000000000001</c:v>
                </c:pt>
                <c:pt idx="3">
                  <c:v>0</c:v>
                </c:pt>
                <c:pt idx="4">
                  <c:v>0.73866666666666669</c:v>
                </c:pt>
              </c:numCache>
            </c:numRef>
          </c:val>
        </c:ser>
        <c:axId val="80778752"/>
        <c:axId val="80780288"/>
      </c:barChart>
      <c:catAx>
        <c:axId val="807787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80288"/>
        <c:crossesAt val="0"/>
        <c:auto val="1"/>
        <c:lblAlgn val="ctr"/>
        <c:lblOffset val="100"/>
      </c:catAx>
      <c:valAx>
        <c:axId val="8078028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787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'Sumin de Electric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'Sumin de Electric Gas y Agua'!$O$15:$O$16</c:f>
              <c:numCache>
                <c:formatCode>#,##0</c:formatCode>
                <c:ptCount val="2"/>
                <c:pt idx="0">
                  <c:v>0.73866666666666669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95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85"/>
          <c:y val="0.23275843967780252"/>
          <c:w val="0.86756319933691339"/>
          <c:h val="0.62111105077383422"/>
        </c:manualLayout>
      </c:layout>
      <c:barChart>
        <c:barDir val="col"/>
        <c:grouping val="clustered"/>
        <c:ser>
          <c:idx val="0"/>
          <c:order val="0"/>
          <c:tx>
            <c:strRef>
              <c:f>Construcc!$B$15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Construcc!$C$11:$G$11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Construcc!$C$15:$G$15</c:f>
              <c:numCache>
                <c:formatCode>#,##0.0</c:formatCode>
                <c:ptCount val="5"/>
                <c:pt idx="0">
                  <c:v>25.680666666666667</c:v>
                </c:pt>
                <c:pt idx="1">
                  <c:v>23.335000000000001</c:v>
                </c:pt>
                <c:pt idx="2">
                  <c:v>44.718999999999994</c:v>
                </c:pt>
                <c:pt idx="3">
                  <c:v>31.007999999999999</c:v>
                </c:pt>
                <c:pt idx="4">
                  <c:v>34.93966666666666</c:v>
                </c:pt>
              </c:numCache>
            </c:numRef>
          </c:val>
        </c:ser>
        <c:axId val="80846208"/>
        <c:axId val="78144640"/>
      </c:barChart>
      <c:catAx>
        <c:axId val="80846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144640"/>
        <c:crosses val="autoZero"/>
        <c:auto val="1"/>
        <c:lblAlgn val="ctr"/>
        <c:lblOffset val="100"/>
      </c:catAx>
      <c:valAx>
        <c:axId val="78144640"/>
        <c:scaling>
          <c:orientation val="minMax"/>
          <c:min val="1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8462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Construcc!$N$15:$N$16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Construcc!$O$15:$O$16</c:f>
              <c:numCache>
                <c:formatCode>#,##0</c:formatCode>
                <c:ptCount val="2"/>
                <c:pt idx="0">
                  <c:v>15.596092756124595</c:v>
                </c:pt>
                <c:pt idx="1">
                  <c:v>84.403907243875409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03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252"/>
          <c:w val="0.84978542155915793"/>
          <c:h val="0.62111105077383422"/>
        </c:manualLayout>
      </c:layout>
      <c:barChart>
        <c:barDir val="col"/>
        <c:grouping val="clustered"/>
        <c:ser>
          <c:idx val="0"/>
          <c:order val="0"/>
          <c:tx>
            <c:strRef>
              <c:f>'Comercio, hoteles y restau'!$B$15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'Comercio, hoteles y restau'!$C$11:$G$11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'Comercio, hoteles y restau'!$C$15:$G$15</c:f>
              <c:numCache>
                <c:formatCode>#,##0</c:formatCode>
                <c:ptCount val="5"/>
                <c:pt idx="0">
                  <c:v>79.107666666666674</c:v>
                </c:pt>
                <c:pt idx="1">
                  <c:v>78.904333333333327</c:v>
                </c:pt>
                <c:pt idx="2">
                  <c:v>80.725999999999999</c:v>
                </c:pt>
                <c:pt idx="3">
                  <c:v>101.80033333333334</c:v>
                </c:pt>
                <c:pt idx="4">
                  <c:v>106.22066666666667</c:v>
                </c:pt>
              </c:numCache>
            </c:numRef>
          </c:val>
        </c:ser>
        <c:axId val="78219520"/>
        <c:axId val="80844288"/>
      </c:barChart>
      <c:catAx>
        <c:axId val="78219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844288"/>
        <c:crosses val="autoZero"/>
        <c:auto val="1"/>
        <c:lblAlgn val="ctr"/>
        <c:lblOffset val="100"/>
      </c:catAx>
      <c:valAx>
        <c:axId val="80844288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2195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'Comercio, hoteles y restau'!$N$15:$N$16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'Comercio, hoteles y restau'!$O$15:$O$16</c:f>
              <c:numCache>
                <c:formatCode>#,##0</c:formatCode>
                <c:ptCount val="2"/>
                <c:pt idx="0">
                  <c:v>18.86723861288241</c:v>
                </c:pt>
                <c:pt idx="1">
                  <c:v>81.132761387117597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07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252"/>
          <c:w val="0.86727212944535759"/>
          <c:h val="0.62111105077383422"/>
        </c:manualLayout>
      </c:layout>
      <c:barChart>
        <c:barDir val="col"/>
        <c:grouping val="clustered"/>
        <c:ser>
          <c:idx val="0"/>
          <c:order val="0"/>
          <c:tx>
            <c:strRef>
              <c:f>'Transp, almacen y comun'!$B$15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'Transp, almacen y comun'!$C$11:$G$11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'Transp, almacen y comun'!$C$15:$G$15</c:f>
              <c:numCache>
                <c:formatCode>#,##0</c:formatCode>
                <c:ptCount val="5"/>
                <c:pt idx="0">
                  <c:v>28.033000000000001</c:v>
                </c:pt>
                <c:pt idx="1">
                  <c:v>22.267666666666667</c:v>
                </c:pt>
                <c:pt idx="2">
                  <c:v>35.846333333333334</c:v>
                </c:pt>
                <c:pt idx="3">
                  <c:v>38.213999999999999</c:v>
                </c:pt>
                <c:pt idx="4">
                  <c:v>41.070333333333338</c:v>
                </c:pt>
              </c:numCache>
            </c:numRef>
          </c:val>
        </c:ser>
        <c:axId val="81173888"/>
        <c:axId val="81208448"/>
      </c:barChart>
      <c:catAx>
        <c:axId val="811738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08448"/>
        <c:crosses val="autoZero"/>
        <c:auto val="1"/>
        <c:lblAlgn val="ctr"/>
        <c:lblOffset val="100"/>
      </c:catAx>
      <c:valAx>
        <c:axId val="81208448"/>
        <c:scaling>
          <c:orientation val="minMax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738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'Transp, almacen y comun'!$N$15:$N$16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'Transp, almacen y comun'!$O$15:$O$16</c:f>
              <c:numCache>
                <c:formatCode>#,##0</c:formatCode>
                <c:ptCount val="2"/>
                <c:pt idx="0">
                  <c:v>25.020154453169578</c:v>
                </c:pt>
                <c:pt idx="1">
                  <c:v>74.979845546830418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13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85"/>
          <c:y val="0.23275843967780252"/>
          <c:w val="0.86756319933691339"/>
          <c:h val="0.62111105077383422"/>
        </c:manualLayout>
      </c:layout>
      <c:barChart>
        <c:barDir val="col"/>
        <c:grouping val="clustered"/>
        <c:ser>
          <c:idx val="0"/>
          <c:order val="0"/>
          <c:tx>
            <c:strRef>
              <c:f>' Intermediación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 Intermediación financ'!$C$11:$G$11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 Intermediación financ'!$C$15:$G$15</c:f>
              <c:numCache>
                <c:formatCode>#,##0</c:formatCode>
                <c:ptCount val="5"/>
                <c:pt idx="0">
                  <c:v>7.4016666666666664</c:v>
                </c:pt>
                <c:pt idx="1">
                  <c:v>9.559333333333333</c:v>
                </c:pt>
                <c:pt idx="2">
                  <c:v>8.577</c:v>
                </c:pt>
                <c:pt idx="3">
                  <c:v>10.081000000000001</c:v>
                </c:pt>
                <c:pt idx="4">
                  <c:v>5.8936666666666673</c:v>
                </c:pt>
              </c:numCache>
            </c:numRef>
          </c:val>
        </c:ser>
        <c:axId val="81286656"/>
        <c:axId val="81288192"/>
      </c:barChart>
      <c:catAx>
        <c:axId val="812866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88192"/>
        <c:crosses val="autoZero"/>
        <c:auto val="1"/>
        <c:lblAlgn val="ctr"/>
        <c:lblOffset val="100"/>
      </c:catAx>
      <c:valAx>
        <c:axId val="81288192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866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 Intermediación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 Intermediación financ'!$O$15:$O$16</c:f>
              <c:numCache>
                <c:formatCode>#,##0</c:formatCode>
                <c:ptCount val="2"/>
                <c:pt idx="0">
                  <c:v>27.767133613920475</c:v>
                </c:pt>
                <c:pt idx="1">
                  <c:v>72.232866386079522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20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9.6712812859176947E-2"/>
          <c:y val="0.22356303737894831"/>
          <c:w val="0.86842879934125849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'Act Inmobiliarias'!$B$15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'Act Inmobiliarias'!$C$11:$G$11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'Act Inmobiliarias'!$C$15:$G$15</c:f>
              <c:numCache>
                <c:formatCode>#,##0</c:formatCode>
                <c:ptCount val="5"/>
                <c:pt idx="0">
                  <c:v>39.464333333333336</c:v>
                </c:pt>
                <c:pt idx="1">
                  <c:v>40.29</c:v>
                </c:pt>
                <c:pt idx="2">
                  <c:v>43.571333333333335</c:v>
                </c:pt>
                <c:pt idx="3">
                  <c:v>50.177999999999997</c:v>
                </c:pt>
                <c:pt idx="4">
                  <c:v>42.146000000000008</c:v>
                </c:pt>
              </c:numCache>
            </c:numRef>
          </c:val>
        </c:ser>
        <c:axId val="81368960"/>
        <c:axId val="81370496"/>
      </c:barChart>
      <c:catAx>
        <c:axId val="813689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70496"/>
        <c:crosses val="autoZero"/>
        <c:auto val="1"/>
        <c:lblAlgn val="ctr"/>
        <c:lblOffset val="100"/>
      </c:catAx>
      <c:valAx>
        <c:axId val="81370496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689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'Act Inmobiliarias'!$N$15:$N$16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'Act Inmobiliarias'!$O$15:$O$16</c:f>
              <c:numCache>
                <c:formatCode>#,##0</c:formatCode>
                <c:ptCount val="2"/>
                <c:pt idx="0">
                  <c:v>31.21101338658676</c:v>
                </c:pt>
                <c:pt idx="1">
                  <c:v>68.788986613413243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25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702430674426566"/>
          <c:y val="0.23275843967780252"/>
          <c:w val="0.85109163528473486"/>
          <c:h val="0.62111105077383422"/>
        </c:manualLayout>
      </c:layout>
      <c:barChart>
        <c:barDir val="col"/>
        <c:grouping val="clustered"/>
        <c:ser>
          <c:idx val="0"/>
          <c:order val="0"/>
          <c:tx>
            <c:strRef>
              <c:f>'Servi, comunales, soc y person'!$B$15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'Servi, comunales, soc y person'!$C$11:$G$11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'Servi, comunales, soc y person'!$C$15:$G$15</c:f>
              <c:numCache>
                <c:formatCode>#,##0</c:formatCode>
                <c:ptCount val="5"/>
                <c:pt idx="0">
                  <c:v>72.900000000000006</c:v>
                </c:pt>
                <c:pt idx="1">
                  <c:v>64.562333333333328</c:v>
                </c:pt>
                <c:pt idx="2">
                  <c:v>70.86066666666666</c:v>
                </c:pt>
                <c:pt idx="3">
                  <c:v>90.166999999999987</c:v>
                </c:pt>
                <c:pt idx="4">
                  <c:v>81.401333333333341</c:v>
                </c:pt>
              </c:numCache>
            </c:numRef>
          </c:val>
        </c:ser>
        <c:axId val="81556224"/>
        <c:axId val="81565568"/>
      </c:barChart>
      <c:catAx>
        <c:axId val="81556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65568"/>
        <c:crosses val="autoZero"/>
        <c:auto val="1"/>
        <c:lblAlgn val="ctr"/>
        <c:lblOffset val="100"/>
      </c:catAx>
      <c:valAx>
        <c:axId val="81565568"/>
        <c:scaling>
          <c:orientation val="minMax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56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'Servi, comunales, soc y person'!$N$15:$N$16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'Servi, comunales, soc y person'!$O$15:$O$16</c:f>
              <c:numCache>
                <c:formatCode>#,##0</c:formatCode>
                <c:ptCount val="2"/>
                <c:pt idx="0">
                  <c:v>15.751733017013789</c:v>
                </c:pt>
                <c:pt idx="1">
                  <c:v>84.248266982986209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31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oblaci&#243;n en edad de trabajar %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global de partici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Tasa de ocu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Tasa de desempleo abier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Tasa de desempleo ocul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de subempleo su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nsuficiencia de ho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Empleo inadecuado competenc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Empleo inadecuado por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ficiencia de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Tasa de subempleo o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competencia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nsuficiencia de horas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por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Empleo inadecuado x competnci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 Empleo inadecuado x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uficiencia de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Mercado laboral (personas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o inadecuado x competnci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blaci&#243;n en edad de trabaj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mpleo inadecuado x ingresos'!A1"/><Relationship Id="rId4" Type="http://schemas.openxmlformats.org/officeDocument/2006/relationships/image" Target="../media/image3.png"/><Relationship Id="rId9" Type="http://schemas.openxmlformats.org/officeDocument/2006/relationships/chart" Target="../charts/chart18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0.xml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2.xml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chart" Target="../charts/chart24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chart" Target="../charts/chart26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  Abiertos'!A1"/><Relationship Id="rId9" Type="http://schemas.openxmlformats.org/officeDocument/2006/relationships/chart" Target="../charts/chart28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  Ocultos'!A1"/><Relationship Id="rId9" Type="http://schemas.openxmlformats.org/officeDocument/2006/relationships/chart" Target="../charts/chart30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  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chart" Target="../charts/chart32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  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chart" Target="../charts/chart34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   Insuficiencia de horas'!A1"/><Relationship Id="rId9" Type="http://schemas.openxmlformats.org/officeDocument/2006/relationships/chart" Target="../charts/chart36.xml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  Inadecuado por competencias'!A1"/><Relationship Id="rId9" Type="http://schemas.openxmlformats.org/officeDocument/2006/relationships/chart" Target="../charts/chart38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   Insuficiencia de horas'!A1"/><Relationship Id="rId5" Type="http://schemas.openxmlformats.org/officeDocument/2006/relationships/image" Target="../media/image3.png"/><Relationship Id="rId4" Type="http://schemas.openxmlformats.org/officeDocument/2006/relationships/hyperlink" Target="#'  Inadecuado por ingresos'!A1"/><Relationship Id="rId9" Type="http://schemas.openxmlformats.org/officeDocument/2006/relationships/chart" Target="../charts/chart40.xml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  Inadecuado por competencias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chart" Target="../charts/chart42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Serv, comunales, soc y person'!A1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  Inadecuado por ingreso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3.png"/><Relationship Id="rId10" Type="http://schemas.openxmlformats.org/officeDocument/2006/relationships/hyperlink" Target="#'Empleado del gobierno '!A1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4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Serv, comunales, soc y person'!A1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3.png"/><Relationship Id="rId10" Type="http://schemas.openxmlformats.org/officeDocument/2006/relationships/hyperlink" Target="#'Empleado del gobierno '!A1"/><Relationship Id="rId4" Type="http://schemas.openxmlformats.org/officeDocument/2006/relationships/hyperlink" Target="#'   Inadecuado por competencias'!A1"/><Relationship Id="rId9" Type="http://schemas.openxmlformats.org/officeDocument/2006/relationships/chart" Target="../charts/chart46.xml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hyperlink" Target="#'Serv, comunales, soc y person'!A1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4.png"/><Relationship Id="rId10" Type="http://schemas.openxmlformats.org/officeDocument/2006/relationships/hyperlink" Target="#'Empleado del gobierno '!A1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8.xml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Serv, comunales, soc y person'!A1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   Inadecuado por competencia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3.png"/><Relationship Id="rId10" Type="http://schemas.openxmlformats.org/officeDocument/2006/relationships/hyperlink" Target="#'Empleado del gobierno '!A1"/><Relationship Id="rId4" Type="http://schemas.openxmlformats.org/officeDocument/2006/relationships/hyperlink" Target="#'tipo de empleo (personas)'!A1"/><Relationship Id="rId9" Type="http://schemas.openxmlformats.org/officeDocument/2006/relationships/chart" Target="../charts/chart50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Empleado particula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54.xml"/><Relationship Id="rId5" Type="http://schemas.openxmlformats.org/officeDocument/2006/relationships/hyperlink" Target="#'   Inadecuado por ingresos'!A1"/><Relationship Id="rId10" Type="http://schemas.openxmlformats.org/officeDocument/2006/relationships/chart" Target="../charts/chart53.xml"/><Relationship Id="rId4" Type="http://schemas.openxmlformats.org/officeDocument/2006/relationships/image" Target="../media/image3.png"/><Relationship Id="rId9" Type="http://schemas.openxmlformats.org/officeDocument/2006/relationships/chart" Target="../charts/chart52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tipo de empleo (personas)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Empleado del gobierno '!A1"/><Relationship Id="rId9" Type="http://schemas.openxmlformats.org/officeDocument/2006/relationships/chart" Target="../charts/chart56.xml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ado particular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Empleado dom&#233;stico '!A1"/><Relationship Id="rId9" Type="http://schemas.openxmlformats.org/officeDocument/2006/relationships/chart" Target="../charts/chart58.xml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ado del gobierno 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Cuenta propia '!A1"/><Relationship Id="rId9" Type="http://schemas.openxmlformats.org/officeDocument/2006/relationships/chart" Target="../charts/chart60.xml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ado dom&#233;stico 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Patr&#243;n o empleador'!A1"/><Relationship Id="rId9" Type="http://schemas.openxmlformats.org/officeDocument/2006/relationships/chart" Target="../charts/chart62.xml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Cuenta propia 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rab familiar sin remuneraci&#243;n '!A1"/><Relationship Id="rId9" Type="http://schemas.openxmlformats.org/officeDocument/2006/relationships/chart" Target="../charts/chart64.xml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Patr&#243;n o empleador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rab sin remuneraci&#243;n otras emp'!A1"/><Relationship Id="rId9" Type="http://schemas.openxmlformats.org/officeDocument/2006/relationships/chart" Target="../charts/chart66.xml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Trab familiar sin remuneraci&#243;n 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Jornalero o Pe&#243;n'!A1"/><Relationship Id="rId9" Type="http://schemas.openxmlformats.org/officeDocument/2006/relationships/chart" Target="../charts/chart68.xml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Trab sin remuneraci&#243;n otras emp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Otro!A1"/><Relationship Id="rId9" Type="http://schemas.openxmlformats.org/officeDocument/2006/relationships/chart" Target="../charts/chart70.xml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Jornalero o Pe&#243;n'!A1"/><Relationship Id="rId11" Type="http://schemas.openxmlformats.org/officeDocument/2006/relationships/hyperlink" Target="#'Serv, comunales, soc y perso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Indicadores Secretar&#237;a'!A1"/><Relationship Id="rId9" Type="http://schemas.openxmlformats.org/officeDocument/2006/relationships/chart" Target="../charts/chart72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3.xml"/><Relationship Id="rId13" Type="http://schemas.openxmlformats.org/officeDocument/2006/relationships/hyperlink" Target="#&#205;ndice!A1"/><Relationship Id="rId3" Type="http://schemas.openxmlformats.org/officeDocument/2006/relationships/hyperlink" Target="#'Empleado Asalariado'!A1"/><Relationship Id="rId7" Type="http://schemas.openxmlformats.org/officeDocument/2006/relationships/image" Target="../media/image1.jpeg"/><Relationship Id="rId12" Type="http://schemas.openxmlformats.org/officeDocument/2006/relationships/hyperlink" Target="#'Tasa de empl no asalariados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&#205;ndice!A1"/><Relationship Id="rId5" Type="http://schemas.openxmlformats.org/officeDocument/2006/relationships/hyperlink" Target="#Otro!A1"/><Relationship Id="rId10" Type="http://schemas.openxmlformats.org/officeDocument/2006/relationships/chart" Target="../charts/chart75.xml"/><Relationship Id="rId4" Type="http://schemas.openxmlformats.org/officeDocument/2006/relationships/image" Target="../media/image3.png"/><Relationship Id="rId9" Type="http://schemas.openxmlformats.org/officeDocument/2006/relationships/chart" Target="../charts/chart74.xml"/><Relationship Id="rId14" Type="http://schemas.openxmlformats.org/officeDocument/2006/relationships/hyperlink" Target="#'Tasa de empl no asalariado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Indicadores Secretar&#237;a'!A1"/><Relationship Id="rId5" Type="http://schemas.openxmlformats.org/officeDocument/2006/relationships/image" Target="../media/image3.png"/><Relationship Id="rId10" Type="http://schemas.openxmlformats.org/officeDocument/2006/relationships/hyperlink" Target="#'Serv, comunales, soc y person'!A1"/><Relationship Id="rId4" Type="http://schemas.openxmlformats.org/officeDocument/2006/relationships/hyperlink" Target="#'Empleado no asalariado'!A1"/><Relationship Id="rId9" Type="http://schemas.openxmlformats.org/officeDocument/2006/relationships/chart" Target="../charts/chart77.xml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 Asalariado'!A1"/><Relationship Id="rId5" Type="http://schemas.openxmlformats.org/officeDocument/2006/relationships/image" Target="../media/image3.png"/><Relationship Id="rId10" Type="http://schemas.openxmlformats.org/officeDocument/2006/relationships/hyperlink" Target="#'Serv, comunales, soc y person'!A1"/><Relationship Id="rId4" Type="http://schemas.openxmlformats.org/officeDocument/2006/relationships/hyperlink" Target="#'Tasa de empleados asalariados'!A1"/><Relationship Id="rId9" Type="http://schemas.openxmlformats.org/officeDocument/2006/relationships/chart" Target="../charts/chart79.xml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 no asalariado'!A1"/><Relationship Id="rId4" Type="http://schemas.openxmlformats.org/officeDocument/2006/relationships/image" Target="../media/image3.png"/><Relationship Id="rId9" Type="http://schemas.openxmlformats.org/officeDocument/2006/relationships/hyperlink" Target="#'Tasa de empl no asalariados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1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ados asalariados'!A1"/><Relationship Id="rId4" Type="http://schemas.openxmlformats.org/officeDocument/2006/relationships/image" Target="../media/image3.png"/><Relationship Id="rId9" Type="http://schemas.openxmlformats.org/officeDocument/2006/relationships/hyperlink" Target="#'Rama de actividad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2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Tasa de empl no asalariados'!A1"/><Relationship Id="rId4" Type="http://schemas.openxmlformats.org/officeDocument/2006/relationships/image" Target="../media/image3.png"/><Relationship Id="rId9" Type="http://schemas.openxmlformats.org/officeDocument/2006/relationships/hyperlink" Target="#'No informa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Rama de actividad'!A1"/><Relationship Id="rId5" Type="http://schemas.openxmlformats.org/officeDocument/2006/relationships/image" Target="../media/image3.png"/><Relationship Id="rId4" Type="http://schemas.openxmlformats.org/officeDocument/2006/relationships/hyperlink" Target="#'Agro, pesca, ganad'!A1"/><Relationship Id="rId9" Type="http://schemas.openxmlformats.org/officeDocument/2006/relationships/chart" Target="../charts/chart84.xml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No informa'!A1"/><Relationship Id="rId5" Type="http://schemas.openxmlformats.org/officeDocument/2006/relationships/image" Target="../media/image3.png"/><Relationship Id="rId4" Type="http://schemas.openxmlformats.org/officeDocument/2006/relationships/hyperlink" Target="#'Explot de Minas y Cant'!A1"/><Relationship Id="rId9" Type="http://schemas.openxmlformats.org/officeDocument/2006/relationships/chart" Target="../charts/chart86.xml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Agro, pesca, ganad'!A1"/><Relationship Id="rId5" Type="http://schemas.openxmlformats.org/officeDocument/2006/relationships/image" Target="../media/image3.png"/><Relationship Id="rId4" Type="http://schemas.openxmlformats.org/officeDocument/2006/relationships/hyperlink" Target="#'Industria manufacturera'!A1"/><Relationship Id="rId9" Type="http://schemas.openxmlformats.org/officeDocument/2006/relationships/chart" Target="../charts/chart88.xml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Explot de Minas y Cant'!A1"/><Relationship Id="rId5" Type="http://schemas.openxmlformats.org/officeDocument/2006/relationships/image" Target="../media/image3.png"/><Relationship Id="rId4" Type="http://schemas.openxmlformats.org/officeDocument/2006/relationships/hyperlink" Target="#'Sum.Electr Gas y Agua'!A1"/><Relationship Id="rId9" Type="http://schemas.openxmlformats.org/officeDocument/2006/relationships/chart" Target="../charts/chart90.xml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Industria manufacturera'!A1"/><Relationship Id="rId5" Type="http://schemas.openxmlformats.org/officeDocument/2006/relationships/image" Target="../media/image3.png"/><Relationship Id="rId4" Type="http://schemas.openxmlformats.org/officeDocument/2006/relationships/hyperlink" Target="#Construcci&#243;n!A1"/><Relationship Id="rId9" Type="http://schemas.openxmlformats.org/officeDocument/2006/relationships/chart" Target="../charts/chart92.xml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Sum.Electr Gas y Agua'!A1"/><Relationship Id="rId5" Type="http://schemas.openxmlformats.org/officeDocument/2006/relationships/image" Target="../media/image3.png"/><Relationship Id="rId4" Type="http://schemas.openxmlformats.org/officeDocument/2006/relationships/hyperlink" Target="#' Comercio, hoteles y rest'!A1"/><Relationship Id="rId9" Type="http://schemas.openxmlformats.org/officeDocument/2006/relationships/chart" Target="../charts/chart94.xml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Construcci&#243;n!A1"/><Relationship Id="rId5" Type="http://schemas.openxmlformats.org/officeDocument/2006/relationships/image" Target="../media/image3.png"/><Relationship Id="rId4" Type="http://schemas.openxmlformats.org/officeDocument/2006/relationships/hyperlink" Target="#'Transp, almac y comunic'!A1"/><Relationship Id="rId9" Type="http://schemas.openxmlformats.org/officeDocument/2006/relationships/chart" Target="../charts/chart96.xml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 Comercio, hoteles y rest'!A1"/><Relationship Id="rId5" Type="http://schemas.openxmlformats.org/officeDocument/2006/relationships/image" Target="../media/image3.png"/><Relationship Id="rId4" Type="http://schemas.openxmlformats.org/officeDocument/2006/relationships/hyperlink" Target="#'Intermediaci&#243;n financiera'!A1"/><Relationship Id="rId9" Type="http://schemas.openxmlformats.org/officeDocument/2006/relationships/chart" Target="../charts/chart98.xml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Transp, almac y comunic'!A1"/><Relationship Id="rId5" Type="http://schemas.openxmlformats.org/officeDocument/2006/relationships/image" Target="../media/image3.png"/><Relationship Id="rId10" Type="http://schemas.openxmlformats.org/officeDocument/2006/relationships/hyperlink" Target="#'Serv, comunales, soc y person'!A1"/><Relationship Id="rId4" Type="http://schemas.openxmlformats.org/officeDocument/2006/relationships/hyperlink" Target="#'Actividades Inmobiliarias'!A1"/><Relationship Id="rId9" Type="http://schemas.openxmlformats.org/officeDocument/2006/relationships/chart" Target="../charts/chart100.xml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Intermediaci&#243;n financiera'!A1"/><Relationship Id="rId5" Type="http://schemas.openxmlformats.org/officeDocument/2006/relationships/image" Target="../media/image3.png"/><Relationship Id="rId4" Type="http://schemas.openxmlformats.org/officeDocument/2006/relationships/hyperlink" Target="#'Serv, comunales, soc y person'!A1"/><Relationship Id="rId9" Type="http://schemas.openxmlformats.org/officeDocument/2006/relationships/chart" Target="../charts/chart102.xml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Actividades Inmobiliarias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chart" Target="../charts/chart104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5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Serv, comunales, soc y person'!A1"/><Relationship Id="rId4" Type="http://schemas.openxmlformats.org/officeDocument/2006/relationships/image" Target="../media/image3.png"/><Relationship Id="rId9" Type="http://schemas.openxmlformats.org/officeDocument/2006/relationships/hyperlink" Target="#'Cesantes Total Nacional'!A1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 No informa'!A1"/><Relationship Id="rId9" Type="http://schemas.openxmlformats.org/officeDocument/2006/relationships/chart" Target="../charts/chart107.xml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Cesantes Total Nacional'!A1"/><Relationship Id="rId5" Type="http://schemas.openxmlformats.org/officeDocument/2006/relationships/image" Target="../media/image3.png"/><Relationship Id="rId4" Type="http://schemas.openxmlformats.org/officeDocument/2006/relationships/hyperlink" Target="#'Agric, pesca, ganad, caza '!A1"/><Relationship Id="rId9" Type="http://schemas.openxmlformats.org/officeDocument/2006/relationships/chart" Target="../charts/chart109.xml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 No informa'!A1"/><Relationship Id="rId5" Type="http://schemas.openxmlformats.org/officeDocument/2006/relationships/image" Target="../media/image3.png"/><Relationship Id="rId4" Type="http://schemas.openxmlformats.org/officeDocument/2006/relationships/hyperlink" Target="#'Explot de Minas y Canteras'!A1"/><Relationship Id="rId9" Type="http://schemas.openxmlformats.org/officeDocument/2006/relationships/chart" Target="../charts/chart111.xml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Agric, pesca, ganad, caza '!A1"/><Relationship Id="rId5" Type="http://schemas.openxmlformats.org/officeDocument/2006/relationships/image" Target="../media/image3.png"/><Relationship Id="rId4" Type="http://schemas.openxmlformats.org/officeDocument/2006/relationships/hyperlink" Target="#'Industria manufacturer'!A1"/><Relationship Id="rId9" Type="http://schemas.openxmlformats.org/officeDocument/2006/relationships/chart" Target="../charts/chart113.xml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Explot de Minas y Canteras'!A1"/><Relationship Id="rId5" Type="http://schemas.openxmlformats.org/officeDocument/2006/relationships/image" Target="../media/image3.png"/><Relationship Id="rId4" Type="http://schemas.openxmlformats.org/officeDocument/2006/relationships/hyperlink" Target="#'Sumin de Electric Gas y Agua'!A1"/><Relationship Id="rId9" Type="http://schemas.openxmlformats.org/officeDocument/2006/relationships/chart" Target="../charts/chart115.xml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Industria manufacturer'!A1"/><Relationship Id="rId5" Type="http://schemas.openxmlformats.org/officeDocument/2006/relationships/image" Target="../media/image3.png"/><Relationship Id="rId4" Type="http://schemas.openxmlformats.org/officeDocument/2006/relationships/hyperlink" Target="#Construcc!A1"/><Relationship Id="rId9" Type="http://schemas.openxmlformats.org/officeDocument/2006/relationships/chart" Target="../charts/chart117.xml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Sumin de Electric Gas y Agua'!A1"/><Relationship Id="rId5" Type="http://schemas.openxmlformats.org/officeDocument/2006/relationships/image" Target="../media/image3.png"/><Relationship Id="rId4" Type="http://schemas.openxmlformats.org/officeDocument/2006/relationships/hyperlink" Target="#'Comercio, hoteles y restau'!A1"/><Relationship Id="rId9" Type="http://schemas.openxmlformats.org/officeDocument/2006/relationships/chart" Target="../charts/chart119.xml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Construcc!A1"/><Relationship Id="rId5" Type="http://schemas.openxmlformats.org/officeDocument/2006/relationships/image" Target="../media/image3.png"/><Relationship Id="rId4" Type="http://schemas.openxmlformats.org/officeDocument/2006/relationships/hyperlink" Target="#'Transp, almacen y comun'!A1"/><Relationship Id="rId9" Type="http://schemas.openxmlformats.org/officeDocument/2006/relationships/chart" Target="../charts/chart121.xml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Comercio, hoteles y restau'!A1"/><Relationship Id="rId5" Type="http://schemas.openxmlformats.org/officeDocument/2006/relationships/image" Target="../media/image3.png"/><Relationship Id="rId4" Type="http://schemas.openxmlformats.org/officeDocument/2006/relationships/hyperlink" Target="#' Intermediaci&#243;n financ'!A1"/><Relationship Id="rId9" Type="http://schemas.openxmlformats.org/officeDocument/2006/relationships/chart" Target="../charts/chart123.xml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Transp, almacen y comun'!A1"/><Relationship Id="rId5" Type="http://schemas.openxmlformats.org/officeDocument/2006/relationships/image" Target="../media/image3.png"/><Relationship Id="rId4" Type="http://schemas.openxmlformats.org/officeDocument/2006/relationships/hyperlink" Target="#'Act Inmobiliarias'!A1"/><Relationship Id="rId9" Type="http://schemas.openxmlformats.org/officeDocument/2006/relationships/chart" Target="../charts/chart125.xml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 Intermediaci&#243;n financ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7.xml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Act Inmobiliarias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654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07838" cy="1699496"/>
        </a:xfrm>
        <a:prstGeom prst="rect">
          <a:avLst/>
        </a:prstGeom>
      </xdr:spPr>
    </xdr:pic>
    <xdr:clientData/>
  </xdr:twoCellAnchor>
  <xdr:twoCellAnchor>
    <xdr:from>
      <xdr:col>8</xdr:col>
      <xdr:colOff>100854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4482354" y="527237"/>
          <a:ext cx="5199528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390524</xdr:colOff>
      <xdr:row>1</xdr:row>
      <xdr:rowOff>139700</xdr:rowOff>
    </xdr:from>
    <xdr:to>
      <xdr:col>7</xdr:col>
      <xdr:colOff>180974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52724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581025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11,2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8,4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9,1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7.2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6,1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</a:t>
          </a:r>
          <a:r>
            <a:rPr lang="es-ES" sz="1200" b="0" baseline="0">
              <a:solidFill>
                <a:srgbClr val="53722D"/>
              </a:solidFill>
            </a:rPr>
            <a:t>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12</xdr:row>
      <xdr:rowOff>66675</xdr:rowOff>
    </xdr:from>
    <xdr:to>
      <xdr:col>5</xdr:col>
      <xdr:colOff>28576</xdr:colOff>
      <xdr:row>14</xdr:row>
      <xdr:rowOff>66675</xdr:rowOff>
    </xdr:to>
    <xdr:sp macro="" textlink="">
      <xdr:nvSpPr>
        <xdr:cNvPr id="21" name="20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9,9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409574</xdr:colOff>
      <xdr:row>1</xdr:row>
      <xdr:rowOff>139700</xdr:rowOff>
    </xdr:from>
    <xdr:to>
      <xdr:col>7</xdr:col>
      <xdr:colOff>180974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4" y="3397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590550</xdr:colOff>
      <xdr:row>26</xdr:row>
      <xdr:rowOff>76200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000125"/>
          <a:ext cx="7353300" cy="1061233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228600</xdr:colOff>
      <xdr:row>1</xdr:row>
      <xdr:rowOff>123825</xdr:rowOff>
    </xdr:from>
    <xdr:to>
      <xdr:col>9</xdr:col>
      <xdr:colOff>123825</xdr:colOff>
      <xdr:row>4</xdr:row>
      <xdr:rowOff>123825</xdr:rowOff>
    </xdr:to>
    <xdr:sp macro="" textlink="">
      <xdr:nvSpPr>
        <xdr:cNvPr id="11" name="3 CuadroTexto"/>
        <xdr:cNvSpPr txBox="1"/>
      </xdr:nvSpPr>
      <xdr:spPr>
        <a:xfrm>
          <a:off x="2790825" y="32385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180974</xdr:colOff>
      <xdr:row>1</xdr:row>
      <xdr:rowOff>139700</xdr:rowOff>
    </xdr:from>
    <xdr:to>
      <xdr:col>9</xdr:col>
      <xdr:colOff>123825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43199" y="339725"/>
          <a:ext cx="32766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180974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43199" y="339725"/>
          <a:ext cx="32575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238124</xdr:colOff>
      <xdr:row>1</xdr:row>
      <xdr:rowOff>139700</xdr:rowOff>
    </xdr:from>
    <xdr:to>
      <xdr:col>9</xdr:col>
      <xdr:colOff>171449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0349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161925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24150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209550</xdr:colOff>
      <xdr:row>1</xdr:row>
      <xdr:rowOff>139700</xdr:rowOff>
    </xdr:from>
    <xdr:to>
      <xdr:col>9</xdr:col>
      <xdr:colOff>123825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5" y="3397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228600</xdr:colOff>
      <xdr:row>1</xdr:row>
      <xdr:rowOff>139700</xdr:rowOff>
    </xdr:from>
    <xdr:to>
      <xdr:col>9</xdr:col>
      <xdr:colOff>114300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90825" y="339725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228600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90825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200025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62250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180974</xdr:colOff>
      <xdr:row>1</xdr:row>
      <xdr:rowOff>139700</xdr:rowOff>
    </xdr:from>
    <xdr:to>
      <xdr:col>9</xdr:col>
      <xdr:colOff>133349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43199" y="339725"/>
          <a:ext cx="3286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152400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14625" y="339725"/>
          <a:ext cx="3314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219074</xdr:colOff>
      <xdr:row>1</xdr:row>
      <xdr:rowOff>139700</xdr:rowOff>
    </xdr:from>
    <xdr:to>
      <xdr:col>9</xdr:col>
      <xdr:colOff>123825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299" y="339725"/>
          <a:ext cx="32385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190500</xdr:colOff>
      <xdr:row>1</xdr:row>
      <xdr:rowOff>139700</xdr:rowOff>
    </xdr:from>
    <xdr:to>
      <xdr:col>9</xdr:col>
      <xdr:colOff>161925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52725" y="339725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219075</xdr:colOff>
      <xdr:row>1</xdr:row>
      <xdr:rowOff>139700</xdr:rowOff>
    </xdr:from>
    <xdr:to>
      <xdr:col>9</xdr:col>
      <xdr:colOff>123825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428626</xdr:colOff>
      <xdr:row>1</xdr:row>
      <xdr:rowOff>139700</xdr:rowOff>
    </xdr:from>
    <xdr:to>
      <xdr:col>7</xdr:col>
      <xdr:colOff>219075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90826" y="339725"/>
          <a:ext cx="32670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381000</xdr:colOff>
      <xdr:row>1</xdr:row>
      <xdr:rowOff>139700</xdr:rowOff>
    </xdr:from>
    <xdr:to>
      <xdr:col>9</xdr:col>
      <xdr:colOff>171450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8445500" cy="1013608"/>
        </a:xfrm>
        <a:prstGeom prst="rect">
          <a:avLst/>
        </a:prstGeom>
      </xdr:spPr>
    </xdr:pic>
    <xdr:clientData/>
  </xdr:twoCellAnchor>
  <xdr:twoCellAnchor>
    <xdr:from>
      <xdr:col>4</xdr:col>
      <xdr:colOff>381000</xdr:colOff>
      <xdr:row>1</xdr:row>
      <xdr:rowOff>139700</xdr:rowOff>
    </xdr:from>
    <xdr:to>
      <xdr:col>9</xdr:col>
      <xdr:colOff>190500</xdr:colOff>
      <xdr:row>4</xdr:row>
      <xdr:rowOff>139700</xdr:rowOff>
    </xdr:to>
    <xdr:sp macro="" textlink="">
      <xdr:nvSpPr>
        <xdr:cNvPr id="8" name="3 CuadroTexto"/>
        <xdr:cNvSpPr txBox="1"/>
      </xdr:nvSpPr>
      <xdr:spPr>
        <a:xfrm>
          <a:off x="2781300" y="339725"/>
          <a:ext cx="3286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48</xdr:row>
      <xdr:rowOff>38100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361950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62250" y="3397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152399</xdr:rowOff>
    </xdr:from>
    <xdr:to>
      <xdr:col>11</xdr:col>
      <xdr:colOff>9525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390526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90826" y="339725"/>
          <a:ext cx="32289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47627</xdr:rowOff>
    </xdr:from>
    <xdr:to>
      <xdr:col>10</xdr:col>
      <xdr:colOff>647700</xdr:colOff>
      <xdr:row>47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400050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0350" y="339725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49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428625</xdr:colOff>
      <xdr:row>1</xdr:row>
      <xdr:rowOff>139700</xdr:rowOff>
    </xdr:from>
    <xdr:to>
      <xdr:col>9</xdr:col>
      <xdr:colOff>171450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28925" y="339725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95249</xdr:rowOff>
    </xdr:from>
    <xdr:to>
      <xdr:col>11</xdr:col>
      <xdr:colOff>28575</xdr:colOff>
      <xdr:row>48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123823</xdr:rowOff>
    </xdr:from>
    <xdr:to>
      <xdr:col>11</xdr:col>
      <xdr:colOff>38100</xdr:colOff>
      <xdr:row>47</xdr:row>
      <xdr:rowOff>180974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438150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38450" y="339725"/>
          <a:ext cx="31908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161925</xdr:rowOff>
    </xdr:from>
    <xdr:to>
      <xdr:col>11</xdr:col>
      <xdr:colOff>38100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361950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622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381000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81300" y="339725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400050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0350" y="339725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428625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39</xdr:row>
      <xdr:rowOff>47625</xdr:rowOff>
    </xdr:from>
    <xdr:to>
      <xdr:col>11</xdr:col>
      <xdr:colOff>19050</xdr:colOff>
      <xdr:row>48</xdr:row>
      <xdr:rowOff>76200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390525</xdr:colOff>
      <xdr:row>1</xdr:row>
      <xdr:rowOff>139700</xdr:rowOff>
    </xdr:from>
    <xdr:to>
      <xdr:col>9</xdr:col>
      <xdr:colOff>190500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90825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7235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438150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38450" y="33972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39</xdr:row>
      <xdr:rowOff>47624</xdr:rowOff>
    </xdr:from>
    <xdr:to>
      <xdr:col>11</xdr:col>
      <xdr:colOff>9526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438150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38450" y="339725"/>
          <a:ext cx="3181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28576</xdr:colOff>
      <xdr:row>38</xdr:row>
      <xdr:rowOff>47625</xdr:rowOff>
    </xdr:from>
    <xdr:to>
      <xdr:col>11</xdr:col>
      <xdr:colOff>38100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485774</xdr:colOff>
      <xdr:row>1</xdr:row>
      <xdr:rowOff>139700</xdr:rowOff>
    </xdr:from>
    <xdr:to>
      <xdr:col>7</xdr:col>
      <xdr:colOff>219074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4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371474</xdr:colOff>
      <xdr:row>1</xdr:row>
      <xdr:rowOff>139700</xdr:rowOff>
    </xdr:from>
    <xdr:to>
      <xdr:col>9</xdr:col>
      <xdr:colOff>142874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71774" y="3397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466724</xdr:colOff>
      <xdr:row>1</xdr:row>
      <xdr:rowOff>139700</xdr:rowOff>
    </xdr:from>
    <xdr:to>
      <xdr:col>9</xdr:col>
      <xdr:colOff>161924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67024" y="33972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438150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38450" y="33972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447674</xdr:colOff>
      <xdr:row>1</xdr:row>
      <xdr:rowOff>139700</xdr:rowOff>
    </xdr:from>
    <xdr:to>
      <xdr:col>9</xdr:col>
      <xdr:colOff>200024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47974" y="339725"/>
          <a:ext cx="31908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400050</xdr:colOff>
      <xdr:row>1</xdr:row>
      <xdr:rowOff>139700</xdr:rowOff>
    </xdr:from>
    <xdr:to>
      <xdr:col>9</xdr:col>
      <xdr:colOff>200024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0350" y="339725"/>
          <a:ext cx="32765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466726</xdr:colOff>
      <xdr:row>1</xdr:row>
      <xdr:rowOff>139700</xdr:rowOff>
    </xdr:from>
    <xdr:to>
      <xdr:col>7</xdr:col>
      <xdr:colOff>219075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6" y="339725"/>
          <a:ext cx="32289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657225</xdr:colOff>
      <xdr:row>32</xdr:row>
      <xdr:rowOff>76200</xdr:rowOff>
    </xdr:from>
    <xdr:to>
      <xdr:col>9</xdr:col>
      <xdr:colOff>114300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400050</xdr:colOff>
      <xdr:row>1</xdr:row>
      <xdr:rowOff>139700</xdr:rowOff>
    </xdr:from>
    <xdr:to>
      <xdr:col>9</xdr:col>
      <xdr:colOff>171450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0350" y="3397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38</xdr:row>
      <xdr:rowOff>0</xdr:rowOff>
    </xdr:from>
    <xdr:to>
      <xdr:col>7</xdr:col>
      <xdr:colOff>285749</xdr:colOff>
      <xdr:row>48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390524</xdr:colOff>
      <xdr:row>1</xdr:row>
      <xdr:rowOff>139700</xdr:rowOff>
    </xdr:from>
    <xdr:to>
      <xdr:col>9</xdr:col>
      <xdr:colOff>142874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90824" y="339725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676276</xdr:colOff>
      <xdr:row>38</xdr:row>
      <xdr:rowOff>0</xdr:rowOff>
    </xdr:from>
    <xdr:to>
      <xdr:col>11</xdr:col>
      <xdr:colOff>28575</xdr:colOff>
      <xdr:row>49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209550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5" y="339725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247650</xdr:colOff>
      <xdr:row>1</xdr:row>
      <xdr:rowOff>139700</xdr:rowOff>
    </xdr:from>
    <xdr:to>
      <xdr:col>9</xdr:col>
      <xdr:colOff>114300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514351</xdr:colOff>
      <xdr:row>36</xdr:row>
      <xdr:rowOff>152400</xdr:rowOff>
    </xdr:from>
    <xdr:to>
      <xdr:col>10</xdr:col>
      <xdr:colOff>504824</xdr:colOff>
      <xdr:row>47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4082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081644"/>
        </a:xfrm>
        <a:prstGeom prst="rect">
          <a:avLst/>
        </a:prstGeom>
      </xdr:spPr>
    </xdr:pic>
    <xdr:clientData/>
  </xdr:twoCellAnchor>
  <xdr:twoCellAnchor>
    <xdr:from>
      <xdr:col>2</xdr:col>
      <xdr:colOff>438149</xdr:colOff>
      <xdr:row>1</xdr:row>
      <xdr:rowOff>128814</xdr:rowOff>
    </xdr:from>
    <xdr:to>
      <xdr:col>7</xdr:col>
      <xdr:colOff>180975</xdr:colOff>
      <xdr:row>4</xdr:row>
      <xdr:rowOff>128814</xdr:rowOff>
    </xdr:to>
    <xdr:sp macro="" textlink="">
      <xdr:nvSpPr>
        <xdr:cNvPr id="7" name="3 CuadroTexto"/>
        <xdr:cNvSpPr txBox="1"/>
      </xdr:nvSpPr>
      <xdr:spPr>
        <a:xfrm>
          <a:off x="2800349" y="328839"/>
          <a:ext cx="32194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9525</xdr:rowOff>
    </xdr:from>
    <xdr:to>
      <xdr:col>8</xdr:col>
      <xdr:colOff>657225</xdr:colOff>
      <xdr:row>37</xdr:row>
      <xdr:rowOff>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24724" cy="1061233"/>
        </a:xfrm>
        <a:prstGeom prst="rect">
          <a:avLst/>
        </a:prstGeom>
      </xdr:spPr>
    </xdr:pic>
    <xdr:clientData/>
  </xdr:twoCellAnchor>
  <xdr:twoCellAnchor>
    <xdr:from>
      <xdr:col>4</xdr:col>
      <xdr:colOff>457200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76550" y="339725"/>
          <a:ext cx="31146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43774" cy="1061233"/>
        </a:xfrm>
        <a:prstGeom prst="rect">
          <a:avLst/>
        </a:prstGeom>
      </xdr:spPr>
    </xdr:pic>
    <xdr:clientData/>
  </xdr:twoCellAnchor>
  <xdr:twoCellAnchor>
    <xdr:from>
      <xdr:col>4</xdr:col>
      <xdr:colOff>390525</xdr:colOff>
      <xdr:row>1</xdr:row>
      <xdr:rowOff>139700</xdr:rowOff>
    </xdr:from>
    <xdr:to>
      <xdr:col>9</xdr:col>
      <xdr:colOff>190500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342901</xdr:colOff>
      <xdr:row>1</xdr:row>
      <xdr:rowOff>139700</xdr:rowOff>
    </xdr:from>
    <xdr:to>
      <xdr:col>9</xdr:col>
      <xdr:colOff>228601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62251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152400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15199" cy="1061233"/>
        </a:xfrm>
        <a:prstGeom prst="rect">
          <a:avLst/>
        </a:prstGeom>
      </xdr:spPr>
    </xdr:pic>
    <xdr:clientData/>
  </xdr:twoCellAnchor>
  <xdr:twoCellAnchor>
    <xdr:from>
      <xdr:col>4</xdr:col>
      <xdr:colOff>342900</xdr:colOff>
      <xdr:row>1</xdr:row>
      <xdr:rowOff>139700</xdr:rowOff>
    </xdr:from>
    <xdr:to>
      <xdr:col>9</xdr:col>
      <xdr:colOff>114299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0350" y="339725"/>
          <a:ext cx="31622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161925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361950</xdr:colOff>
      <xdr:row>1</xdr:row>
      <xdr:rowOff>139700</xdr:rowOff>
    </xdr:from>
    <xdr:to>
      <xdr:col>9</xdr:col>
      <xdr:colOff>219075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9875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352425</xdr:colOff>
      <xdr:row>1</xdr:row>
      <xdr:rowOff>139700</xdr:rowOff>
    </xdr:from>
    <xdr:to>
      <xdr:col>9</xdr:col>
      <xdr:colOff>114300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28925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381000</xdr:colOff>
      <xdr:row>1</xdr:row>
      <xdr:rowOff>139700</xdr:rowOff>
    </xdr:from>
    <xdr:to>
      <xdr:col>9</xdr:col>
      <xdr:colOff>133349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28925" y="339725"/>
          <a:ext cx="32003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34249" cy="1061233"/>
        </a:xfrm>
        <a:prstGeom prst="rect">
          <a:avLst/>
        </a:prstGeom>
      </xdr:spPr>
    </xdr:pic>
    <xdr:clientData/>
  </xdr:twoCellAnchor>
  <xdr:twoCellAnchor>
    <xdr:from>
      <xdr:col>4</xdr:col>
      <xdr:colOff>400050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28925" y="339725"/>
          <a:ext cx="3162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24725" cy="1061233"/>
        </a:xfrm>
        <a:prstGeom prst="rect">
          <a:avLst/>
        </a:prstGeom>
      </xdr:spPr>
    </xdr:pic>
    <xdr:clientData/>
  </xdr:twoCellAnchor>
  <xdr:twoCellAnchor>
    <xdr:from>
      <xdr:col>3</xdr:col>
      <xdr:colOff>12247</xdr:colOff>
      <xdr:row>1</xdr:row>
      <xdr:rowOff>166914</xdr:rowOff>
    </xdr:from>
    <xdr:to>
      <xdr:col>7</xdr:col>
      <xdr:colOff>87087</xdr:colOff>
      <xdr:row>4</xdr:row>
      <xdr:rowOff>166914</xdr:rowOff>
    </xdr:to>
    <xdr:sp macro="" textlink="">
      <xdr:nvSpPr>
        <xdr:cNvPr id="6" name="3 CuadroTexto"/>
        <xdr:cNvSpPr txBox="1"/>
      </xdr:nvSpPr>
      <xdr:spPr>
        <a:xfrm>
          <a:off x="3069772" y="366939"/>
          <a:ext cx="285614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24</xdr:row>
      <xdr:rowOff>19053</xdr:rowOff>
    </xdr:from>
    <xdr:to>
      <xdr:col>8</xdr:col>
      <xdr:colOff>685800</xdr:colOff>
      <xdr:row>36</xdr:row>
      <xdr:rowOff>133350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437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133351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septiembre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emogr&#225;ficas%20y%20mercado%20laboral\BD%20Mercado%20Laboral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Resumen Bogotá"/>
      <sheetName val="Tasas Bogotá"/>
      <sheetName val="Población Bogotá"/>
      <sheetName val="Gráficas"/>
      <sheetName val="Indicador Boletín"/>
    </sheetNames>
    <sheetDataSet>
      <sheetData sheetId="0"/>
      <sheetData sheetId="1"/>
      <sheetData sheetId="2">
        <row r="6">
          <cell r="I6">
            <v>7134.8746666666666</v>
          </cell>
        </row>
        <row r="73">
          <cell r="Z73">
            <v>54.755524765834231</v>
          </cell>
        </row>
        <row r="74">
          <cell r="Z74">
            <v>45.244475234165769</v>
          </cell>
        </row>
      </sheetData>
      <sheetData sheetId="3">
        <row r="5">
          <cell r="N5" t="str">
            <v>Medellín</v>
          </cell>
        </row>
      </sheetData>
      <sheetData sheetId="4">
        <row r="5">
          <cell r="J5" t="str">
            <v>Colombia</v>
          </cell>
        </row>
      </sheetData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50"/>
  <sheetViews>
    <sheetView zoomScale="85" zoomScaleNormal="85" zoomScaleSheetLayoutView="100" zoomScalePageLayoutView="80" workbookViewId="0">
      <selection activeCell="F18" sqref="F18"/>
    </sheetView>
  </sheetViews>
  <sheetFormatPr baseColWidth="10" defaultColWidth="10.85546875" defaultRowHeight="15.75"/>
  <cols>
    <col min="1" max="1" width="1.85546875" style="9" customWidth="1"/>
    <col min="2" max="2" width="10.5703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5703125" style="9" customWidth="1"/>
    <col min="21" max="16384" width="10.85546875" style="9"/>
  </cols>
  <sheetData>
    <row r="1" spans="1:21">
      <c r="A1" s="13" t="s">
        <v>101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5"/>
      <c r="U1" s="11"/>
    </row>
    <row r="2" spans="1:21">
      <c r="A2" s="16"/>
      <c r="B2" s="10"/>
      <c r="C2" s="10"/>
      <c r="D2" s="10"/>
      <c r="E2" s="10"/>
      <c r="F2" s="10"/>
      <c r="G2" s="10"/>
      <c r="H2" s="10"/>
      <c r="I2" s="10"/>
      <c r="J2" s="10"/>
      <c r="K2" s="150"/>
      <c r="L2" s="10"/>
      <c r="M2" s="10"/>
      <c r="N2" s="10"/>
      <c r="O2" s="150"/>
      <c r="P2" s="10"/>
      <c r="Q2" s="10"/>
      <c r="R2" s="10"/>
      <c r="S2" s="10"/>
      <c r="T2" s="17"/>
      <c r="U2" s="11"/>
    </row>
    <row r="3" spans="1:21">
      <c r="A3" s="16"/>
      <c r="B3" s="10"/>
      <c r="C3" s="10"/>
      <c r="D3" s="10"/>
      <c r="E3" s="10"/>
      <c r="F3" s="10"/>
      <c r="G3" s="10"/>
      <c r="H3" s="10"/>
      <c r="I3" s="10"/>
      <c r="J3" s="10"/>
      <c r="K3" s="150"/>
      <c r="L3" s="10"/>
      <c r="M3" s="10"/>
      <c r="N3" s="10"/>
      <c r="O3" s="150"/>
      <c r="P3" s="10"/>
      <c r="Q3" s="10"/>
      <c r="R3" s="10"/>
      <c r="S3" s="10"/>
      <c r="T3" s="17"/>
      <c r="U3" s="11"/>
    </row>
    <row r="4" spans="1:21">
      <c r="A4" s="16"/>
      <c r="B4" s="10"/>
      <c r="C4" s="10"/>
      <c r="D4" s="10"/>
      <c r="E4" s="10"/>
      <c r="F4" s="10"/>
      <c r="G4" s="10"/>
      <c r="H4" s="10"/>
      <c r="I4" s="10"/>
      <c r="J4" s="10"/>
      <c r="K4" s="150"/>
      <c r="L4" s="10"/>
      <c r="M4" s="10"/>
      <c r="N4" s="10"/>
      <c r="O4" s="150"/>
      <c r="P4" s="10"/>
      <c r="Q4" s="10"/>
      <c r="R4" s="10"/>
      <c r="S4" s="10"/>
      <c r="T4" s="18"/>
      <c r="U4" s="11"/>
    </row>
    <row r="5" spans="1:21">
      <c r="A5" s="16"/>
      <c r="B5" s="10"/>
      <c r="C5" s="10"/>
      <c r="D5" s="10"/>
      <c r="E5" s="10"/>
      <c r="F5" s="10"/>
      <c r="G5" s="10"/>
      <c r="H5" s="10"/>
      <c r="I5" s="10"/>
      <c r="J5" s="10"/>
      <c r="K5" s="150"/>
      <c r="L5" s="10"/>
      <c r="M5" s="10"/>
      <c r="N5" s="10"/>
      <c r="O5" s="150"/>
      <c r="P5" s="10"/>
      <c r="Q5" s="10"/>
      <c r="R5" s="10"/>
      <c r="S5" s="10"/>
      <c r="T5" s="18"/>
      <c r="U5" s="11"/>
    </row>
    <row r="6" spans="1:21">
      <c r="A6" s="16"/>
      <c r="B6" s="10"/>
      <c r="C6" s="10"/>
      <c r="D6" s="10"/>
      <c r="E6" s="10"/>
      <c r="F6" s="10"/>
      <c r="G6" s="10"/>
      <c r="H6" s="10"/>
      <c r="I6" s="10"/>
      <c r="J6" s="10"/>
      <c r="K6" s="150"/>
      <c r="L6" s="10"/>
      <c r="M6" s="10"/>
      <c r="N6" s="10"/>
      <c r="O6" s="150"/>
      <c r="P6" s="10"/>
      <c r="Q6" s="10"/>
      <c r="R6" s="10"/>
      <c r="S6" s="10"/>
      <c r="T6" s="18"/>
      <c r="U6" s="11"/>
    </row>
    <row r="7" spans="1:21">
      <c r="A7" s="16"/>
      <c r="B7" s="10"/>
      <c r="C7" s="10"/>
      <c r="D7" s="10"/>
      <c r="E7" s="10"/>
      <c r="F7" s="10"/>
      <c r="G7" s="10"/>
      <c r="H7" s="10"/>
      <c r="I7" s="10"/>
      <c r="J7" s="10"/>
      <c r="K7" s="150"/>
      <c r="L7" s="10"/>
      <c r="M7" s="10"/>
      <c r="N7" s="10"/>
      <c r="O7" s="150"/>
      <c r="P7" s="10"/>
      <c r="Q7" s="10"/>
      <c r="R7" s="10"/>
      <c r="S7" s="10"/>
      <c r="T7" s="18"/>
      <c r="U7" s="11"/>
    </row>
    <row r="8" spans="1:21">
      <c r="A8" s="16"/>
      <c r="B8" s="10"/>
      <c r="C8" s="10"/>
      <c r="D8" s="10"/>
      <c r="E8" s="10"/>
      <c r="F8" s="10"/>
      <c r="G8" s="10"/>
      <c r="H8" s="10"/>
      <c r="I8" s="10"/>
      <c r="J8" s="10"/>
      <c r="K8" s="150"/>
      <c r="L8" s="10"/>
      <c r="M8" s="10"/>
      <c r="N8" s="10"/>
      <c r="O8" s="150"/>
      <c r="P8" s="10"/>
      <c r="Q8" s="10"/>
      <c r="R8" s="10"/>
      <c r="S8" s="10"/>
      <c r="T8" s="18"/>
      <c r="U8" s="11"/>
    </row>
    <row r="9" spans="1:21">
      <c r="A9" s="16"/>
      <c r="B9" s="10"/>
      <c r="C9" s="10"/>
      <c r="D9" s="10"/>
      <c r="E9" s="10"/>
      <c r="F9" s="10"/>
      <c r="G9" s="10"/>
      <c r="H9" s="10"/>
      <c r="I9" s="10"/>
      <c r="J9" s="10"/>
      <c r="K9" s="150"/>
      <c r="L9" s="10"/>
      <c r="M9" s="10"/>
      <c r="N9" s="10"/>
      <c r="O9" s="150"/>
      <c r="P9" s="10"/>
      <c r="Q9" s="10"/>
      <c r="R9" s="10"/>
      <c r="S9" s="10"/>
      <c r="T9" s="18"/>
      <c r="U9" s="11"/>
    </row>
    <row r="10" spans="1:21" ht="18.75">
      <c r="A10" s="16"/>
      <c r="B10" s="165" t="s">
        <v>0</v>
      </c>
      <c r="C10" s="165"/>
      <c r="D10" s="165"/>
      <c r="E10" s="165"/>
      <c r="F10" s="165"/>
      <c r="G10" s="165"/>
      <c r="H10" s="165"/>
      <c r="I10" s="165"/>
      <c r="J10" s="165"/>
      <c r="K10" s="165"/>
      <c r="L10" s="165"/>
      <c r="M10" s="165"/>
      <c r="N10" s="165"/>
      <c r="O10" s="165"/>
      <c r="P10" s="165"/>
      <c r="Q10" s="165"/>
      <c r="R10" s="165"/>
      <c r="S10" s="165"/>
      <c r="T10" s="18"/>
      <c r="U10" s="11"/>
    </row>
    <row r="11" spans="1:21">
      <c r="A11" s="16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8"/>
      <c r="U11" s="11"/>
    </row>
    <row r="12" spans="1:21">
      <c r="A12" s="16"/>
      <c r="B12" s="143" t="s">
        <v>164</v>
      </c>
      <c r="C12" s="3"/>
      <c r="D12" s="3"/>
      <c r="E12" s="3"/>
      <c r="F12" s="3"/>
      <c r="G12" s="3"/>
      <c r="H12" s="1" t="s">
        <v>165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8"/>
      <c r="U12" s="11"/>
    </row>
    <row r="13" spans="1:21">
      <c r="A13" s="16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18"/>
      <c r="U13" s="11"/>
    </row>
    <row r="14" spans="1:21" ht="16.5" customHeight="1">
      <c r="A14" s="16"/>
      <c r="B14" s="143" t="s">
        <v>173</v>
      </c>
      <c r="C14" s="85"/>
      <c r="D14" s="85"/>
      <c r="E14" s="136"/>
      <c r="F14" s="136"/>
      <c r="G14" s="136"/>
      <c r="H14" s="1" t="s">
        <v>107</v>
      </c>
      <c r="I14" s="12"/>
      <c r="J14" s="156"/>
      <c r="K14" s="156"/>
      <c r="L14" s="1" t="s">
        <v>166</v>
      </c>
      <c r="M14" s="11"/>
      <c r="N14" s="11"/>
      <c r="O14" s="11"/>
      <c r="P14" s="44" t="s">
        <v>108</v>
      </c>
      <c r="Q14" s="11"/>
      <c r="R14" s="11"/>
      <c r="S14" s="43"/>
      <c r="T14" s="18"/>
      <c r="U14" s="11"/>
    </row>
    <row r="15" spans="1:21">
      <c r="A15" s="16"/>
      <c r="B15" s="37"/>
      <c r="C15" s="35"/>
      <c r="D15" s="35"/>
      <c r="E15" s="35"/>
      <c r="F15" s="35"/>
      <c r="G15" s="35"/>
      <c r="H15" s="37"/>
      <c r="I15" s="11"/>
      <c r="J15" s="35"/>
      <c r="K15" s="35"/>
      <c r="L15" s="37"/>
      <c r="M15" s="11"/>
      <c r="N15" s="11"/>
      <c r="O15" s="11"/>
      <c r="P15" s="35"/>
      <c r="Q15" s="11"/>
      <c r="R15" s="11"/>
      <c r="S15" s="35"/>
      <c r="T15" s="18"/>
      <c r="U15" s="11"/>
    </row>
    <row r="16" spans="1:21" ht="17.25" customHeight="1">
      <c r="A16" s="16"/>
      <c r="B16" s="144" t="s">
        <v>48</v>
      </c>
      <c r="C16" s="57"/>
      <c r="D16" s="57"/>
      <c r="E16" s="57"/>
      <c r="F16" s="57"/>
      <c r="G16" s="57"/>
      <c r="H16" s="44" t="s">
        <v>43</v>
      </c>
      <c r="I16" s="11"/>
      <c r="J16" s="38"/>
      <c r="K16" s="38"/>
      <c r="L16" s="137" t="s">
        <v>27</v>
      </c>
      <c r="M16" s="11"/>
      <c r="N16" s="11"/>
      <c r="O16" s="11"/>
      <c r="P16" s="1" t="s">
        <v>59</v>
      </c>
      <c r="Q16" s="11"/>
      <c r="R16" s="11"/>
      <c r="S16" s="39"/>
      <c r="T16" s="18"/>
      <c r="U16" s="11"/>
    </row>
    <row r="17" spans="1:21" ht="16.5" customHeight="1">
      <c r="A17" s="16"/>
      <c r="B17" s="57"/>
      <c r="C17" s="57"/>
      <c r="D17" s="57"/>
      <c r="E17" s="57"/>
      <c r="F17" s="57"/>
      <c r="G17" s="57"/>
      <c r="H17" s="1" t="s">
        <v>51</v>
      </c>
      <c r="I17" s="11"/>
      <c r="J17" s="35"/>
      <c r="K17" s="35"/>
      <c r="L17" s="44" t="s">
        <v>28</v>
      </c>
      <c r="M17" s="11"/>
      <c r="N17" s="11"/>
      <c r="O17" s="11"/>
      <c r="P17" s="1" t="s">
        <v>60</v>
      </c>
      <c r="Q17" s="11"/>
      <c r="R17" s="11"/>
      <c r="S17" s="40"/>
      <c r="T17" s="18"/>
      <c r="U17" s="11"/>
    </row>
    <row r="18" spans="1:21" ht="16.5" customHeight="1">
      <c r="A18" s="16"/>
      <c r="B18" s="57"/>
      <c r="C18" s="57"/>
      <c r="D18" s="57"/>
      <c r="E18" s="57"/>
      <c r="F18" s="57"/>
      <c r="G18" s="57"/>
      <c r="H18" s="1" t="s">
        <v>50</v>
      </c>
      <c r="I18" s="11"/>
      <c r="J18" s="35"/>
      <c r="K18" s="35"/>
      <c r="L18" s="44" t="s">
        <v>29</v>
      </c>
      <c r="M18" s="11"/>
      <c r="N18" s="11"/>
      <c r="O18" s="11"/>
      <c r="P18" s="1" t="s">
        <v>61</v>
      </c>
      <c r="Q18" s="11"/>
      <c r="R18" s="11"/>
      <c r="S18" s="40"/>
      <c r="T18" s="18"/>
      <c r="U18" s="11"/>
    </row>
    <row r="19" spans="1:21" ht="16.5" customHeight="1">
      <c r="A19" s="16"/>
      <c r="B19" s="57"/>
      <c r="C19" s="57"/>
      <c r="D19" s="57"/>
      <c r="E19" s="57"/>
      <c r="F19" s="57"/>
      <c r="G19" s="57"/>
      <c r="H19" s="46" t="s">
        <v>52</v>
      </c>
      <c r="I19" s="11"/>
      <c r="J19" s="4"/>
      <c r="K19" s="4"/>
      <c r="L19" s="44" t="s">
        <v>30</v>
      </c>
      <c r="M19" s="11"/>
      <c r="N19" s="11"/>
      <c r="O19" s="11"/>
      <c r="P19" s="1" t="s">
        <v>62</v>
      </c>
      <c r="Q19" s="11"/>
      <c r="R19" s="11"/>
      <c r="S19" s="40"/>
      <c r="T19" s="18"/>
      <c r="U19" s="11"/>
    </row>
    <row r="20" spans="1:21" ht="16.5" customHeight="1">
      <c r="A20" s="16"/>
      <c r="B20" s="57"/>
      <c r="C20" s="57"/>
      <c r="D20" s="57"/>
      <c r="E20" s="57"/>
      <c r="F20" s="57"/>
      <c r="G20" s="57"/>
      <c r="H20" s="1" t="s">
        <v>53</v>
      </c>
      <c r="I20" s="11"/>
      <c r="J20" s="4"/>
      <c r="K20" s="4"/>
      <c r="L20" s="44" t="s">
        <v>31</v>
      </c>
      <c r="M20" s="11"/>
      <c r="N20" s="11"/>
      <c r="O20" s="11"/>
      <c r="P20" s="1" t="s">
        <v>63</v>
      </c>
      <c r="Q20" s="11"/>
      <c r="R20" s="11"/>
      <c r="S20" s="40"/>
      <c r="T20" s="18"/>
      <c r="U20" s="11"/>
    </row>
    <row r="21" spans="1:21" ht="16.5" customHeight="1">
      <c r="A21" s="16"/>
      <c r="B21" s="57"/>
      <c r="C21" s="57"/>
      <c r="D21" s="57"/>
      <c r="E21" s="57"/>
      <c r="F21" s="57"/>
      <c r="G21" s="57"/>
      <c r="H21" s="1" t="s">
        <v>54</v>
      </c>
      <c r="I21" s="11"/>
      <c r="J21" s="4"/>
      <c r="K21" s="4"/>
      <c r="L21" s="44" t="s">
        <v>36</v>
      </c>
      <c r="M21" s="11"/>
      <c r="N21" s="11"/>
      <c r="O21" s="11"/>
      <c r="P21" s="1" t="s">
        <v>64</v>
      </c>
      <c r="Q21" s="11"/>
      <c r="R21" s="11"/>
      <c r="S21" s="40"/>
      <c r="T21" s="18"/>
      <c r="U21" s="11"/>
    </row>
    <row r="22" spans="1:21" ht="16.5" customHeight="1">
      <c r="A22" s="16"/>
      <c r="B22" s="57"/>
      <c r="C22" s="57"/>
      <c r="D22" s="57"/>
      <c r="E22" s="57"/>
      <c r="F22" s="57"/>
      <c r="G22" s="57"/>
      <c r="H22" s="46" t="s">
        <v>40</v>
      </c>
      <c r="I22" s="11"/>
      <c r="J22" s="7"/>
      <c r="K22" s="7"/>
      <c r="L22" s="44" t="s">
        <v>37</v>
      </c>
      <c r="M22" s="11"/>
      <c r="N22" s="11"/>
      <c r="O22" s="11"/>
      <c r="P22" s="1" t="s">
        <v>65</v>
      </c>
      <c r="Q22" s="11"/>
      <c r="R22" s="11"/>
      <c r="S22" s="40"/>
      <c r="T22" s="18"/>
      <c r="U22" s="11"/>
    </row>
    <row r="23" spans="1:21" ht="16.5" customHeight="1">
      <c r="A23" s="16"/>
      <c r="B23" s="57"/>
      <c r="C23" s="57"/>
      <c r="D23" s="57"/>
      <c r="E23" s="57"/>
      <c r="F23" s="57"/>
      <c r="G23" s="57"/>
      <c r="H23" s="46" t="s">
        <v>33</v>
      </c>
      <c r="I23" s="11"/>
      <c r="J23" s="7"/>
      <c r="K23" s="7"/>
      <c r="L23" s="44" t="s">
        <v>32</v>
      </c>
      <c r="M23" s="11"/>
      <c r="N23" s="11"/>
      <c r="O23" s="11"/>
      <c r="P23" s="1" t="s">
        <v>66</v>
      </c>
      <c r="Q23" s="11"/>
      <c r="R23" s="11"/>
      <c r="S23" s="40"/>
      <c r="T23" s="18"/>
      <c r="U23" s="11"/>
    </row>
    <row r="24" spans="1:21" ht="16.5" customHeight="1">
      <c r="A24" s="16"/>
      <c r="B24" s="57"/>
      <c r="C24" s="57"/>
      <c r="D24" s="57"/>
      <c r="E24" s="57"/>
      <c r="F24" s="57"/>
      <c r="G24" s="57"/>
      <c r="H24" s="101" t="s">
        <v>42</v>
      </c>
      <c r="I24" s="11"/>
      <c r="J24" s="7"/>
      <c r="K24" s="7"/>
      <c r="L24" s="44" t="s">
        <v>55</v>
      </c>
      <c r="M24" s="11"/>
      <c r="N24" s="11"/>
      <c r="O24" s="11"/>
      <c r="P24" s="1" t="s">
        <v>67</v>
      </c>
      <c r="Q24" s="11"/>
      <c r="R24" s="11"/>
      <c r="S24" s="40"/>
      <c r="T24" s="18"/>
      <c r="U24" s="11"/>
    </row>
    <row r="25" spans="1:21" ht="16.5" customHeight="1">
      <c r="A25" s="16"/>
      <c r="B25" s="57"/>
      <c r="C25" s="57"/>
      <c r="D25" s="57"/>
      <c r="E25" s="57"/>
      <c r="F25" s="57"/>
      <c r="G25" s="57"/>
      <c r="H25" s="101" t="s">
        <v>34</v>
      </c>
      <c r="I25" s="11"/>
      <c r="J25" s="7"/>
      <c r="K25" s="7"/>
      <c r="L25" s="44" t="s">
        <v>33</v>
      </c>
      <c r="M25" s="11"/>
      <c r="N25" s="11"/>
      <c r="O25" s="11"/>
      <c r="P25" s="40"/>
      <c r="Q25" s="11"/>
      <c r="R25" s="11"/>
      <c r="S25" s="40"/>
      <c r="T25" s="18"/>
      <c r="U25" s="11"/>
    </row>
    <row r="26" spans="1:21" ht="16.5" customHeight="1">
      <c r="A26" s="16"/>
      <c r="B26" s="57"/>
      <c r="C26" s="57"/>
      <c r="D26" s="57"/>
      <c r="E26" s="57"/>
      <c r="F26" s="57"/>
      <c r="G26" s="57"/>
      <c r="H26" s="46" t="s">
        <v>41</v>
      </c>
      <c r="I26" s="11"/>
      <c r="J26" s="7"/>
      <c r="K26" s="7"/>
      <c r="L26" s="44" t="s">
        <v>38</v>
      </c>
      <c r="M26" s="11"/>
      <c r="N26" s="11"/>
      <c r="O26" s="11"/>
      <c r="P26" s="1" t="s">
        <v>68</v>
      </c>
      <c r="Q26" s="11"/>
      <c r="R26" s="11"/>
      <c r="S26" s="40"/>
      <c r="T26" s="18"/>
      <c r="U26" s="11"/>
    </row>
    <row r="27" spans="1:21" ht="16.5" customHeight="1">
      <c r="A27" s="16"/>
      <c r="B27" s="57"/>
      <c r="C27" s="57"/>
      <c r="D27" s="57"/>
      <c r="E27" s="57"/>
      <c r="F27" s="57"/>
      <c r="G27" s="57"/>
      <c r="H27" s="46" t="s">
        <v>33</v>
      </c>
      <c r="I27" s="11"/>
      <c r="J27" s="7"/>
      <c r="K27" s="7"/>
      <c r="L27" s="44" t="s">
        <v>39</v>
      </c>
      <c r="M27" s="11"/>
      <c r="N27" s="11"/>
      <c r="O27" s="11"/>
      <c r="P27" s="40"/>
      <c r="Q27" s="11"/>
      <c r="R27" s="11"/>
      <c r="S27" s="40"/>
      <c r="T27" s="18"/>
      <c r="U27" s="11"/>
    </row>
    <row r="28" spans="1:21" ht="16.5" customHeight="1">
      <c r="A28" s="16"/>
      <c r="B28" s="57"/>
      <c r="C28" s="57"/>
      <c r="D28" s="57"/>
      <c r="E28" s="57"/>
      <c r="F28" s="57"/>
      <c r="G28" s="57"/>
      <c r="H28" s="47" t="s">
        <v>42</v>
      </c>
      <c r="I28" s="11"/>
      <c r="J28" s="4"/>
      <c r="K28" s="4"/>
      <c r="L28" s="44" t="s">
        <v>56</v>
      </c>
      <c r="M28" s="11"/>
      <c r="N28" s="11"/>
      <c r="O28" s="11"/>
      <c r="P28" s="1" t="s">
        <v>69</v>
      </c>
      <c r="Q28" s="11"/>
      <c r="R28" s="11"/>
      <c r="S28" s="40"/>
      <c r="T28" s="18"/>
      <c r="U28" s="11"/>
    </row>
    <row r="29" spans="1:21" ht="16.5" customHeight="1">
      <c r="A29" s="16"/>
      <c r="B29" s="57"/>
      <c r="C29" s="57"/>
      <c r="D29" s="57"/>
      <c r="E29" s="57"/>
      <c r="F29" s="57"/>
      <c r="G29" s="57"/>
      <c r="H29" s="48" t="s">
        <v>34</v>
      </c>
      <c r="I29" s="11"/>
      <c r="J29" s="8"/>
      <c r="K29" s="8"/>
      <c r="L29" s="44" t="s">
        <v>33</v>
      </c>
      <c r="M29" s="11"/>
      <c r="N29" s="11"/>
      <c r="O29" s="11"/>
      <c r="P29" s="1" t="s">
        <v>70</v>
      </c>
      <c r="Q29" s="11"/>
      <c r="R29" s="11"/>
      <c r="S29" s="40"/>
      <c r="T29" s="18"/>
      <c r="U29" s="11"/>
    </row>
    <row r="30" spans="1:21" ht="16.5" customHeight="1">
      <c r="A30" s="16"/>
      <c r="B30" s="57"/>
      <c r="C30" s="57"/>
      <c r="D30" s="57"/>
      <c r="E30" s="57"/>
      <c r="F30" s="57"/>
      <c r="G30" s="57"/>
      <c r="H30" s="4"/>
      <c r="I30" s="46"/>
      <c r="J30" s="4"/>
      <c r="K30" s="4"/>
      <c r="L30" s="44" t="s">
        <v>38</v>
      </c>
      <c r="M30" s="11"/>
      <c r="N30" s="11"/>
      <c r="O30" s="11"/>
      <c r="P30" s="1" t="s">
        <v>71</v>
      </c>
      <c r="Q30" s="11"/>
      <c r="R30" s="11"/>
      <c r="S30" s="40"/>
      <c r="T30" s="19"/>
      <c r="U30" s="11"/>
    </row>
    <row r="31" spans="1:21" ht="16.5" customHeight="1">
      <c r="A31" s="16"/>
      <c r="B31" s="57"/>
      <c r="C31" s="57"/>
      <c r="D31" s="57"/>
      <c r="E31" s="57"/>
      <c r="F31" s="57"/>
      <c r="G31" s="57"/>
      <c r="H31" s="4"/>
      <c r="I31" s="41"/>
      <c r="J31" s="4"/>
      <c r="K31" s="4"/>
      <c r="L31" s="44" t="s">
        <v>39</v>
      </c>
      <c r="M31" s="11"/>
      <c r="N31" s="11"/>
      <c r="O31" s="11"/>
      <c r="P31" s="1" t="s">
        <v>72</v>
      </c>
      <c r="Q31" s="11"/>
      <c r="R31" s="11"/>
      <c r="S31" s="40"/>
      <c r="T31" s="18"/>
      <c r="U31" s="11"/>
    </row>
    <row r="32" spans="1:21" ht="17.25">
      <c r="A32" s="16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2"/>
      <c r="Q32" s="42"/>
      <c r="R32" s="113"/>
      <c r="S32" s="113"/>
      <c r="T32" s="18"/>
      <c r="U32" s="11"/>
    </row>
    <row r="33" spans="1:21" ht="17.25">
      <c r="A33" s="16"/>
      <c r="B33" s="11"/>
      <c r="C33" s="4"/>
      <c r="D33" s="4"/>
      <c r="E33" s="4"/>
      <c r="F33" s="4"/>
      <c r="G33" s="4"/>
      <c r="H33" s="116" t="s">
        <v>153</v>
      </c>
      <c r="I33" s="5"/>
      <c r="J33" s="5"/>
      <c r="K33" s="5"/>
      <c r="L33" s="51"/>
      <c r="M33" s="121"/>
      <c r="N33" s="121"/>
      <c r="O33" s="121"/>
      <c r="P33" s="116" t="s">
        <v>152</v>
      </c>
      <c r="Q33" s="111"/>
      <c r="R33" s="114"/>
      <c r="S33" s="114"/>
      <c r="T33" s="18"/>
      <c r="U33" s="11"/>
    </row>
    <row r="34" spans="1:21" ht="17.25">
      <c r="A34" s="16"/>
      <c r="B34" s="11"/>
      <c r="C34" s="4"/>
      <c r="D34" s="4"/>
      <c r="E34" s="4"/>
      <c r="F34" s="4"/>
      <c r="G34" s="4"/>
      <c r="H34" s="35"/>
      <c r="I34" s="4"/>
      <c r="J34" s="4"/>
      <c r="K34" s="4"/>
      <c r="M34" s="4"/>
      <c r="N34" s="4"/>
      <c r="O34" s="4"/>
      <c r="P34" s="35"/>
      <c r="Q34" s="42"/>
      <c r="R34" s="113"/>
      <c r="S34" s="113"/>
      <c r="T34" s="18"/>
      <c r="U34" s="11"/>
    </row>
    <row r="35" spans="1:21" ht="17.25">
      <c r="A35" s="16"/>
      <c r="B35" s="11"/>
      <c r="C35" s="4"/>
      <c r="D35" s="4"/>
      <c r="E35" s="4"/>
      <c r="F35" s="4"/>
      <c r="G35" s="4"/>
      <c r="H35" s="1" t="s">
        <v>117</v>
      </c>
      <c r="I35" s="4"/>
      <c r="J35" s="4"/>
      <c r="K35" s="4"/>
      <c r="M35" s="112"/>
      <c r="N35" s="112"/>
      <c r="O35" s="112"/>
      <c r="P35" s="1" t="s">
        <v>128</v>
      </c>
      <c r="Q35" s="149"/>
      <c r="R35" s="115"/>
      <c r="S35" s="113"/>
      <c r="T35" s="18"/>
      <c r="U35" s="11"/>
    </row>
    <row r="36" spans="1:21" ht="17.25">
      <c r="A36" s="16"/>
      <c r="B36" s="11"/>
      <c r="C36" s="4"/>
      <c r="D36" s="4"/>
      <c r="E36" s="4"/>
      <c r="F36" s="4"/>
      <c r="G36" s="4"/>
      <c r="H36" s="1" t="s">
        <v>118</v>
      </c>
      <c r="I36" s="4"/>
      <c r="J36" s="4"/>
      <c r="K36" s="4"/>
      <c r="M36" s="112"/>
      <c r="N36" s="112"/>
      <c r="O36" s="112"/>
      <c r="P36" s="1" t="s">
        <v>117</v>
      </c>
      <c r="Q36" s="149"/>
      <c r="R36" s="115"/>
      <c r="S36" s="113"/>
      <c r="T36" s="18"/>
      <c r="U36" s="11"/>
    </row>
    <row r="37" spans="1:21" ht="17.25">
      <c r="A37" s="16"/>
      <c r="B37" s="11"/>
      <c r="C37" s="4"/>
      <c r="D37" s="4"/>
      <c r="E37" s="4"/>
      <c r="F37" s="4"/>
      <c r="G37" s="4"/>
      <c r="H37" s="1" t="s">
        <v>119</v>
      </c>
      <c r="I37" s="4"/>
      <c r="J37" s="4"/>
      <c r="K37" s="4"/>
      <c r="M37" s="112"/>
      <c r="N37" s="112"/>
      <c r="O37" s="112"/>
      <c r="P37" s="1" t="s">
        <v>118</v>
      </c>
      <c r="Q37" s="149"/>
      <c r="R37" s="115"/>
      <c r="S37" s="113"/>
      <c r="T37" s="18"/>
      <c r="U37" s="11"/>
    </row>
    <row r="38" spans="1:21" ht="17.25">
      <c r="A38" s="16"/>
      <c r="B38" s="11"/>
      <c r="C38" s="4"/>
      <c r="D38" s="4"/>
      <c r="E38" s="4"/>
      <c r="F38" s="4"/>
      <c r="G38" s="4"/>
      <c r="H38" s="1" t="s">
        <v>120</v>
      </c>
      <c r="I38" s="4"/>
      <c r="J38" s="4"/>
      <c r="K38" s="4"/>
      <c r="M38" s="112"/>
      <c r="N38" s="112"/>
      <c r="O38" s="112"/>
      <c r="P38" s="1" t="s">
        <v>119</v>
      </c>
      <c r="Q38" s="149"/>
      <c r="R38" s="115"/>
      <c r="S38" s="113"/>
      <c r="T38" s="18"/>
      <c r="U38" s="11"/>
    </row>
    <row r="39" spans="1:21" ht="17.25">
      <c r="A39" s="16"/>
      <c r="B39" s="11"/>
      <c r="C39" s="4"/>
      <c r="D39" s="4"/>
      <c r="E39" s="4"/>
      <c r="F39" s="4"/>
      <c r="G39" s="4"/>
      <c r="H39" s="1" t="s">
        <v>121</v>
      </c>
      <c r="I39" s="4"/>
      <c r="J39" s="4"/>
      <c r="K39" s="4"/>
      <c r="M39" s="112"/>
      <c r="N39" s="112"/>
      <c r="O39" s="112"/>
      <c r="P39" s="1" t="s">
        <v>120</v>
      </c>
      <c r="Q39" s="149"/>
      <c r="R39" s="115"/>
      <c r="S39" s="113"/>
      <c r="T39" s="18"/>
      <c r="U39" s="11"/>
    </row>
    <row r="40" spans="1:21" ht="17.25">
      <c r="A40" s="16"/>
      <c r="B40" s="11"/>
      <c r="C40" s="4"/>
      <c r="D40" s="4"/>
      <c r="E40" s="4"/>
      <c r="F40" s="4"/>
      <c r="G40" s="4"/>
      <c r="H40" s="1" t="s">
        <v>122</v>
      </c>
      <c r="I40" s="4"/>
      <c r="J40" s="4"/>
      <c r="K40" s="4"/>
      <c r="M40" s="112"/>
      <c r="N40" s="112"/>
      <c r="O40" s="112"/>
      <c r="P40" s="1" t="s">
        <v>121</v>
      </c>
      <c r="Q40" s="149"/>
      <c r="R40" s="115"/>
      <c r="S40" s="113"/>
      <c r="T40" s="18"/>
      <c r="U40" s="11"/>
    </row>
    <row r="41" spans="1:21" ht="17.25">
      <c r="A41" s="16"/>
      <c r="B41" s="11"/>
      <c r="C41" s="4"/>
      <c r="D41" s="4"/>
      <c r="E41" s="4"/>
      <c r="F41" s="4"/>
      <c r="G41" s="4"/>
      <c r="H41" s="1" t="s">
        <v>123</v>
      </c>
      <c r="I41" s="4"/>
      <c r="J41" s="4"/>
      <c r="K41" s="4"/>
      <c r="M41" s="112"/>
      <c r="N41" s="112"/>
      <c r="O41" s="112"/>
      <c r="P41" s="1" t="s">
        <v>122</v>
      </c>
      <c r="Q41" s="149"/>
      <c r="R41" s="115"/>
      <c r="S41" s="113"/>
      <c r="T41" s="18"/>
      <c r="U41" s="11"/>
    </row>
    <row r="42" spans="1:21" ht="17.25">
      <c r="A42" s="16"/>
      <c r="B42" s="11"/>
      <c r="C42" s="4"/>
      <c r="D42" s="4"/>
      <c r="E42" s="4"/>
      <c r="F42" s="4"/>
      <c r="G42" s="4"/>
      <c r="H42" s="1" t="s">
        <v>124</v>
      </c>
      <c r="I42" s="4"/>
      <c r="J42" s="4"/>
      <c r="K42" s="4"/>
      <c r="M42" s="112"/>
      <c r="N42" s="112"/>
      <c r="O42" s="112"/>
      <c r="P42" s="1" t="s">
        <v>123</v>
      </c>
      <c r="Q42" s="149"/>
      <c r="R42" s="115"/>
      <c r="S42" s="113"/>
      <c r="T42" s="18"/>
      <c r="U42" s="11"/>
    </row>
    <row r="43" spans="1:21" ht="17.25">
      <c r="A43" s="16"/>
      <c r="B43" s="11"/>
      <c r="C43" s="4"/>
      <c r="D43" s="4"/>
      <c r="E43" s="4"/>
      <c r="F43" s="4"/>
      <c r="G43" s="4"/>
      <c r="H43" s="1" t="s">
        <v>125</v>
      </c>
      <c r="I43" s="4"/>
      <c r="J43" s="4"/>
      <c r="K43" s="4"/>
      <c r="M43" s="112"/>
      <c r="N43" s="112"/>
      <c r="O43" s="112"/>
      <c r="P43" s="1" t="s">
        <v>124</v>
      </c>
      <c r="Q43" s="149"/>
      <c r="R43" s="115"/>
      <c r="S43" s="113"/>
      <c r="T43" s="18"/>
      <c r="U43" s="11"/>
    </row>
    <row r="44" spans="1:21" ht="17.25">
      <c r="A44" s="16"/>
      <c r="B44" s="11"/>
      <c r="C44" s="4"/>
      <c r="D44" s="4"/>
      <c r="E44" s="4"/>
      <c r="F44" s="4"/>
      <c r="G44" s="4"/>
      <c r="H44" s="1" t="s">
        <v>126</v>
      </c>
      <c r="I44" s="4"/>
      <c r="J44" s="4"/>
      <c r="K44" s="4"/>
      <c r="M44" s="112"/>
      <c r="N44" s="112"/>
      <c r="O44" s="112"/>
      <c r="P44" s="1" t="s">
        <v>125</v>
      </c>
      <c r="Q44" s="149"/>
      <c r="R44" s="115"/>
      <c r="S44" s="113"/>
      <c r="T44" s="18"/>
      <c r="U44" s="11"/>
    </row>
    <row r="45" spans="1:21" ht="17.25">
      <c r="A45" s="16"/>
      <c r="B45" s="11"/>
      <c r="C45" s="4"/>
      <c r="D45" s="4"/>
      <c r="E45" s="4"/>
      <c r="F45" s="4"/>
      <c r="G45" s="4"/>
      <c r="H45" s="116" t="s">
        <v>127</v>
      </c>
      <c r="I45" s="4"/>
      <c r="J45" s="4"/>
      <c r="K45" s="4"/>
      <c r="M45" s="112"/>
      <c r="N45" s="112"/>
      <c r="O45" s="112"/>
      <c r="P45" s="1" t="s">
        <v>126</v>
      </c>
      <c r="Q45" s="149"/>
      <c r="R45" s="115"/>
      <c r="S45" s="113"/>
      <c r="T45" s="18"/>
      <c r="U45" s="11"/>
    </row>
    <row r="46" spans="1:21" ht="17.25">
      <c r="A46" s="16"/>
      <c r="B46" s="11"/>
      <c r="C46" s="4"/>
      <c r="D46" s="4"/>
      <c r="E46" s="4"/>
      <c r="F46" s="4"/>
      <c r="G46" s="4"/>
      <c r="H46" s="4"/>
      <c r="I46" s="4"/>
      <c r="J46" s="4"/>
      <c r="K46" s="4"/>
      <c r="L46" s="109"/>
      <c r="M46" s="112"/>
      <c r="N46" s="112"/>
      <c r="O46" s="112"/>
      <c r="P46" s="1" t="s">
        <v>127</v>
      </c>
      <c r="Q46" s="149"/>
      <c r="R46" s="115"/>
      <c r="S46" s="113"/>
      <c r="T46" s="18"/>
      <c r="U46" s="11"/>
    </row>
    <row r="47" spans="1:21">
      <c r="A47" s="16"/>
      <c r="B47" s="11"/>
      <c r="C47" s="4"/>
      <c r="D47" s="4"/>
      <c r="E47" s="4"/>
      <c r="F47" s="4"/>
      <c r="G47" s="4"/>
      <c r="H47" s="4"/>
      <c r="I47" s="4"/>
      <c r="J47" s="4"/>
      <c r="K47" s="4"/>
      <c r="L47" s="109"/>
      <c r="M47" s="110"/>
      <c r="N47" s="110"/>
      <c r="O47" s="110"/>
      <c r="P47" s="109"/>
      <c r="Q47" s="111"/>
      <c r="R47" s="111"/>
      <c r="S47" s="42"/>
      <c r="T47" s="18"/>
      <c r="U47" s="11"/>
    </row>
    <row r="48" spans="1:21">
      <c r="A48" s="16"/>
      <c r="B48" s="11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2"/>
      <c r="Q48" s="42"/>
      <c r="R48" s="42"/>
      <c r="S48" s="42"/>
      <c r="T48" s="18"/>
      <c r="U48" s="11"/>
    </row>
    <row r="49" spans="1:20">
      <c r="A49" s="16"/>
      <c r="B49" s="74" t="s">
        <v>187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2"/>
      <c r="Q49" s="42"/>
      <c r="R49" s="42"/>
      <c r="S49" s="42"/>
      <c r="T49" s="18"/>
    </row>
    <row r="50" spans="1:20">
      <c r="A50" s="20"/>
      <c r="B50" s="152" t="s">
        <v>170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Insuficiencia de horas'!A1" display="  Insuficiencia de horas"/>
    <hyperlink ref="H26" location="'Tasa de subempleo objetivo'!A1" display="Tasa de subempleo objetivo"/>
    <hyperlink ref="H27" location="'Insuficiencia de horas '!A1" display="  Insuficiencia de horas"/>
    <hyperlink ref="H28" location="'Empleo inadecuado x competncias'!A1" display="  Empleo inadecuado competencias"/>
    <hyperlink ref="H29" location="' Empleo inadecuado x ingresos'!A1" display="  Empleo inadecuado por ingresos"/>
    <hyperlink ref="H24" location="'Empleo inadecuado competencias'!A1" display="  Empleo inadecuado competencias"/>
    <hyperlink ref="H25" location="'Empleo inadecuado por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  Abiertos'!A1" display="  Abiertos"/>
    <hyperlink ref="L22" location="'  Ocultos'!A1" display="  Ocultos"/>
    <hyperlink ref="L23" location="Inactivos!A1" display="Inactivos"/>
    <hyperlink ref="L24" location="'Subempleados subjetivos'!A1" display="Subempleados subjetivos"/>
    <hyperlink ref="L25" location="'   Insuficiencia de horas'!A1" display="  Insuficiencia de horas"/>
    <hyperlink ref="L26" location="'  Inadecuado por competencias'!A1" display="  Inadecuado por competencias"/>
    <hyperlink ref="L27" location="'  Inadecuado por ingresos'!A1" display="  Inadecuado por ingresos"/>
    <hyperlink ref="L28" location="'Subempleados objetivos'!A1" display="Subempleados objetivos"/>
    <hyperlink ref="L29" location="' Insuficiencia de horas'!A1" display="  Insuficiencia de horas"/>
    <hyperlink ref="L30" location="'   Inadecuado por competencias'!A1" display="  Inadecuado por competencias"/>
    <hyperlink ref="L31" location="'   Inadecuado por ingresos'!A1" display="  Inadecuado por ingresos"/>
    <hyperlink ref="P31" location="'Tasa de empl no asalariados'!A1" display="Tasa de empleados no asalariados"/>
    <hyperlink ref="P30" location="'Tasa de empleados asalariados'!A1" display="Tasa de empleados asalariados"/>
    <hyperlink ref="P29" location="'Empleado no asalariado'!A1" display="Empleado no asalariado"/>
    <hyperlink ref="P28" location="'Empleado Asalariado'!A1" display="Empleado Asalariado"/>
    <hyperlink ref="P24" location="Otro!A1" display="Otro"/>
    <hyperlink ref="P23" location="'Jornalero o Peón'!A1" display="Jornalero o Peón"/>
    <hyperlink ref="P22" location="'Trab sin remuneración otras emp'!A1" display="Trabajador sin remuneración en otras empresas"/>
    <hyperlink ref="P21" location="'Trab familiar sin remuneración '!A1" display="Trab familiar sin remuneración "/>
    <hyperlink ref="P20" location="'Patrón o empleador'!A1" display="Patrón o empleador"/>
    <hyperlink ref="P19" location="'Cuenta propia '!A1" display="Cuenta propia "/>
    <hyperlink ref="P18" location="'Empleado doméstico '!A1" display="Empleado doméstico "/>
    <hyperlink ref="P17" location="'Empleado del gobierno '!A1" display="Empleado del gobierno "/>
    <hyperlink ref="P14" location="'tipo de empleo (personas)'!Área_de_impresión" display="Tipo de empleo (personas)"/>
    <hyperlink ref="P26" location="'Indicadores Secretaría'!Área_de_impresión" display="Indicadores Secretaría"/>
    <hyperlink ref="H12" location="'Tasa desempleo (%)'!A1" display="Tasa de desempleo (%)"/>
    <hyperlink ref="P46" location="'Servi, comunales, soc y person'!A1" display="Servicios, comunales, sociales y personales"/>
    <hyperlink ref="P45" location="'Act Inmobiliarias'!A1" display="Actividades Inmobiliarias"/>
    <hyperlink ref="P44" location="' Intermediación financ'!A1" display="Intermediación financiera"/>
    <hyperlink ref="P43" location="'Transp, almacen y comun'!A1" display="Transporte, almacenamiento y comunicaciones"/>
    <hyperlink ref="P42" location="'Comercio, hoteles y restau'!A1" display="Comercio, hoteles y restaurantes"/>
    <hyperlink ref="P41" location="Construcc!A1" display="Construcción"/>
    <hyperlink ref="P40" location="'Sumin de Electric Gas y Agua'!A1" display="Suministro de Electricidad Gas y Agua"/>
    <hyperlink ref="P39" location="'Industria manufacturer'!A1" display="Industria manufacturera"/>
    <hyperlink ref="P38" location="'Explot de Minas y Canteras'!A1" display="Explotación de Minas y Canteras"/>
    <hyperlink ref="P37" location="'Agric, pesca, ganad, caza '!A1" display="Agricultura, pesca, ganadería, caza y silvicultura"/>
    <hyperlink ref="P36" location="' No informa'!A1" display="No informa"/>
    <hyperlink ref="P35" location="'Cesantes Total Nacional'!Área_de_impresión" display="Cesantes Total nacional"/>
    <hyperlink ref="P33" location="'Poblacion desempleada Cesante'!Área_de_impresión" display="Población desempleada cesante"/>
    <hyperlink ref="H44" location="'Actividades Inmobiliarias'!A1" display="Actividades Inmobiliarias"/>
    <hyperlink ref="H43" location="'Intermediación financiera'!A1" display="Intermediación financiera"/>
    <hyperlink ref="H42" location="'Transp, almac y comunic'!A1" display="Transporte, almacenamiento y comunicaciones"/>
    <hyperlink ref="H41" location="' Comercio, hoteles y rest'!A1" display="Comercio, hoteles y restaurantes"/>
    <hyperlink ref="H40" location="Construcción!A1" display="Construcción"/>
    <hyperlink ref="H39" location="'Sum.Electr Gas y Agua'!A1" display="Suministro de Electricidad Gas y Agua"/>
    <hyperlink ref="H38" location="'Industria manufacturera'!A1" display="Industria manufacturera"/>
    <hyperlink ref="H37" location="'Explot de Minas y Cant'!A1" display="Explotación de Minas y Canteras"/>
    <hyperlink ref="H36" location="'Agro, pesca, ganad'!A1" display="Agricultura, pesca, ganadería, caza y silvicultura"/>
    <hyperlink ref="H35" location="'No informa'!A1" display="No informa"/>
    <hyperlink ref="H33" location="'Rama de actividad'!Área_de_impresión" display="Rama de actividad"/>
    <hyperlink ref="H45" location="'Serv, comunales, soc y person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ado particular'!Área_de_impresión" display="Empleado particular "/>
    <hyperlink ref="L16" location="'Población total'!Área_de_impresión" display="Población total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6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2"/>
  <sheetViews>
    <sheetView zoomScaleNormal="100" zoomScaleSheetLayoutView="100" workbookViewId="0">
      <selection activeCell="C7" sqref="C7:I7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13">
      <c r="A7" s="16"/>
      <c r="B7" s="10"/>
      <c r="C7" s="166"/>
      <c r="D7" s="166"/>
      <c r="E7" s="166"/>
      <c r="F7" s="166"/>
      <c r="G7" s="166"/>
      <c r="H7" s="166"/>
      <c r="I7" s="166"/>
      <c r="J7" s="18"/>
      <c r="K7" s="11"/>
    </row>
    <row r="8" spans="1:13">
      <c r="A8" s="16"/>
      <c r="B8" s="166" t="s">
        <v>162</v>
      </c>
      <c r="C8" s="166"/>
      <c r="D8" s="166"/>
      <c r="E8" s="166"/>
      <c r="F8" s="166"/>
      <c r="G8" s="166"/>
      <c r="H8" s="166"/>
      <c r="I8" s="10"/>
      <c r="J8" s="18"/>
      <c r="K8" s="11"/>
    </row>
    <row r="9" spans="1:13" ht="15.75" customHeight="1">
      <c r="A9" s="16"/>
      <c r="B9" s="166" t="s">
        <v>112</v>
      </c>
      <c r="C9" s="166"/>
      <c r="D9" s="166"/>
      <c r="E9" s="166"/>
      <c r="F9" s="166"/>
      <c r="G9" s="166"/>
      <c r="H9" s="166"/>
      <c r="I9" s="3"/>
      <c r="J9" s="18"/>
      <c r="K9" s="11"/>
    </row>
    <row r="10" spans="1:13" ht="12" customHeight="1">
      <c r="A10" s="16"/>
      <c r="B10" s="11"/>
      <c r="C10" s="102"/>
      <c r="D10" s="102"/>
      <c r="E10" s="102"/>
      <c r="F10" s="102"/>
      <c r="G10" s="102"/>
      <c r="H10" s="102"/>
      <c r="I10" s="102"/>
      <c r="J10" s="18"/>
      <c r="K10" s="11"/>
    </row>
    <row r="11" spans="1:13">
      <c r="A11" s="16"/>
      <c r="B11" s="11"/>
      <c r="C11" s="8"/>
      <c r="D11" s="8"/>
      <c r="E11" s="8"/>
      <c r="F11" s="8"/>
      <c r="G11" s="8"/>
      <c r="H11" s="8"/>
      <c r="I11" s="87"/>
      <c r="J11" s="18"/>
      <c r="K11" s="11"/>
    </row>
    <row r="12" spans="1:13">
      <c r="A12" s="16"/>
      <c r="B12" s="11"/>
      <c r="C12" s="8"/>
      <c r="D12" s="8"/>
      <c r="E12" s="8"/>
      <c r="F12" s="8"/>
      <c r="G12" s="8"/>
      <c r="H12" s="8"/>
      <c r="I12" s="87"/>
      <c r="J12" s="18"/>
      <c r="K12" s="11"/>
      <c r="L12" s="23"/>
      <c r="M12" s="34"/>
    </row>
    <row r="13" spans="1:13">
      <c r="A13" s="16"/>
      <c r="B13" s="11"/>
      <c r="C13" s="8"/>
      <c r="D13" s="8"/>
      <c r="E13" s="8"/>
      <c r="F13" s="8"/>
      <c r="G13" s="8"/>
      <c r="H13" s="8"/>
      <c r="I13" s="87"/>
      <c r="J13" s="18"/>
      <c r="K13" s="11"/>
      <c r="L13" s="23"/>
      <c r="M13" s="34"/>
    </row>
    <row r="14" spans="1:13">
      <c r="A14" s="16"/>
      <c r="B14" s="11"/>
      <c r="C14" s="8"/>
      <c r="D14" s="8"/>
      <c r="E14" s="8"/>
      <c r="F14" s="8"/>
      <c r="G14" s="8"/>
      <c r="H14" s="8"/>
      <c r="I14" s="87"/>
      <c r="J14" s="18"/>
      <c r="K14" s="11"/>
    </row>
    <row r="15" spans="1:13">
      <c r="A15" s="16"/>
      <c r="B15" s="11"/>
      <c r="C15" s="8"/>
      <c r="D15" s="8"/>
      <c r="E15" s="8"/>
      <c r="F15" s="8"/>
      <c r="G15" s="8"/>
      <c r="H15" s="8"/>
      <c r="I15" s="87"/>
      <c r="J15" s="18"/>
      <c r="K15" s="11"/>
    </row>
    <row r="16" spans="1:13">
      <c r="A16" s="16"/>
      <c r="B16" s="11"/>
      <c r="C16" s="8"/>
      <c r="D16" s="8"/>
      <c r="E16" s="8"/>
      <c r="F16" s="8"/>
      <c r="G16" s="8"/>
      <c r="H16" s="8"/>
      <c r="I16" s="87"/>
      <c r="J16" s="18"/>
      <c r="K16" s="11"/>
    </row>
    <row r="17" spans="1:12">
      <c r="A17" s="16"/>
      <c r="B17" s="11"/>
      <c r="C17" s="8"/>
      <c r="D17" s="8"/>
      <c r="E17" s="8"/>
      <c r="F17" s="8"/>
      <c r="G17" s="8"/>
      <c r="H17" s="8"/>
      <c r="I17" s="87"/>
      <c r="J17" s="18"/>
      <c r="K17" s="11"/>
    </row>
    <row r="18" spans="1:12">
      <c r="A18" s="16"/>
      <c r="B18" s="11"/>
      <c r="C18" s="8"/>
      <c r="D18" s="8"/>
      <c r="E18" s="8"/>
      <c r="F18" s="8"/>
      <c r="G18" s="8"/>
      <c r="H18" s="8"/>
      <c r="I18" s="87"/>
      <c r="J18" s="18"/>
      <c r="K18" s="11"/>
    </row>
    <row r="19" spans="1:12">
      <c r="A19" s="16"/>
      <c r="B19" s="11"/>
      <c r="C19" s="8"/>
      <c r="D19" s="8"/>
      <c r="E19" s="8"/>
      <c r="F19" s="8"/>
      <c r="G19" s="8"/>
      <c r="H19" s="8"/>
      <c r="I19" s="87"/>
      <c r="J19" s="18"/>
      <c r="K19" s="11"/>
    </row>
    <row r="20" spans="1:12">
      <c r="A20" s="16"/>
      <c r="B20" s="11"/>
      <c r="C20" s="8"/>
      <c r="D20" s="8"/>
      <c r="E20" s="8"/>
      <c r="F20" s="8"/>
      <c r="G20" s="8"/>
      <c r="H20" s="8"/>
      <c r="I20" s="87"/>
      <c r="J20" s="18"/>
      <c r="K20" s="11"/>
    </row>
    <row r="21" spans="1:12">
      <c r="A21" s="16"/>
      <c r="B21" s="11"/>
      <c r="C21" s="8"/>
      <c r="D21" s="8"/>
      <c r="E21" s="8"/>
      <c r="F21" s="8"/>
      <c r="G21" s="8"/>
      <c r="H21" s="8"/>
      <c r="I21" s="87"/>
      <c r="J21" s="18"/>
      <c r="K21" s="11"/>
    </row>
    <row r="22" spans="1:12">
      <c r="A22" s="16"/>
      <c r="B22" s="11"/>
      <c r="C22" s="8"/>
      <c r="D22" s="8"/>
      <c r="E22" s="8"/>
      <c r="F22" s="8"/>
      <c r="G22" s="8"/>
      <c r="H22" s="8"/>
      <c r="I22" s="87"/>
      <c r="J22" s="18"/>
      <c r="K22" s="11"/>
    </row>
    <row r="23" spans="1:12">
      <c r="A23" s="16"/>
      <c r="B23" s="11"/>
      <c r="C23" s="8"/>
      <c r="D23" s="8"/>
      <c r="E23" s="8"/>
      <c r="F23" s="8"/>
      <c r="G23" s="8"/>
      <c r="H23" s="8"/>
      <c r="I23" s="87"/>
      <c r="J23" s="18"/>
      <c r="K23" s="11"/>
    </row>
    <row r="24" spans="1:12">
      <c r="A24" s="16"/>
      <c r="B24" s="11"/>
      <c r="C24" s="8"/>
      <c r="D24" s="8"/>
      <c r="E24" s="8"/>
      <c r="F24" s="8"/>
      <c r="G24" s="8"/>
      <c r="H24" s="8"/>
      <c r="I24" s="87"/>
      <c r="J24" s="18"/>
      <c r="K24" s="11"/>
    </row>
    <row r="25" spans="1:12" ht="14.25" customHeight="1">
      <c r="A25" s="16"/>
      <c r="B25" s="12"/>
      <c r="C25" s="4"/>
      <c r="D25" s="4"/>
      <c r="E25" s="4"/>
      <c r="F25" s="4"/>
      <c r="G25" s="24"/>
      <c r="H25" s="24"/>
      <c r="I25" s="24"/>
      <c r="J25" s="18"/>
      <c r="K25" s="11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" t="str">
        <f>IF(F29="","",1)</f>
        <v/>
      </c>
    </row>
    <row r="30" spans="1:12">
      <c r="A30" s="16"/>
      <c r="B30" s="74" t="s">
        <v>188</v>
      </c>
      <c r="C30" s="4"/>
      <c r="D30" s="4"/>
      <c r="E30" s="4"/>
      <c r="F30" s="5"/>
      <c r="G30" s="8"/>
      <c r="H30" s="8"/>
      <c r="I30" s="8"/>
      <c r="J30" s="18"/>
      <c r="K30" s="11"/>
    </row>
    <row r="31" spans="1:12">
      <c r="A31" s="16"/>
      <c r="B31" s="74" t="s">
        <v>194</v>
      </c>
      <c r="C31" s="4"/>
      <c r="D31" s="4"/>
      <c r="E31" s="4"/>
      <c r="F31" s="5"/>
      <c r="G31" s="8"/>
      <c r="H31" s="8"/>
      <c r="I31" s="8"/>
      <c r="J31" s="18"/>
      <c r="K31" s="11"/>
    </row>
    <row r="32" spans="1:12">
      <c r="A32" s="20"/>
      <c r="B32" s="92" t="s">
        <v>193</v>
      </c>
      <c r="C32" s="95"/>
      <c r="D32" s="95"/>
      <c r="E32" s="95"/>
      <c r="F32" s="95"/>
      <c r="G32" s="95"/>
      <c r="H32" s="96"/>
      <c r="I32" s="96"/>
      <c r="J32" s="97"/>
      <c r="K32" s="11"/>
      <c r="L32" s="58"/>
    </row>
    <row r="33" spans="2:12">
      <c r="K33" s="58"/>
      <c r="L33" s="58"/>
    </row>
    <row r="34" spans="2:12">
      <c r="B34" s="23"/>
      <c r="C34" s="23"/>
      <c r="D34" s="23"/>
      <c r="E34" s="23"/>
      <c r="F34" s="59"/>
      <c r="G34" s="59"/>
      <c r="H34" s="58"/>
      <c r="I34" s="58"/>
      <c r="J34" s="58"/>
      <c r="K34" s="58"/>
      <c r="L34" s="58"/>
    </row>
    <row r="35" spans="2:12">
      <c r="B35" s="59"/>
      <c r="C35" s="59"/>
      <c r="D35" s="59"/>
      <c r="E35" s="59"/>
      <c r="F35" s="59"/>
      <c r="G35" s="59"/>
      <c r="H35" s="58"/>
      <c r="I35" s="58"/>
      <c r="J35" s="58"/>
      <c r="K35" s="58"/>
      <c r="L35" s="58"/>
    </row>
    <row r="36" spans="2:12">
      <c r="B36" s="59"/>
      <c r="C36" s="59"/>
      <c r="D36" s="59"/>
      <c r="E36" s="59"/>
      <c r="F36" s="59"/>
      <c r="G36" s="59"/>
      <c r="H36" s="58"/>
      <c r="I36" s="58"/>
      <c r="J36" s="58"/>
      <c r="K36" s="58"/>
      <c r="L36" s="58"/>
    </row>
    <row r="37" spans="2:12">
      <c r="B37" s="59"/>
      <c r="C37" s="59"/>
      <c r="D37" s="59"/>
      <c r="E37" s="59"/>
      <c r="F37" s="59"/>
      <c r="G37" s="59"/>
      <c r="H37" s="58"/>
      <c r="I37" s="58"/>
      <c r="J37" s="58"/>
      <c r="K37" s="58"/>
      <c r="L37" s="58"/>
    </row>
    <row r="38" spans="2:12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</row>
    <row r="39" spans="2:12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</row>
    <row r="40" spans="2:12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</row>
    <row r="41" spans="2:12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</row>
    <row r="42" spans="2:12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</row>
  </sheetData>
  <mergeCells count="3">
    <mergeCell ref="C7:I7"/>
    <mergeCell ref="B9:H9"/>
    <mergeCell ref="B8:H8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orientation="landscape" horizontalDpi="300" verticalDpi="300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2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22">
      <c r="A7" s="16"/>
      <c r="B7" s="10"/>
      <c r="C7" s="166" t="s">
        <v>163</v>
      </c>
      <c r="D7" s="166"/>
      <c r="E7" s="166"/>
      <c r="F7" s="166"/>
      <c r="G7" s="166"/>
      <c r="H7" s="166"/>
      <c r="I7" s="166"/>
      <c r="J7" s="18"/>
      <c r="K7" s="11"/>
    </row>
    <row r="8" spans="1:22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8"/>
      <c r="K8" s="11"/>
    </row>
    <row r="9" spans="1:22">
      <c r="A9" s="16"/>
      <c r="B9" s="10"/>
      <c r="C9" s="85"/>
      <c r="D9" s="85"/>
      <c r="E9" s="85"/>
      <c r="F9" s="85"/>
      <c r="G9" s="10"/>
      <c r="H9" s="10"/>
      <c r="I9" s="10"/>
      <c r="J9" s="18"/>
      <c r="K9" s="11"/>
    </row>
    <row r="10" spans="1:22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8"/>
      <c r="K10" s="11"/>
    </row>
    <row r="11" spans="1:22">
      <c r="A11" s="16"/>
      <c r="B11" s="11"/>
      <c r="C11" s="159">
        <v>2005</v>
      </c>
      <c r="D11" s="159">
        <v>2006</v>
      </c>
      <c r="E11" s="159">
        <v>2007</v>
      </c>
      <c r="F11" s="159">
        <v>2008</v>
      </c>
      <c r="G11" s="159">
        <v>2009</v>
      </c>
      <c r="H11" s="159">
        <v>2010</v>
      </c>
      <c r="I11" s="85">
        <v>2011</v>
      </c>
      <c r="J11" s="18"/>
      <c r="K11" s="11"/>
      <c r="M11" s="2"/>
    </row>
    <row r="12" spans="1:22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  <c r="K12" s="11"/>
    </row>
    <row r="13" spans="1:22">
      <c r="A13" s="16"/>
      <c r="B13" s="11" t="s">
        <v>43</v>
      </c>
      <c r="C13" s="27">
        <v>78.436391253451859</v>
      </c>
      <c r="D13" s="27">
        <v>78.904700062328132</v>
      </c>
      <c r="E13" s="27">
        <v>79.337040496932758</v>
      </c>
      <c r="F13" s="27">
        <v>79.735294579339495</v>
      </c>
      <c r="G13" s="27">
        <v>80.104246990646544</v>
      </c>
      <c r="H13" s="27">
        <v>80.438702086749075</v>
      </c>
      <c r="I13" s="36">
        <v>80.747923039011823</v>
      </c>
      <c r="J13" s="18"/>
      <c r="K13" s="11"/>
      <c r="L13" s="104"/>
      <c r="M13" s="104"/>
      <c r="N13" s="104"/>
      <c r="O13" s="104"/>
      <c r="P13" s="104"/>
      <c r="Q13" s="104"/>
      <c r="R13" s="104"/>
      <c r="S13" s="104"/>
      <c r="T13" s="104"/>
      <c r="U13" s="104"/>
      <c r="V13" s="104"/>
    </row>
    <row r="14" spans="1:22">
      <c r="A14" s="16"/>
      <c r="B14" s="11" t="s">
        <v>51</v>
      </c>
      <c r="C14" s="27">
        <v>65.548771122045707</v>
      </c>
      <c r="D14" s="27">
        <v>67.746865832905897</v>
      </c>
      <c r="E14" s="27">
        <v>64.766373125274541</v>
      </c>
      <c r="F14" s="27">
        <v>65.540035061733022</v>
      </c>
      <c r="G14" s="27">
        <v>66.653700881815155</v>
      </c>
      <c r="H14" s="27">
        <v>68.365927430731901</v>
      </c>
      <c r="I14" s="36">
        <v>70.966924058991083</v>
      </c>
      <c r="J14" s="18"/>
      <c r="K14" s="11"/>
      <c r="L14" s="23"/>
      <c r="M14" s="34"/>
    </row>
    <row r="15" spans="1:22">
      <c r="A15" s="16"/>
      <c r="B15" s="11" t="s">
        <v>50</v>
      </c>
      <c r="C15" s="27">
        <v>56.925747892040413</v>
      </c>
      <c r="D15" s="27">
        <v>60.179948943662822</v>
      </c>
      <c r="E15" s="27">
        <v>57.60044105913957</v>
      </c>
      <c r="F15" s="27">
        <v>59.074783910976933</v>
      </c>
      <c r="G15" s="27">
        <v>59.094037099350636</v>
      </c>
      <c r="H15" s="27">
        <v>60.432503809040128</v>
      </c>
      <c r="I15" s="36">
        <v>64.171080457975933</v>
      </c>
      <c r="J15" s="18"/>
      <c r="K15" s="11"/>
      <c r="M15" s="34"/>
    </row>
    <row r="16" spans="1:22">
      <c r="A16" s="16"/>
      <c r="B16" s="105" t="s">
        <v>52</v>
      </c>
      <c r="C16" s="27">
        <v>13.155106678660914</v>
      </c>
      <c r="D16" s="27">
        <v>11.169397722259925</v>
      </c>
      <c r="E16" s="27">
        <v>11.064278761255073</v>
      </c>
      <c r="F16" s="27">
        <v>9.8645829906352223</v>
      </c>
      <c r="G16" s="27">
        <v>11.341692860797508</v>
      </c>
      <c r="H16" s="27">
        <v>11.604361357859588</v>
      </c>
      <c r="I16" s="36">
        <v>9.5760796092459621</v>
      </c>
      <c r="J16" s="18"/>
      <c r="K16" s="11"/>
    </row>
    <row r="17" spans="1:12">
      <c r="A17" s="16"/>
      <c r="B17" s="11" t="s">
        <v>53</v>
      </c>
      <c r="C17" s="27">
        <v>12.150751809332183</v>
      </c>
      <c r="D17" s="27">
        <v>10.135014974800681</v>
      </c>
      <c r="E17" s="27">
        <v>10.425245877526448</v>
      </c>
      <c r="F17" s="27">
        <v>9.3350428903075198</v>
      </c>
      <c r="G17" s="27">
        <v>10.858750386239279</v>
      </c>
      <c r="H17" s="27">
        <v>11.043888441605974</v>
      </c>
      <c r="I17" s="36">
        <v>8.924117301820063</v>
      </c>
      <c r="J17" s="18"/>
      <c r="K17" s="11"/>
    </row>
    <row r="18" spans="1:12">
      <c r="A18" s="16"/>
      <c r="B18" s="11" t="s">
        <v>54</v>
      </c>
      <c r="C18" s="27">
        <v>1.0043643754939047</v>
      </c>
      <c r="D18" s="27">
        <v>1.0343737430392457</v>
      </c>
      <c r="E18" s="27">
        <v>0.63902365608344969</v>
      </c>
      <c r="F18" s="27">
        <v>0.52954904027841143</v>
      </c>
      <c r="G18" s="27">
        <v>0.48295109837698852</v>
      </c>
      <c r="H18" s="27">
        <v>0.56046466210916823</v>
      </c>
      <c r="I18" s="36">
        <v>0.65195449659424298</v>
      </c>
      <c r="J18" s="18"/>
      <c r="K18" s="11"/>
    </row>
    <row r="19" spans="1:12">
      <c r="A19" s="16"/>
      <c r="B19" s="11" t="s">
        <v>40</v>
      </c>
      <c r="C19" s="27">
        <v>34.953342315391936</v>
      </c>
      <c r="D19" s="27">
        <v>30.916631046681882</v>
      </c>
      <c r="E19" s="27">
        <v>31.271714379282606</v>
      </c>
      <c r="F19" s="27">
        <v>26.660855102709309</v>
      </c>
      <c r="G19" s="27">
        <v>23.066153917399852</v>
      </c>
      <c r="H19" s="27">
        <v>32.887350903325313</v>
      </c>
      <c r="I19" s="36">
        <v>32.739881965836361</v>
      </c>
      <c r="J19" s="18"/>
      <c r="K19" s="11"/>
    </row>
    <row r="20" spans="1:12">
      <c r="A20" s="16"/>
      <c r="B20" s="11" t="s">
        <v>33</v>
      </c>
      <c r="C20" s="27">
        <v>16.088899375245319</v>
      </c>
      <c r="D20" s="27">
        <v>15.143291387443355</v>
      </c>
      <c r="E20" s="27">
        <v>8.1458698767306554</v>
      </c>
      <c r="F20" s="27">
        <v>7.4507068997824364</v>
      </c>
      <c r="G20" s="27">
        <v>5.9830329815361436</v>
      </c>
      <c r="H20" s="27">
        <v>11.703460616092643</v>
      </c>
      <c r="I20" s="36">
        <v>11.89217084413376</v>
      </c>
      <c r="J20" s="18"/>
      <c r="K20" s="11"/>
    </row>
    <row r="21" spans="1:12">
      <c r="A21" s="16"/>
      <c r="B21" s="11" t="s">
        <v>42</v>
      </c>
      <c r="C21" s="27">
        <v>3.2895704344574153</v>
      </c>
      <c r="D21" s="27">
        <v>7.13681324751881</v>
      </c>
      <c r="E21" s="27">
        <v>23.548055407580009</v>
      </c>
      <c r="F21" s="27">
        <v>18.588169012271333</v>
      </c>
      <c r="G21" s="27">
        <v>14.757440867983906</v>
      </c>
      <c r="H21" s="27">
        <v>19.810829866730234</v>
      </c>
      <c r="I21" s="36">
        <v>19.114721902368661</v>
      </c>
      <c r="J21" s="18"/>
      <c r="K21" s="11"/>
    </row>
    <row r="22" spans="1:12">
      <c r="A22" s="16"/>
      <c r="B22" s="11" t="s">
        <v>34</v>
      </c>
      <c r="C22" s="27">
        <v>26.1321343650818</v>
      </c>
      <c r="D22" s="27">
        <v>23.177791282406798</v>
      </c>
      <c r="E22" s="27">
        <v>27.357937864912994</v>
      </c>
      <c r="F22" s="27">
        <v>22.899156283211912</v>
      </c>
      <c r="G22" s="27">
        <v>19.907197361525398</v>
      </c>
      <c r="H22" s="27">
        <v>27.243398046376072</v>
      </c>
      <c r="I22" s="36">
        <v>27.579195193776577</v>
      </c>
      <c r="J22" s="18"/>
      <c r="K22" s="11"/>
    </row>
    <row r="23" spans="1:12">
      <c r="A23" s="16"/>
      <c r="B23" s="11" t="s">
        <v>41</v>
      </c>
      <c r="C23" s="27">
        <v>11.808758010964223</v>
      </c>
      <c r="D23" s="27">
        <v>10.60761195848206</v>
      </c>
      <c r="E23" s="27">
        <v>9.2652109195154626</v>
      </c>
      <c r="F23" s="27">
        <v>10.252219253363924</v>
      </c>
      <c r="G23" s="27">
        <v>11.145983917785339</v>
      </c>
      <c r="H23" s="27">
        <v>13.955546149499392</v>
      </c>
      <c r="I23" s="36">
        <v>13.200781957978663</v>
      </c>
      <c r="J23" s="18"/>
      <c r="K23" s="11"/>
    </row>
    <row r="24" spans="1:12">
      <c r="A24" s="16"/>
      <c r="B24" s="11" t="s">
        <v>33</v>
      </c>
      <c r="C24" s="27">
        <v>5.4524606661026978</v>
      </c>
      <c r="D24" s="27">
        <v>5.8118398578310133</v>
      </c>
      <c r="E24" s="27">
        <v>2.449755241325529</v>
      </c>
      <c r="F24" s="27">
        <v>3.1567234150897781</v>
      </c>
      <c r="G24" s="27">
        <v>3.3905492087603157</v>
      </c>
      <c r="H24" s="27">
        <v>5.8036292812802772</v>
      </c>
      <c r="I24" s="36">
        <v>5.6535424386697395</v>
      </c>
      <c r="J24" s="18"/>
      <c r="K24" s="11"/>
    </row>
    <row r="25" spans="1:12">
      <c r="A25" s="16"/>
      <c r="B25" s="11" t="s">
        <v>42</v>
      </c>
      <c r="C25" s="27">
        <v>1.4498613002970013</v>
      </c>
      <c r="D25" s="27">
        <v>2.5302960464203066</v>
      </c>
      <c r="E25" s="27">
        <v>7.193133967598599</v>
      </c>
      <c r="F25" s="27">
        <v>7.0024667111995411</v>
      </c>
      <c r="G25" s="27">
        <v>7.4602068974854747</v>
      </c>
      <c r="H25" s="27">
        <v>8.2359358045471431</v>
      </c>
      <c r="I25" s="36">
        <v>7.7016596611317549</v>
      </c>
      <c r="J25" s="18"/>
      <c r="K25" s="11"/>
    </row>
    <row r="26" spans="1:12">
      <c r="A26" s="16"/>
      <c r="B26" s="11" t="s">
        <v>34</v>
      </c>
      <c r="C26" s="27">
        <v>8.888178883974307</v>
      </c>
      <c r="D26" s="27">
        <v>7.8850895539093271</v>
      </c>
      <c r="E26" s="27">
        <v>8.1469033729903675</v>
      </c>
      <c r="F26" s="27">
        <v>8.3868985379962204</v>
      </c>
      <c r="G26" s="27">
        <v>9.2567208222362733</v>
      </c>
      <c r="H26" s="27">
        <v>11.179429747573405</v>
      </c>
      <c r="I26" s="36">
        <v>10.480878537349911</v>
      </c>
      <c r="J26" s="18"/>
      <c r="K26" s="11"/>
    </row>
    <row r="27" spans="1:12" ht="14.25" customHeight="1">
      <c r="A27" s="16"/>
      <c r="B27" s="12"/>
      <c r="C27" s="4"/>
      <c r="D27" s="4"/>
      <c r="E27" s="4"/>
      <c r="F27" s="4"/>
      <c r="G27" s="24"/>
      <c r="H27" s="24"/>
      <c r="I27" s="24"/>
      <c r="J27" s="18"/>
      <c r="K27" s="11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104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104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104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104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104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104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104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104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104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104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104"/>
    </row>
    <row r="40" spans="1:12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104"/>
    </row>
    <row r="41" spans="1:12">
      <c r="A41" s="16"/>
      <c r="B41" s="74" t="s">
        <v>190</v>
      </c>
      <c r="C41" s="61"/>
      <c r="D41" s="61"/>
      <c r="E41" s="61"/>
      <c r="F41" s="61"/>
      <c r="G41" s="61"/>
      <c r="H41" s="61"/>
      <c r="I41" s="61"/>
      <c r="J41" s="90"/>
      <c r="K41" s="11"/>
      <c r="L41" s="58"/>
    </row>
    <row r="42" spans="1:12">
      <c r="A42" s="20"/>
      <c r="B42" s="92" t="s">
        <v>170</v>
      </c>
      <c r="C42" s="95"/>
      <c r="D42" s="95"/>
      <c r="E42" s="95"/>
      <c r="F42" s="95"/>
      <c r="G42" s="95"/>
      <c r="H42" s="96"/>
      <c r="I42" s="96"/>
      <c r="J42" s="97"/>
      <c r="K42" s="11"/>
      <c r="L42" s="58"/>
    </row>
    <row r="43" spans="1:12">
      <c r="B43" s="23" t="s">
        <v>46</v>
      </c>
      <c r="E43" s="23" t="s">
        <v>44</v>
      </c>
      <c r="K43" s="58"/>
      <c r="L43" s="58"/>
    </row>
    <row r="44" spans="1:12">
      <c r="B44" s="23" t="s">
        <v>47</v>
      </c>
      <c r="C44" s="23"/>
      <c r="D44" s="23"/>
      <c r="E44" s="23" t="s">
        <v>45</v>
      </c>
      <c r="F44" s="59"/>
      <c r="G44" s="59"/>
      <c r="H44" s="58"/>
      <c r="I44" s="58"/>
      <c r="J44" s="58"/>
      <c r="K44" s="58"/>
      <c r="L44" s="58"/>
    </row>
    <row r="45" spans="1:12">
      <c r="B45" s="59"/>
      <c r="C45" s="59"/>
      <c r="D45" s="59"/>
      <c r="E45" s="59"/>
      <c r="F45" s="59"/>
      <c r="G45" s="59"/>
      <c r="H45" s="58"/>
      <c r="I45" s="58"/>
      <c r="J45" s="58"/>
      <c r="K45" s="58"/>
      <c r="L45" s="58"/>
    </row>
    <row r="46" spans="1:12">
      <c r="B46" s="59"/>
      <c r="C46" s="59"/>
      <c r="D46" s="59"/>
      <c r="E46" s="59"/>
      <c r="F46" s="59"/>
      <c r="G46" s="59"/>
      <c r="H46" s="58"/>
      <c r="I46" s="58"/>
      <c r="J46" s="58"/>
      <c r="K46" s="58"/>
      <c r="L46" s="58"/>
    </row>
    <row r="47" spans="1:12">
      <c r="B47" s="59"/>
      <c r="C47" s="59"/>
      <c r="D47" s="59"/>
      <c r="E47" s="59"/>
      <c r="F47" s="59"/>
      <c r="G47" s="59"/>
      <c r="H47" s="58"/>
      <c r="I47" s="58"/>
      <c r="J47" s="58"/>
      <c r="K47" s="58"/>
      <c r="L47" s="58"/>
    </row>
    <row r="48" spans="1:12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</row>
    <row r="49" spans="2:12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</row>
    <row r="50" spans="2:12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</sheetData>
  <mergeCells count="3">
    <mergeCell ref="C7:I7"/>
    <mergeCell ref="C8:I8"/>
    <mergeCell ref="C10:I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O53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0"/>
      <c r="C1" s="10"/>
      <c r="D1" s="10"/>
      <c r="E1" s="10"/>
      <c r="F1" s="10"/>
      <c r="G1" s="10"/>
      <c r="H1" s="10"/>
      <c r="I1" s="10"/>
      <c r="J1" s="10"/>
      <c r="K1" s="10"/>
      <c r="L1" s="18"/>
      <c r="M1" s="11"/>
    </row>
    <row r="2" spans="1:15">
      <c r="A2" s="16"/>
      <c r="B2" s="10"/>
      <c r="C2" s="10"/>
      <c r="D2" s="10"/>
      <c r="E2" s="10"/>
      <c r="F2" s="10"/>
      <c r="G2" s="10"/>
      <c r="H2" s="10"/>
      <c r="I2" s="10"/>
      <c r="J2" s="10"/>
      <c r="K2" s="10"/>
      <c r="L2" s="18"/>
      <c r="M2" s="11"/>
    </row>
    <row r="3" spans="1:15">
      <c r="A3" s="16"/>
      <c r="B3" s="10"/>
      <c r="C3" s="10"/>
      <c r="D3" s="10"/>
      <c r="E3" s="10"/>
      <c r="F3" s="10"/>
      <c r="G3" s="10"/>
      <c r="H3" s="10"/>
      <c r="I3" s="10"/>
      <c r="J3" s="10"/>
      <c r="K3" s="10"/>
      <c r="L3" s="18"/>
      <c r="M3" s="11"/>
    </row>
    <row r="4" spans="1:15">
      <c r="A4" s="16"/>
      <c r="B4" s="10"/>
      <c r="C4" s="10"/>
      <c r="D4" s="10"/>
      <c r="E4" s="10"/>
      <c r="F4" s="10"/>
      <c r="G4" s="10"/>
      <c r="H4" s="10"/>
      <c r="I4" s="10"/>
      <c r="J4" s="10"/>
      <c r="K4" s="10"/>
      <c r="L4" s="18"/>
      <c r="M4" s="11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  <c r="M6" s="11"/>
    </row>
    <row r="7" spans="1:15">
      <c r="A7" s="16"/>
      <c r="B7" s="10"/>
      <c r="C7" s="166" t="s">
        <v>28</v>
      </c>
      <c r="D7" s="166"/>
      <c r="E7" s="166"/>
      <c r="F7" s="166"/>
      <c r="G7" s="166"/>
      <c r="H7" s="166"/>
      <c r="I7" s="166"/>
      <c r="J7" s="166"/>
      <c r="K7" s="166"/>
      <c r="L7" s="18"/>
      <c r="M7" s="11"/>
    </row>
    <row r="8" spans="1:15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  <c r="M8" s="11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  <c r="M9" s="11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  <c r="M10" s="11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85">
        <v>2011</v>
      </c>
      <c r="K11" s="168"/>
      <c r="L11" s="18"/>
      <c r="M11" s="11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11"/>
    </row>
    <row r="13" spans="1:15">
      <c r="A13" s="16"/>
      <c r="B13" s="11" t="s">
        <v>195</v>
      </c>
      <c r="C13" s="27">
        <v>81.025716999561197</v>
      </c>
      <c r="D13" s="27">
        <v>81.355997316382457</v>
      </c>
      <c r="E13" s="27">
        <v>81.760553541846392</v>
      </c>
      <c r="F13" s="27">
        <v>82.170734581720666</v>
      </c>
      <c r="G13" s="27">
        <v>82.554246635115675</v>
      </c>
      <c r="H13" s="27">
        <v>82.900803512967954</v>
      </c>
      <c r="I13" s="27">
        <v>83.203098200905188</v>
      </c>
      <c r="J13" s="36">
        <v>83.475006350387574</v>
      </c>
      <c r="K13" s="45">
        <v>1</v>
      </c>
      <c r="L13" s="18"/>
      <c r="M13" s="11"/>
    </row>
    <row r="14" spans="1:15">
      <c r="A14" s="16"/>
      <c r="B14" s="11" t="s">
        <v>21</v>
      </c>
      <c r="C14" s="27">
        <v>81.452397384499136</v>
      </c>
      <c r="D14" s="27">
        <v>81.84937392322918</v>
      </c>
      <c r="E14" s="27">
        <v>82.049281045640626</v>
      </c>
      <c r="F14" s="27">
        <v>82.296467071071092</v>
      </c>
      <c r="G14" s="27">
        <v>82.537398730973834</v>
      </c>
      <c r="H14" s="27">
        <v>82.761971211808344</v>
      </c>
      <c r="I14" s="27">
        <v>82.949078035547885</v>
      </c>
      <c r="J14" s="36">
        <v>83.111014216137946</v>
      </c>
      <c r="K14" s="45">
        <v>2</v>
      </c>
      <c r="L14" s="18"/>
      <c r="M14" s="11"/>
    </row>
    <row r="15" spans="1:15">
      <c r="A15" s="16"/>
      <c r="B15" s="11" t="s">
        <v>11</v>
      </c>
      <c r="C15" s="27">
        <v>0</v>
      </c>
      <c r="D15" s="27">
        <v>0</v>
      </c>
      <c r="E15" s="27">
        <v>0</v>
      </c>
      <c r="F15" s="27">
        <v>80.628660026744129</v>
      </c>
      <c r="G15" s="27">
        <v>81.119208559661388</v>
      </c>
      <c r="H15" s="27">
        <v>81.631212795356618</v>
      </c>
      <c r="I15" s="27">
        <v>82.094205058691855</v>
      </c>
      <c r="J15" s="36">
        <v>82.518456199390059</v>
      </c>
      <c r="K15" s="45">
        <v>3</v>
      </c>
      <c r="L15" s="18"/>
      <c r="M15" s="11"/>
    </row>
    <row r="16" spans="1:15">
      <c r="A16" s="16"/>
      <c r="B16" s="11" t="s">
        <v>22</v>
      </c>
      <c r="C16" s="27">
        <v>78.920280191110024</v>
      </c>
      <c r="D16" s="27">
        <v>79.230529222568592</v>
      </c>
      <c r="E16" s="27">
        <v>79.731297667536978</v>
      </c>
      <c r="F16" s="27">
        <v>80.205593138557049</v>
      </c>
      <c r="G16" s="27">
        <v>80.639414226989331</v>
      </c>
      <c r="H16" s="27">
        <v>81.036241453046955</v>
      </c>
      <c r="I16" s="27">
        <v>81.368936364578929</v>
      </c>
      <c r="J16" s="36">
        <v>81.654240092422356</v>
      </c>
      <c r="K16" s="45">
        <v>4</v>
      </c>
      <c r="L16" s="18"/>
      <c r="M16" s="11"/>
    </row>
    <row r="17" spans="1:15">
      <c r="A17" s="16"/>
      <c r="B17" s="11" t="s">
        <v>19</v>
      </c>
      <c r="C17" s="27">
        <v>78.751385581559603</v>
      </c>
      <c r="D17" s="27">
        <v>79.087754289235818</v>
      </c>
      <c r="E17" s="27">
        <v>79.521594479699345</v>
      </c>
      <c r="F17" s="27">
        <v>79.96150018528418</v>
      </c>
      <c r="G17" s="27">
        <v>80.39310160992612</v>
      </c>
      <c r="H17" s="27">
        <v>80.811762174739329</v>
      </c>
      <c r="I17" s="27">
        <v>81.176595159769192</v>
      </c>
      <c r="J17" s="36">
        <v>81.500454298247604</v>
      </c>
      <c r="K17" s="45">
        <v>5</v>
      </c>
      <c r="L17" s="18"/>
      <c r="M17" s="11"/>
    </row>
    <row r="18" spans="1:15">
      <c r="A18" s="16"/>
      <c r="B18" s="11" t="s">
        <v>3</v>
      </c>
      <c r="C18" s="27">
        <v>0</v>
      </c>
      <c r="D18" s="27">
        <v>0</v>
      </c>
      <c r="E18" s="27">
        <v>0</v>
      </c>
      <c r="F18" s="27">
        <v>79.811038443902788</v>
      </c>
      <c r="G18" s="27">
        <v>80.182214309366017</v>
      </c>
      <c r="H18" s="27">
        <v>80.50654775963794</v>
      </c>
      <c r="I18" s="27">
        <v>80.766757775057172</v>
      </c>
      <c r="J18" s="36">
        <v>80.98994206782028</v>
      </c>
      <c r="K18" s="45">
        <v>6</v>
      </c>
      <c r="L18" s="18"/>
      <c r="M18" s="11"/>
    </row>
    <row r="19" spans="1:15">
      <c r="A19" s="16"/>
      <c r="B19" s="11" t="s">
        <v>23</v>
      </c>
      <c r="C19" s="27">
        <v>78.688629759908096</v>
      </c>
      <c r="D19" s="27">
        <v>78.843876866487619</v>
      </c>
      <c r="E19" s="27">
        <v>79.231580802593953</v>
      </c>
      <c r="F19" s="27">
        <v>79.62467197362497</v>
      </c>
      <c r="G19" s="27">
        <v>80.007703393503789</v>
      </c>
      <c r="H19" s="27">
        <v>80.388562635572953</v>
      </c>
      <c r="I19" s="27">
        <v>80.713019504846841</v>
      </c>
      <c r="J19" s="36">
        <v>80.989516848429005</v>
      </c>
      <c r="K19" s="45">
        <v>7</v>
      </c>
      <c r="L19" s="18"/>
      <c r="M19" s="11"/>
    </row>
    <row r="20" spans="1:15">
      <c r="A20" s="16"/>
      <c r="B20" s="11" t="s">
        <v>10</v>
      </c>
      <c r="C20" s="27">
        <v>77.652122220383418</v>
      </c>
      <c r="D20" s="27">
        <v>77.980451225776278</v>
      </c>
      <c r="E20" s="27">
        <v>78.464065639405476</v>
      </c>
      <c r="F20" s="27">
        <v>78.927620368351498</v>
      </c>
      <c r="G20" s="27">
        <v>79.418815763376443</v>
      </c>
      <c r="H20" s="27">
        <v>79.953640892137471</v>
      </c>
      <c r="I20" s="27">
        <v>80.4788081140956</v>
      </c>
      <c r="J20" s="36">
        <v>80.975158977501692</v>
      </c>
      <c r="K20" s="45">
        <v>8</v>
      </c>
      <c r="L20" s="18"/>
      <c r="M20" s="11"/>
    </row>
    <row r="21" spans="1:15">
      <c r="A21" s="16"/>
      <c r="B21" s="12" t="s">
        <v>4</v>
      </c>
      <c r="C21" s="50">
        <v>78.058890926734549</v>
      </c>
      <c r="D21" s="50">
        <v>78.436391253451859</v>
      </c>
      <c r="E21" s="50">
        <v>78.904700062328132</v>
      </c>
      <c r="F21" s="50">
        <v>79.337040496932758</v>
      </c>
      <c r="G21" s="50">
        <v>79.735294579339495</v>
      </c>
      <c r="H21" s="50">
        <v>80.104246990646544</v>
      </c>
      <c r="I21" s="50">
        <v>80.438702086749075</v>
      </c>
      <c r="J21" s="50">
        <v>80.747923039011823</v>
      </c>
      <c r="K21" s="106">
        <v>9</v>
      </c>
      <c r="L21" s="18"/>
      <c r="M21" s="11"/>
    </row>
    <row r="22" spans="1:15">
      <c r="A22" s="16"/>
      <c r="B22" s="11" t="s">
        <v>13</v>
      </c>
      <c r="C22" s="27">
        <v>0</v>
      </c>
      <c r="D22" s="27">
        <v>0</v>
      </c>
      <c r="E22" s="27">
        <v>0</v>
      </c>
      <c r="F22" s="27">
        <v>78.682916254555792</v>
      </c>
      <c r="G22" s="27">
        <v>79.129021206849075</v>
      </c>
      <c r="H22" s="27">
        <v>79.484463276836152</v>
      </c>
      <c r="I22" s="27">
        <v>79.769943311706328</v>
      </c>
      <c r="J22" s="36">
        <v>80.024065814771703</v>
      </c>
      <c r="K22" s="45">
        <v>10</v>
      </c>
      <c r="L22" s="18"/>
      <c r="M22" s="11"/>
    </row>
    <row r="23" spans="1:15">
      <c r="A23" s="16"/>
      <c r="B23" s="11" t="s">
        <v>9</v>
      </c>
      <c r="C23" s="27">
        <v>0</v>
      </c>
      <c r="D23" s="27">
        <v>0</v>
      </c>
      <c r="E23" s="27">
        <v>0</v>
      </c>
      <c r="F23" s="27">
        <v>77.735145317189193</v>
      </c>
      <c r="G23" s="27">
        <v>78.303859092525229</v>
      </c>
      <c r="H23" s="27">
        <v>78.893446844871548</v>
      </c>
      <c r="I23" s="27">
        <v>79.423508899710271</v>
      </c>
      <c r="J23" s="36">
        <v>79.911644125600233</v>
      </c>
      <c r="K23" s="45">
        <v>11</v>
      </c>
      <c r="L23" s="18"/>
      <c r="M23" s="11"/>
      <c r="N23" s="23"/>
      <c r="O23" s="34"/>
    </row>
    <row r="24" spans="1:15">
      <c r="A24" s="16"/>
      <c r="B24" s="11" t="s">
        <v>7</v>
      </c>
      <c r="C24" s="27">
        <v>77.070699344499843</v>
      </c>
      <c r="D24" s="27">
        <v>77.29137904040762</v>
      </c>
      <c r="E24" s="27">
        <v>77.607860177267398</v>
      </c>
      <c r="F24" s="27">
        <v>77.960386670122134</v>
      </c>
      <c r="G24" s="27">
        <v>78.343316046447256</v>
      </c>
      <c r="H24" s="27">
        <v>78.729393388906814</v>
      </c>
      <c r="I24" s="27">
        <v>79.072283694611883</v>
      </c>
      <c r="J24" s="36">
        <v>79.37700540088089</v>
      </c>
      <c r="K24" s="45">
        <v>12</v>
      </c>
      <c r="L24" s="18"/>
      <c r="M24" s="11"/>
      <c r="N24" s="23"/>
      <c r="O24" s="34"/>
    </row>
    <row r="25" spans="1:15">
      <c r="A25" s="16"/>
      <c r="B25" s="12" t="s">
        <v>196</v>
      </c>
      <c r="C25" s="28">
        <v>76.179439785395928</v>
      </c>
      <c r="D25" s="28">
        <v>76.596526330232706</v>
      </c>
      <c r="E25" s="28">
        <v>76.996507039050371</v>
      </c>
      <c r="F25" s="28">
        <v>77.398674932836826</v>
      </c>
      <c r="G25" s="28">
        <v>77.793305242093837</v>
      </c>
      <c r="H25" s="28">
        <v>78.172311625608486</v>
      </c>
      <c r="I25" s="28">
        <v>78.500532340734793</v>
      </c>
      <c r="J25" s="50">
        <v>78.783292575224195</v>
      </c>
      <c r="K25" s="45" t="s">
        <v>197</v>
      </c>
      <c r="L25" s="18"/>
      <c r="M25" s="11"/>
    </row>
    <row r="26" spans="1:15">
      <c r="A26" s="16"/>
      <c r="B26" s="11" t="s">
        <v>16</v>
      </c>
      <c r="C26" s="27">
        <v>0</v>
      </c>
      <c r="D26" s="27">
        <v>0</v>
      </c>
      <c r="E26" s="27">
        <v>0</v>
      </c>
      <c r="F26" s="27">
        <v>77.251457294281238</v>
      </c>
      <c r="G26" s="27">
        <v>77.520516012989418</v>
      </c>
      <c r="H26" s="27">
        <v>77.86438440333454</v>
      </c>
      <c r="I26" s="27">
        <v>78.233106505804344</v>
      </c>
      <c r="J26" s="36">
        <v>78.577469942394188</v>
      </c>
      <c r="K26" s="45">
        <v>13</v>
      </c>
      <c r="L26" s="18"/>
      <c r="M26" s="11"/>
    </row>
    <row r="27" spans="1:15">
      <c r="A27" s="16"/>
      <c r="B27" s="11" t="s">
        <v>24</v>
      </c>
      <c r="C27" s="27">
        <v>76.308958047399045</v>
      </c>
      <c r="D27" s="27">
        <v>76.4430954983779</v>
      </c>
      <c r="E27" s="27">
        <v>76.722680250822279</v>
      </c>
      <c r="F27" s="27">
        <v>77.041301753605296</v>
      </c>
      <c r="G27" s="27">
        <v>77.375106406706124</v>
      </c>
      <c r="H27" s="27">
        <v>77.712527435846582</v>
      </c>
      <c r="I27" s="27">
        <v>78.021056065999772</v>
      </c>
      <c r="J27" s="36">
        <v>78.305297538498124</v>
      </c>
      <c r="K27" s="45">
        <v>14</v>
      </c>
      <c r="L27" s="18"/>
      <c r="M27" s="11"/>
    </row>
    <row r="28" spans="1:15">
      <c r="A28" s="16"/>
      <c r="B28" s="11" t="s">
        <v>5</v>
      </c>
      <c r="C28" s="27">
        <v>76.040411493096002</v>
      </c>
      <c r="D28" s="27">
        <v>76.251114697855513</v>
      </c>
      <c r="E28" s="27">
        <v>76.518015903386711</v>
      </c>
      <c r="F28" s="27">
        <v>76.816343154406511</v>
      </c>
      <c r="G28" s="27">
        <v>77.150729767273688</v>
      </c>
      <c r="H28" s="27">
        <v>77.53120379241615</v>
      </c>
      <c r="I28" s="27">
        <v>77.900128525126902</v>
      </c>
      <c r="J28" s="36">
        <v>78.252279312689438</v>
      </c>
      <c r="K28" s="45">
        <v>15</v>
      </c>
      <c r="L28" s="18"/>
      <c r="M28" s="11"/>
    </row>
    <row r="29" spans="1:15">
      <c r="A29" s="16"/>
      <c r="B29" s="11" t="s">
        <v>18</v>
      </c>
      <c r="C29" s="27">
        <v>75.736776922380571</v>
      </c>
      <c r="D29" s="27">
        <v>76.118062954176509</v>
      </c>
      <c r="E29" s="27">
        <v>76.422288351058555</v>
      </c>
      <c r="F29" s="27">
        <v>76.739214752132796</v>
      </c>
      <c r="G29" s="27">
        <v>77.053227334357928</v>
      </c>
      <c r="H29" s="27">
        <v>77.346313358833413</v>
      </c>
      <c r="I29" s="27">
        <v>77.593542213607478</v>
      </c>
      <c r="J29" s="36">
        <v>77.801894962131072</v>
      </c>
      <c r="K29" s="45">
        <v>16</v>
      </c>
      <c r="L29" s="18"/>
      <c r="M29" s="11"/>
    </row>
    <row r="30" spans="1:15">
      <c r="A30" s="16"/>
      <c r="B30" s="11" t="s">
        <v>8</v>
      </c>
      <c r="C30" s="27">
        <v>75.411262802681605</v>
      </c>
      <c r="D30" s="27">
        <v>75.758704542041727</v>
      </c>
      <c r="E30" s="27">
        <v>76.103152517385425</v>
      </c>
      <c r="F30" s="27">
        <v>76.445742640697276</v>
      </c>
      <c r="G30" s="27">
        <v>76.792135729202826</v>
      </c>
      <c r="H30" s="27">
        <v>77.124134892376446</v>
      </c>
      <c r="I30" s="27">
        <v>77.414184259872812</v>
      </c>
      <c r="J30" s="36">
        <v>77.670535136598488</v>
      </c>
      <c r="K30" s="45">
        <v>17</v>
      </c>
      <c r="L30" s="18"/>
      <c r="M30" s="11"/>
    </row>
    <row r="31" spans="1:15">
      <c r="A31" s="16"/>
      <c r="B31" s="11" t="s">
        <v>14</v>
      </c>
      <c r="C31" s="27">
        <v>0</v>
      </c>
      <c r="D31" s="27">
        <v>0</v>
      </c>
      <c r="E31" s="27">
        <v>0</v>
      </c>
      <c r="F31" s="27">
        <v>75.882988119236032</v>
      </c>
      <c r="G31" s="27">
        <v>76.365811837517015</v>
      </c>
      <c r="H31" s="27">
        <v>76.854530298318195</v>
      </c>
      <c r="I31" s="27">
        <v>77.275707381991168</v>
      </c>
      <c r="J31" s="36">
        <v>77.653546688986054</v>
      </c>
      <c r="K31" s="45">
        <v>18</v>
      </c>
      <c r="L31" s="18"/>
      <c r="M31" s="11"/>
    </row>
    <row r="32" spans="1:15">
      <c r="A32" s="16"/>
      <c r="B32" s="11" t="s">
        <v>20</v>
      </c>
      <c r="C32" s="27">
        <v>74.494115899644342</v>
      </c>
      <c r="D32" s="27">
        <v>74.668745670996159</v>
      </c>
      <c r="E32" s="27">
        <v>75.10666816360289</v>
      </c>
      <c r="F32" s="27">
        <v>75.565987380700889</v>
      </c>
      <c r="G32" s="27">
        <v>76.049525527234223</v>
      </c>
      <c r="H32" s="27">
        <v>76.576737853864003</v>
      </c>
      <c r="I32" s="27">
        <v>77.070411166761076</v>
      </c>
      <c r="J32" s="36">
        <v>77.529071222553441</v>
      </c>
      <c r="K32" s="45">
        <v>19</v>
      </c>
      <c r="L32" s="18"/>
      <c r="M32" s="11"/>
    </row>
    <row r="33" spans="1:14">
      <c r="A33" s="16"/>
      <c r="B33" s="11" t="s">
        <v>6</v>
      </c>
      <c r="C33" s="27">
        <v>0</v>
      </c>
      <c r="D33" s="27">
        <v>0</v>
      </c>
      <c r="E33" s="27">
        <v>0</v>
      </c>
      <c r="F33" s="27">
        <v>73.653262070830252</v>
      </c>
      <c r="G33" s="27">
        <v>74.073579145379981</v>
      </c>
      <c r="H33" s="27">
        <v>74.491117993202323</v>
      </c>
      <c r="I33" s="27">
        <v>74.885984030384563</v>
      </c>
      <c r="J33" s="36">
        <v>75.253019052400717</v>
      </c>
      <c r="K33" s="45">
        <v>20</v>
      </c>
      <c r="L33" s="18"/>
      <c r="M33" s="11"/>
    </row>
    <row r="34" spans="1:14">
      <c r="A34" s="16"/>
      <c r="B34" s="11" t="s">
        <v>17</v>
      </c>
      <c r="C34" s="27">
        <v>0</v>
      </c>
      <c r="D34" s="27">
        <v>0</v>
      </c>
      <c r="E34" s="27">
        <v>0</v>
      </c>
      <c r="F34" s="27">
        <v>73.29415875433628</v>
      </c>
      <c r="G34" s="27">
        <v>73.732311111336628</v>
      </c>
      <c r="H34" s="27">
        <v>74.205120020177432</v>
      </c>
      <c r="I34" s="27">
        <v>74.663419104348037</v>
      </c>
      <c r="J34" s="36">
        <v>75.104471027177198</v>
      </c>
      <c r="K34" s="45">
        <v>21</v>
      </c>
      <c r="L34" s="18"/>
      <c r="M34" s="11"/>
    </row>
    <row r="35" spans="1:14">
      <c r="A35" s="16"/>
      <c r="B35" s="11" t="s">
        <v>15</v>
      </c>
      <c r="C35" s="27">
        <v>0</v>
      </c>
      <c r="D35" s="27">
        <v>0</v>
      </c>
      <c r="E35" s="27">
        <v>0</v>
      </c>
      <c r="F35" s="27">
        <v>73.511116135102512</v>
      </c>
      <c r="G35" s="27">
        <v>73.717017548004648</v>
      </c>
      <c r="H35" s="27">
        <v>74.002707069222026</v>
      </c>
      <c r="I35" s="27">
        <v>74.306425392425993</v>
      </c>
      <c r="J35" s="36">
        <v>74.611082906416826</v>
      </c>
      <c r="K35" s="45">
        <v>22</v>
      </c>
      <c r="L35" s="18"/>
      <c r="M35" s="11"/>
    </row>
    <row r="36" spans="1:14" ht="14.25" customHeight="1">
      <c r="A36" s="16"/>
      <c r="B36" s="11" t="s">
        <v>12</v>
      </c>
      <c r="C36" s="27">
        <v>0</v>
      </c>
      <c r="D36" s="27">
        <v>0</v>
      </c>
      <c r="E36" s="27">
        <v>0</v>
      </c>
      <c r="F36" s="27">
        <v>67.234005467885041</v>
      </c>
      <c r="G36" s="27">
        <v>67.650547138988983</v>
      </c>
      <c r="H36" s="27">
        <v>68.037466774089182</v>
      </c>
      <c r="I36" s="27">
        <v>68.297155866124925</v>
      </c>
      <c r="J36" s="36">
        <v>68.447166863785569</v>
      </c>
      <c r="K36" s="45">
        <v>23</v>
      </c>
      <c r="L36" s="18"/>
      <c r="M36" s="11"/>
    </row>
    <row r="37" spans="1:14">
      <c r="A37" s="16"/>
      <c r="B37" s="11" t="s">
        <v>186</v>
      </c>
      <c r="C37" s="27">
        <v>0</v>
      </c>
      <c r="D37" s="27">
        <v>0</v>
      </c>
      <c r="E37" s="27">
        <v>0</v>
      </c>
      <c r="F37" s="27">
        <v>68.651874804684937</v>
      </c>
      <c r="G37" s="27">
        <v>68.54924152977145</v>
      </c>
      <c r="H37" s="27">
        <v>68.380788790412709</v>
      </c>
      <c r="I37" s="27">
        <v>68.17780444454506</v>
      </c>
      <c r="J37" s="36">
        <v>67.986485229622303</v>
      </c>
      <c r="K37" s="45">
        <v>24</v>
      </c>
      <c r="L37" s="18"/>
      <c r="M37" s="11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tr">
        <f>IF(F46="","",1)</f>
        <v/>
      </c>
    </row>
    <row r="47" spans="1:14">
      <c r="A47" s="16"/>
      <c r="B47" s="74" t="s">
        <v>190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>
      <c r="A48" s="16"/>
      <c r="B48" s="74" t="s">
        <v>168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>
      <c r="A49" s="16"/>
      <c r="B49" s="74" t="s">
        <v>174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>
      <c r="A50" s="16"/>
      <c r="B50" s="74" t="s">
        <v>169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>
      <c r="A51" s="20"/>
      <c r="B51" s="92" t="s">
        <v>170</v>
      </c>
      <c r="C51" s="95"/>
      <c r="D51" s="95"/>
      <c r="E51" s="95"/>
      <c r="F51" s="95"/>
      <c r="G51" s="95"/>
      <c r="H51" s="96"/>
      <c r="I51" s="96"/>
      <c r="J51" s="96"/>
      <c r="K51" s="96"/>
      <c r="L51" s="97"/>
      <c r="M51" s="11"/>
    </row>
    <row r="53" spans="1:13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 codeName="Hoja4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B13" sqref="B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6" t="s">
        <v>51</v>
      </c>
      <c r="D7" s="166"/>
      <c r="E7" s="166"/>
      <c r="F7" s="166"/>
      <c r="G7" s="166"/>
      <c r="H7" s="166"/>
      <c r="I7" s="166"/>
      <c r="J7" s="166"/>
      <c r="K7" s="166"/>
      <c r="L7" s="18"/>
    </row>
    <row r="8" spans="1:15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2" t="s">
        <v>4</v>
      </c>
      <c r="C13" s="50">
        <v>65.590344244114291</v>
      </c>
      <c r="D13" s="50">
        <v>65.548771122045707</v>
      </c>
      <c r="E13" s="50">
        <v>67.746865832905897</v>
      </c>
      <c r="F13" s="50">
        <v>64.766373125274541</v>
      </c>
      <c r="G13" s="50">
        <v>65.540035061733022</v>
      </c>
      <c r="H13" s="50">
        <v>66.653700881815155</v>
      </c>
      <c r="I13" s="50">
        <v>68.365927430731901</v>
      </c>
      <c r="J13" s="50">
        <v>70.966924058991083</v>
      </c>
      <c r="K13" s="106">
        <v>1</v>
      </c>
      <c r="L13" s="18"/>
    </row>
    <row r="14" spans="1:15">
      <c r="A14" s="16"/>
      <c r="B14" s="11" t="s">
        <v>7</v>
      </c>
      <c r="C14" s="27">
        <v>69.31908937273829</v>
      </c>
      <c r="D14" s="27">
        <v>68.939390451742639</v>
      </c>
      <c r="E14" s="27">
        <v>67.299308560370534</v>
      </c>
      <c r="F14" s="27">
        <v>67.856121134882002</v>
      </c>
      <c r="G14" s="27">
        <v>69.267339474634696</v>
      </c>
      <c r="H14" s="27">
        <v>70.100577067393516</v>
      </c>
      <c r="I14" s="27">
        <v>66.467599910645049</v>
      </c>
      <c r="J14" s="36">
        <v>69.407466921087646</v>
      </c>
      <c r="K14" s="45">
        <v>2</v>
      </c>
      <c r="L14" s="18"/>
    </row>
    <row r="15" spans="1:15">
      <c r="A15" s="16"/>
      <c r="B15" s="11" t="s">
        <v>19</v>
      </c>
      <c r="C15" s="27">
        <v>64.862441944106507</v>
      </c>
      <c r="D15" s="27">
        <v>65.872261671938787</v>
      </c>
      <c r="E15" s="27">
        <v>62.299492055867404</v>
      </c>
      <c r="F15" s="27">
        <v>57.487606120540988</v>
      </c>
      <c r="G15" s="27">
        <v>63.692740291416008</v>
      </c>
      <c r="H15" s="27">
        <v>68.47955371548376</v>
      </c>
      <c r="I15" s="27">
        <v>72.104197132776193</v>
      </c>
      <c r="J15" s="36">
        <v>68.996247917174486</v>
      </c>
      <c r="K15" s="45">
        <v>3</v>
      </c>
      <c r="L15" s="18"/>
    </row>
    <row r="16" spans="1:15">
      <c r="A16" s="16"/>
      <c r="B16" s="11" t="s">
        <v>8</v>
      </c>
      <c r="C16" s="27">
        <v>66.640670941286359</v>
      </c>
      <c r="D16" s="27">
        <v>66.618317033258293</v>
      </c>
      <c r="E16" s="27">
        <v>66.262460317698682</v>
      </c>
      <c r="F16" s="27">
        <v>64.468981147806872</v>
      </c>
      <c r="G16" s="27">
        <v>67.955878807361557</v>
      </c>
      <c r="H16" s="27">
        <v>68.961480479156904</v>
      </c>
      <c r="I16" s="27">
        <v>69.069638036093338</v>
      </c>
      <c r="J16" s="36">
        <v>68.270619219169916</v>
      </c>
      <c r="K16" s="45">
        <v>4</v>
      </c>
      <c r="L16" s="18"/>
    </row>
    <row r="17" spans="1:15">
      <c r="A17" s="16"/>
      <c r="B17" s="11" t="s">
        <v>18</v>
      </c>
      <c r="C17" s="27">
        <v>64.659709497718168</v>
      </c>
      <c r="D17" s="27">
        <v>67.878688738317109</v>
      </c>
      <c r="E17" s="27">
        <v>63.68488697721677</v>
      </c>
      <c r="F17" s="27">
        <v>65.724859103896165</v>
      </c>
      <c r="G17" s="27">
        <v>64.963760860834768</v>
      </c>
      <c r="H17" s="27">
        <v>65.22040630290401</v>
      </c>
      <c r="I17" s="27">
        <v>64.067862352752698</v>
      </c>
      <c r="J17" s="36">
        <v>66.636636451965998</v>
      </c>
      <c r="K17" s="45">
        <v>5</v>
      </c>
      <c r="L17" s="18"/>
    </row>
    <row r="18" spans="1:15">
      <c r="A18" s="16"/>
      <c r="B18" s="11" t="s">
        <v>10</v>
      </c>
      <c r="C18" s="27">
        <v>64.500226440067692</v>
      </c>
      <c r="D18" s="27">
        <v>62.504142530435615</v>
      </c>
      <c r="E18" s="27">
        <v>63.857361809213401</v>
      </c>
      <c r="F18" s="27">
        <v>62.530701915171058</v>
      </c>
      <c r="G18" s="27">
        <v>63.44628325678967</v>
      </c>
      <c r="H18" s="27">
        <v>65.743371775428699</v>
      </c>
      <c r="I18" s="27">
        <v>66.312002458852774</v>
      </c>
      <c r="J18" s="36">
        <v>66.406172350160872</v>
      </c>
      <c r="K18" s="45">
        <v>6</v>
      </c>
      <c r="L18" s="18"/>
    </row>
    <row r="19" spans="1:15">
      <c r="A19" s="16"/>
      <c r="B19" s="11" t="s">
        <v>22</v>
      </c>
      <c r="C19" s="27">
        <v>62.13325577666663</v>
      </c>
      <c r="D19" s="27">
        <v>61.548013549700642</v>
      </c>
      <c r="E19" s="27">
        <v>60.891738412565758</v>
      </c>
      <c r="F19" s="27">
        <v>57.051365965425063</v>
      </c>
      <c r="G19" s="27">
        <v>57.97249985882884</v>
      </c>
      <c r="H19" s="27">
        <v>64.535203846223553</v>
      </c>
      <c r="I19" s="27">
        <v>65.016702597339986</v>
      </c>
      <c r="J19" s="36">
        <v>66.011558410963602</v>
      </c>
      <c r="K19" s="45">
        <v>7</v>
      </c>
      <c r="L19" s="18"/>
    </row>
    <row r="20" spans="1:15">
      <c r="A20" s="16"/>
      <c r="B20" s="11" t="s">
        <v>9</v>
      </c>
      <c r="C20" s="27">
        <v>0</v>
      </c>
      <c r="D20" s="27">
        <v>0</v>
      </c>
      <c r="E20" s="27">
        <v>0</v>
      </c>
      <c r="F20" s="27">
        <v>60.442852333788331</v>
      </c>
      <c r="G20" s="27">
        <v>64.086644051883596</v>
      </c>
      <c r="H20" s="27">
        <v>62.486719180595784</v>
      </c>
      <c r="I20" s="27">
        <v>63.804217861529068</v>
      </c>
      <c r="J20" s="36">
        <v>65.317304274785371</v>
      </c>
      <c r="K20" s="45">
        <v>8</v>
      </c>
      <c r="L20" s="18"/>
    </row>
    <row r="21" spans="1:15">
      <c r="A21" s="16"/>
      <c r="B21" s="11" t="s">
        <v>20</v>
      </c>
      <c r="C21" s="27">
        <v>62.839459590427481</v>
      </c>
      <c r="D21" s="27">
        <v>59.672047015872643</v>
      </c>
      <c r="E21" s="27">
        <v>60.670748820625207</v>
      </c>
      <c r="F21" s="27">
        <v>61.543641571572294</v>
      </c>
      <c r="G21" s="27">
        <v>61.248399371100625</v>
      </c>
      <c r="H21" s="27">
        <v>63.064250792239818</v>
      </c>
      <c r="I21" s="27">
        <v>63.188524562292379</v>
      </c>
      <c r="J21" s="36">
        <v>64.670823991967339</v>
      </c>
      <c r="K21" s="45">
        <v>9</v>
      </c>
      <c r="L21" s="18"/>
    </row>
    <row r="22" spans="1:15">
      <c r="A22" s="16"/>
      <c r="B22" s="11" t="s">
        <v>23</v>
      </c>
      <c r="C22" s="27">
        <v>66.060341693064203</v>
      </c>
      <c r="D22" s="27">
        <v>67.845579847648622</v>
      </c>
      <c r="E22" s="27">
        <v>65.887841401178576</v>
      </c>
      <c r="F22" s="27">
        <v>64.715055844560482</v>
      </c>
      <c r="G22" s="27">
        <v>64.330268647804743</v>
      </c>
      <c r="H22" s="27">
        <v>67.333455783813307</v>
      </c>
      <c r="I22" s="27">
        <v>68.482587534041883</v>
      </c>
      <c r="J22" s="36">
        <v>64.62141606798032</v>
      </c>
      <c r="K22" s="45">
        <v>10</v>
      </c>
      <c r="L22" s="18"/>
    </row>
    <row r="23" spans="1:15">
      <c r="A23" s="16"/>
      <c r="B23" s="11" t="s">
        <v>195</v>
      </c>
      <c r="C23" s="27">
        <v>60.432200774040602</v>
      </c>
      <c r="D23" s="27">
        <v>60.028022711985727</v>
      </c>
      <c r="E23" s="27">
        <v>57.660536622507422</v>
      </c>
      <c r="F23" s="27">
        <v>59.567232383629729</v>
      </c>
      <c r="G23" s="27">
        <v>61.089982782407027</v>
      </c>
      <c r="H23" s="27">
        <v>64.010801594227544</v>
      </c>
      <c r="I23" s="27">
        <v>63.999551021658085</v>
      </c>
      <c r="J23" s="36">
        <v>64.362001190041568</v>
      </c>
      <c r="K23" s="45">
        <v>11</v>
      </c>
      <c r="L23" s="18"/>
      <c r="N23" s="23"/>
      <c r="O23" s="34"/>
    </row>
    <row r="24" spans="1:15">
      <c r="A24" s="16"/>
      <c r="B24" s="11" t="s">
        <v>186</v>
      </c>
      <c r="C24" s="27">
        <v>0</v>
      </c>
      <c r="D24" s="27">
        <v>0</v>
      </c>
      <c r="E24" s="27">
        <v>0</v>
      </c>
      <c r="F24" s="27">
        <v>57.112678313832333</v>
      </c>
      <c r="G24" s="27">
        <v>57.737449242137863</v>
      </c>
      <c r="H24" s="27">
        <v>66.98192200119783</v>
      </c>
      <c r="I24" s="27">
        <v>66.761037358063447</v>
      </c>
      <c r="J24" s="36">
        <v>63.917265401584288</v>
      </c>
      <c r="K24" s="45">
        <v>12</v>
      </c>
      <c r="L24" s="18"/>
      <c r="N24" s="23"/>
      <c r="O24" s="34"/>
    </row>
    <row r="25" spans="1:15">
      <c r="A25" s="16"/>
      <c r="B25" s="12" t="s">
        <v>196</v>
      </c>
      <c r="C25" s="28">
        <v>61.007363585383857</v>
      </c>
      <c r="D25" s="28">
        <v>60.349984723289438</v>
      </c>
      <c r="E25" s="28">
        <v>60.283260876053689</v>
      </c>
      <c r="F25" s="28">
        <v>57.857431829469895</v>
      </c>
      <c r="G25" s="28">
        <v>58.353446539476693</v>
      </c>
      <c r="H25" s="28">
        <v>61.445420491958323</v>
      </c>
      <c r="I25" s="28">
        <v>62.46264429447573</v>
      </c>
      <c r="J25" s="50">
        <v>63.241570018421889</v>
      </c>
      <c r="K25" s="45" t="s">
        <v>197</v>
      </c>
      <c r="L25" s="18"/>
    </row>
    <row r="26" spans="1:15">
      <c r="A26" s="16"/>
      <c r="B26" s="11" t="s">
        <v>13</v>
      </c>
      <c r="C26" s="27">
        <v>0</v>
      </c>
      <c r="D26" s="27">
        <v>0</v>
      </c>
      <c r="E26" s="27">
        <v>0</v>
      </c>
      <c r="F26" s="27">
        <v>62.859996383892828</v>
      </c>
      <c r="G26" s="27">
        <v>61.403091759552439</v>
      </c>
      <c r="H26" s="27">
        <v>65.571695598601892</v>
      </c>
      <c r="I26" s="27">
        <v>64.602642150163575</v>
      </c>
      <c r="J26" s="36">
        <v>62.301418671548127</v>
      </c>
      <c r="K26" s="45">
        <v>13</v>
      </c>
      <c r="L26" s="18"/>
    </row>
    <row r="27" spans="1:15">
      <c r="A27" s="16"/>
      <c r="B27" s="11" t="s">
        <v>16</v>
      </c>
      <c r="C27" s="27">
        <v>0</v>
      </c>
      <c r="D27" s="27">
        <v>0</v>
      </c>
      <c r="E27" s="27">
        <v>0</v>
      </c>
      <c r="F27" s="27">
        <v>57.784979331416253</v>
      </c>
      <c r="G27" s="27">
        <v>59.711501892037568</v>
      </c>
      <c r="H27" s="27">
        <v>59.712562015638206</v>
      </c>
      <c r="I27" s="27">
        <v>61.729480791497018</v>
      </c>
      <c r="J27" s="36">
        <v>62.016265293243478</v>
      </c>
      <c r="K27" s="45">
        <v>14</v>
      </c>
      <c r="L27" s="18"/>
    </row>
    <row r="28" spans="1:15">
      <c r="A28" s="16"/>
      <c r="B28" s="11" t="s">
        <v>14</v>
      </c>
      <c r="C28" s="27">
        <v>0</v>
      </c>
      <c r="D28" s="27">
        <v>0</v>
      </c>
      <c r="E28" s="27">
        <v>0</v>
      </c>
      <c r="F28" s="27">
        <v>59.168095773003145</v>
      </c>
      <c r="G28" s="27">
        <v>62.023931249161322</v>
      </c>
      <c r="H28" s="27">
        <v>58.088119808941329</v>
      </c>
      <c r="I28" s="27">
        <v>56.537642617191672</v>
      </c>
      <c r="J28" s="36">
        <v>61.815229376664171</v>
      </c>
      <c r="K28" s="45">
        <v>15</v>
      </c>
      <c r="L28" s="18"/>
    </row>
    <row r="29" spans="1:15">
      <c r="A29" s="16"/>
      <c r="B29" s="11" t="s">
        <v>3</v>
      </c>
      <c r="C29" s="27">
        <v>0</v>
      </c>
      <c r="D29" s="27">
        <v>0</v>
      </c>
      <c r="E29" s="27">
        <v>0</v>
      </c>
      <c r="F29" s="27">
        <v>55.334685966381734</v>
      </c>
      <c r="G29" s="27">
        <v>59.001882281121233</v>
      </c>
      <c r="H29" s="27">
        <v>56.632507912423989</v>
      </c>
      <c r="I29" s="27">
        <v>59.561855102265625</v>
      </c>
      <c r="J29" s="36">
        <v>61.245893427153476</v>
      </c>
      <c r="K29" s="45">
        <v>16</v>
      </c>
      <c r="L29" s="18"/>
    </row>
    <row r="30" spans="1:15">
      <c r="A30" s="16"/>
      <c r="B30" s="11" t="s">
        <v>15</v>
      </c>
      <c r="C30" s="27">
        <v>0</v>
      </c>
      <c r="D30" s="27">
        <v>0</v>
      </c>
      <c r="E30" s="27">
        <v>0</v>
      </c>
      <c r="F30" s="27">
        <v>58.748179606161756</v>
      </c>
      <c r="G30" s="27">
        <v>60.796594266086231</v>
      </c>
      <c r="H30" s="27">
        <v>59.674984776045918</v>
      </c>
      <c r="I30" s="27">
        <v>60.897078865977193</v>
      </c>
      <c r="J30" s="36">
        <v>61.045776161672826</v>
      </c>
      <c r="K30" s="45">
        <v>17</v>
      </c>
      <c r="L30" s="18"/>
    </row>
    <row r="31" spans="1:15">
      <c r="A31" s="16"/>
      <c r="B31" s="11" t="s">
        <v>12</v>
      </c>
      <c r="C31" s="27">
        <v>0</v>
      </c>
      <c r="D31" s="27">
        <v>0</v>
      </c>
      <c r="E31" s="27">
        <v>0</v>
      </c>
      <c r="F31" s="27">
        <v>49.336284247972841</v>
      </c>
      <c r="G31" s="27">
        <v>51.12679983177155</v>
      </c>
      <c r="H31" s="27">
        <v>53.037077095930506</v>
      </c>
      <c r="I31" s="27">
        <v>59.157870370370382</v>
      </c>
      <c r="J31" s="36">
        <v>60.747534015569791</v>
      </c>
      <c r="K31" s="45">
        <v>18</v>
      </c>
      <c r="L31" s="18"/>
    </row>
    <row r="32" spans="1:15">
      <c r="A32" s="16"/>
      <c r="B32" s="11" t="s">
        <v>6</v>
      </c>
      <c r="C32" s="27">
        <v>0</v>
      </c>
      <c r="D32" s="27">
        <v>0</v>
      </c>
      <c r="E32" s="27">
        <v>0</v>
      </c>
      <c r="F32" s="27">
        <v>60.567265676791138</v>
      </c>
      <c r="G32" s="27">
        <v>57.588709565506988</v>
      </c>
      <c r="H32" s="27">
        <v>56.259160942133249</v>
      </c>
      <c r="I32" s="27">
        <v>57.237836204291327</v>
      </c>
      <c r="J32" s="36">
        <v>59.885142598114008</v>
      </c>
      <c r="K32" s="45">
        <v>19</v>
      </c>
      <c r="L32" s="18"/>
    </row>
    <row r="33" spans="1:14">
      <c r="A33" s="16"/>
      <c r="B33" s="11" t="s">
        <v>21</v>
      </c>
      <c r="C33" s="27">
        <v>56.769436146535909</v>
      </c>
      <c r="D33" s="27">
        <v>57.800601275673827</v>
      </c>
      <c r="E33" s="27">
        <v>55.012559212521339</v>
      </c>
      <c r="F33" s="27">
        <v>56.660800077082271</v>
      </c>
      <c r="G33" s="27">
        <v>56.756432969699425</v>
      </c>
      <c r="H33" s="27">
        <v>57.687389777376708</v>
      </c>
      <c r="I33" s="27">
        <v>58.979802564959506</v>
      </c>
      <c r="J33" s="36">
        <v>59.417004625674721</v>
      </c>
      <c r="K33" s="45">
        <v>20</v>
      </c>
      <c r="L33" s="18"/>
    </row>
    <row r="34" spans="1:14">
      <c r="A34" s="16"/>
      <c r="B34" s="11" t="s">
        <v>17</v>
      </c>
      <c r="C34" s="27">
        <v>0</v>
      </c>
      <c r="D34" s="27">
        <v>0</v>
      </c>
      <c r="E34" s="27">
        <v>0</v>
      </c>
      <c r="F34" s="27">
        <v>57.554884080084143</v>
      </c>
      <c r="G34" s="27">
        <v>56.919365138786439</v>
      </c>
      <c r="H34" s="27">
        <v>62.181632785831795</v>
      </c>
      <c r="I34" s="27">
        <v>61.805360864167056</v>
      </c>
      <c r="J34" s="36">
        <v>58.802953307658989</v>
      </c>
      <c r="K34" s="45">
        <v>21</v>
      </c>
      <c r="L34" s="18"/>
    </row>
    <row r="35" spans="1:14">
      <c r="A35" s="16"/>
      <c r="B35" s="11" t="s">
        <v>11</v>
      </c>
      <c r="C35" s="27">
        <v>0</v>
      </c>
      <c r="D35" s="27">
        <v>0</v>
      </c>
      <c r="E35" s="27">
        <v>0</v>
      </c>
      <c r="F35" s="27">
        <v>59.460816727727646</v>
      </c>
      <c r="G35" s="27">
        <v>61.050866189400175</v>
      </c>
      <c r="H35" s="27">
        <v>57.49867027957913</v>
      </c>
      <c r="I35" s="27">
        <v>59.346968557681933</v>
      </c>
      <c r="J35" s="36">
        <v>58.765745512751892</v>
      </c>
      <c r="K35" s="45">
        <v>22</v>
      </c>
      <c r="L35" s="18"/>
    </row>
    <row r="36" spans="1:14" ht="14.25" customHeight="1">
      <c r="A36" s="16"/>
      <c r="B36" s="11" t="s">
        <v>24</v>
      </c>
      <c r="C36" s="27">
        <v>55.355408049003948</v>
      </c>
      <c r="D36" s="27">
        <v>52.43876022069017</v>
      </c>
      <c r="E36" s="27">
        <v>55.958372475874221</v>
      </c>
      <c r="F36" s="27">
        <v>56.483580069199277</v>
      </c>
      <c r="G36" s="27">
        <v>55.354710958589784</v>
      </c>
      <c r="H36" s="27">
        <v>57.099629482364321</v>
      </c>
      <c r="I36" s="27">
        <v>55.931612315458537</v>
      </c>
      <c r="J36" s="36">
        <v>58.148379420149851</v>
      </c>
      <c r="K36" s="45">
        <v>23</v>
      </c>
      <c r="L36" s="18"/>
    </row>
    <row r="37" spans="1:14">
      <c r="A37" s="16"/>
      <c r="B37" s="11" t="s">
        <v>5</v>
      </c>
      <c r="C37" s="27">
        <v>51.720903007387953</v>
      </c>
      <c r="D37" s="27">
        <v>54.764889598391356</v>
      </c>
      <c r="E37" s="27">
        <v>56.402861086505887</v>
      </c>
      <c r="F37" s="27">
        <v>56.779375082844297</v>
      </c>
      <c r="G37" s="27">
        <v>52.629374686139428</v>
      </c>
      <c r="H37" s="27">
        <v>56.715211923686546</v>
      </c>
      <c r="I37" s="27">
        <v>57.084806771940499</v>
      </c>
      <c r="J37" s="36">
        <v>58.118661259977955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 codeName="Hoja5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B13" sqref="B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50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2" t="s">
        <v>4</v>
      </c>
      <c r="C13" s="50">
        <v>56.085191620533458</v>
      </c>
      <c r="D13" s="50">
        <v>56.925747892040413</v>
      </c>
      <c r="E13" s="50">
        <v>60.179948943662822</v>
      </c>
      <c r="F13" s="50">
        <v>57.60044105913957</v>
      </c>
      <c r="G13" s="50">
        <v>59.074783910976933</v>
      </c>
      <c r="H13" s="50">
        <v>59.094037099350636</v>
      </c>
      <c r="I13" s="50">
        <v>60.432503809040128</v>
      </c>
      <c r="J13" s="50">
        <v>64.171080457975933</v>
      </c>
      <c r="K13" s="106">
        <v>1</v>
      </c>
      <c r="L13" s="18"/>
    </row>
    <row r="14" spans="1:15" s="51" customFormat="1">
      <c r="A14" s="93"/>
      <c r="B14" s="11" t="s">
        <v>19</v>
      </c>
      <c r="C14" s="27">
        <v>52.693615849813959</v>
      </c>
      <c r="D14" s="27">
        <v>55.328905631319422</v>
      </c>
      <c r="E14" s="27">
        <v>54.167995602781758</v>
      </c>
      <c r="F14" s="27">
        <v>52.115802445183313</v>
      </c>
      <c r="G14" s="27">
        <v>56.923424054666363</v>
      </c>
      <c r="H14" s="27">
        <v>62.253205985464852</v>
      </c>
      <c r="I14" s="27">
        <v>64.298364653506653</v>
      </c>
      <c r="J14" s="36">
        <v>62.245855327038576</v>
      </c>
      <c r="K14" s="45">
        <v>2</v>
      </c>
      <c r="L14" s="94"/>
    </row>
    <row r="15" spans="1:15">
      <c r="A15" s="16"/>
      <c r="B15" s="11" t="s">
        <v>18</v>
      </c>
      <c r="C15" s="27">
        <v>56.821259589207443</v>
      </c>
      <c r="D15" s="27">
        <v>59.188437597241986</v>
      </c>
      <c r="E15" s="27">
        <v>55.881389506635351</v>
      </c>
      <c r="F15" s="27">
        <v>58.92780488255196</v>
      </c>
      <c r="G15" s="27">
        <v>57.809005921091639</v>
      </c>
      <c r="H15" s="27">
        <v>57.611125580587753</v>
      </c>
      <c r="I15" s="27">
        <v>55.993186781681878</v>
      </c>
      <c r="J15" s="36">
        <v>59.940001065918892</v>
      </c>
      <c r="K15" s="45">
        <v>3</v>
      </c>
      <c r="L15" s="18"/>
    </row>
    <row r="16" spans="1:15">
      <c r="A16" s="16"/>
      <c r="B16" s="11" t="s">
        <v>8</v>
      </c>
      <c r="C16" s="27">
        <v>55.523095839321272</v>
      </c>
      <c r="D16" s="27">
        <v>57.47070980232477</v>
      </c>
      <c r="E16" s="27">
        <v>56.374697032950202</v>
      </c>
      <c r="F16" s="27">
        <v>57.076214647550735</v>
      </c>
      <c r="G16" s="27">
        <v>60.049827212087123</v>
      </c>
      <c r="H16" s="27">
        <v>58.183257581925233</v>
      </c>
      <c r="I16" s="27">
        <v>58.961028255030321</v>
      </c>
      <c r="J16" s="36">
        <v>58.745412680448041</v>
      </c>
      <c r="K16" s="45">
        <v>4</v>
      </c>
      <c r="L16" s="18"/>
    </row>
    <row r="17" spans="1:15">
      <c r="A17" s="16"/>
      <c r="B17" s="11" t="s">
        <v>13</v>
      </c>
      <c r="C17" s="27">
        <v>0</v>
      </c>
      <c r="D17" s="27">
        <v>0</v>
      </c>
      <c r="E17" s="27">
        <v>0</v>
      </c>
      <c r="F17" s="27">
        <v>56.109068680206988</v>
      </c>
      <c r="G17" s="27">
        <v>55.174579997792804</v>
      </c>
      <c r="H17" s="27">
        <v>58.151094272566496</v>
      </c>
      <c r="I17" s="27">
        <v>57.588934443202056</v>
      </c>
      <c r="J17" s="36">
        <v>58.598653242677834</v>
      </c>
      <c r="K17" s="45">
        <v>5</v>
      </c>
      <c r="L17" s="18"/>
    </row>
    <row r="18" spans="1:15">
      <c r="A18" s="16"/>
      <c r="B18" s="11" t="s">
        <v>9</v>
      </c>
      <c r="C18" s="27">
        <v>0</v>
      </c>
      <c r="D18" s="27">
        <v>0</v>
      </c>
      <c r="E18" s="27">
        <v>0</v>
      </c>
      <c r="F18" s="27">
        <v>51.208547399460535</v>
      </c>
      <c r="G18" s="27">
        <v>55.223986945271861</v>
      </c>
      <c r="H18" s="27">
        <v>53.376042707541579</v>
      </c>
      <c r="I18" s="27">
        <v>55.825664248267351</v>
      </c>
      <c r="J18" s="36">
        <v>58.218708525742827</v>
      </c>
      <c r="K18" s="45">
        <v>6</v>
      </c>
      <c r="L18" s="18"/>
    </row>
    <row r="19" spans="1:15">
      <c r="A19" s="16"/>
      <c r="B19" s="11" t="s">
        <v>10</v>
      </c>
      <c r="C19" s="27">
        <v>51.848466026278274</v>
      </c>
      <c r="D19" s="27">
        <v>53.102173287868204</v>
      </c>
      <c r="E19" s="27">
        <v>53.793846586307758</v>
      </c>
      <c r="F19" s="27">
        <v>53.299048437017213</v>
      </c>
      <c r="G19" s="27">
        <v>54.122855774328968</v>
      </c>
      <c r="H19" s="27">
        <v>54.500405126002327</v>
      </c>
      <c r="I19" s="27">
        <v>55.749466411801507</v>
      </c>
      <c r="J19" s="36">
        <v>57.285837627338246</v>
      </c>
      <c r="K19" s="45">
        <v>7</v>
      </c>
      <c r="L19" s="18"/>
    </row>
    <row r="20" spans="1:15">
      <c r="A20" s="16"/>
      <c r="B20" s="11" t="s">
        <v>186</v>
      </c>
      <c r="C20" s="27">
        <v>0</v>
      </c>
      <c r="D20" s="27">
        <v>0</v>
      </c>
      <c r="E20" s="27">
        <v>0</v>
      </c>
      <c r="F20" s="27">
        <v>46.070203558262541</v>
      </c>
      <c r="G20" s="27">
        <v>47.724279634665329</v>
      </c>
      <c r="H20" s="27">
        <v>58.792745541554972</v>
      </c>
      <c r="I20" s="27">
        <v>59.595783484298771</v>
      </c>
      <c r="J20" s="36">
        <v>57.244933663415843</v>
      </c>
      <c r="K20" s="45">
        <v>8</v>
      </c>
      <c r="L20" s="18"/>
    </row>
    <row r="21" spans="1:15">
      <c r="A21" s="16"/>
      <c r="B21" s="11" t="s">
        <v>7</v>
      </c>
      <c r="C21" s="27">
        <v>53.948813497432248</v>
      </c>
      <c r="D21" s="27">
        <v>53.75012775266714</v>
      </c>
      <c r="E21" s="27">
        <v>53.775376341748036</v>
      </c>
      <c r="F21" s="27">
        <v>57.768825948817145</v>
      </c>
      <c r="G21" s="27">
        <v>54.917278283708484</v>
      </c>
      <c r="H21" s="27">
        <v>59.266287705617991</v>
      </c>
      <c r="I21" s="27">
        <v>55.4226650709616</v>
      </c>
      <c r="J21" s="36">
        <v>57.166051536987297</v>
      </c>
      <c r="K21" s="45">
        <v>9</v>
      </c>
      <c r="L21" s="18"/>
    </row>
    <row r="22" spans="1:15" s="51" customFormat="1">
      <c r="A22" s="93"/>
      <c r="B22" s="11" t="s">
        <v>195</v>
      </c>
      <c r="C22" s="27">
        <v>51.695211544057585</v>
      </c>
      <c r="D22" s="27">
        <v>51.165990889601751</v>
      </c>
      <c r="E22" s="27">
        <v>49.592440392205575</v>
      </c>
      <c r="F22" s="27">
        <v>52.503808926189699</v>
      </c>
      <c r="G22" s="27">
        <v>52.198651640838214</v>
      </c>
      <c r="H22" s="27">
        <v>54.289742889494384</v>
      </c>
      <c r="I22" s="27">
        <v>54.763918775433019</v>
      </c>
      <c r="J22" s="36">
        <v>56.399037663340934</v>
      </c>
      <c r="K22" s="45">
        <v>10</v>
      </c>
      <c r="L22" s="94"/>
    </row>
    <row r="23" spans="1:15">
      <c r="A23" s="16"/>
      <c r="B23" s="12" t="s">
        <v>196</v>
      </c>
      <c r="C23" s="28">
        <v>52.73572725972334</v>
      </c>
      <c r="D23" s="28">
        <v>53.140697527721358</v>
      </c>
      <c r="E23" s="28">
        <v>53.289648315510064</v>
      </c>
      <c r="F23" s="28">
        <v>51.331045499600961</v>
      </c>
      <c r="G23" s="28">
        <v>51.717651147777929</v>
      </c>
      <c r="H23" s="28">
        <v>54.142830472020343</v>
      </c>
      <c r="I23" s="28">
        <v>54.896610586882296</v>
      </c>
      <c r="J23" s="50">
        <v>56.129654625016421</v>
      </c>
      <c r="K23" s="45" t="s">
        <v>197</v>
      </c>
      <c r="L23" s="18"/>
      <c r="N23" s="23"/>
      <c r="O23" s="34"/>
    </row>
    <row r="24" spans="1:15">
      <c r="A24" s="16"/>
      <c r="B24" s="11" t="s">
        <v>20</v>
      </c>
      <c r="C24" s="27">
        <v>52.162635215966958</v>
      </c>
      <c r="D24" s="27">
        <v>51.797857594195463</v>
      </c>
      <c r="E24" s="27">
        <v>52.434832373807517</v>
      </c>
      <c r="F24" s="27">
        <v>55.73630829455567</v>
      </c>
      <c r="G24" s="27">
        <v>55.476841833454593</v>
      </c>
      <c r="H24" s="27">
        <v>55.627124905479597</v>
      </c>
      <c r="I24" s="27">
        <v>54.895286800934414</v>
      </c>
      <c r="J24" s="36">
        <v>55.208085188805043</v>
      </c>
      <c r="K24" s="45">
        <v>11</v>
      </c>
      <c r="L24" s="18"/>
      <c r="N24" s="23"/>
      <c r="O24" s="34"/>
    </row>
    <row r="25" spans="1:15">
      <c r="A25" s="16"/>
      <c r="B25" s="11" t="s">
        <v>16</v>
      </c>
      <c r="C25" s="27">
        <v>0</v>
      </c>
      <c r="D25" s="27">
        <v>0</v>
      </c>
      <c r="E25" s="27">
        <v>0</v>
      </c>
      <c r="F25" s="27">
        <v>48.848625089863404</v>
      </c>
      <c r="G25" s="27">
        <v>53.437269993624803</v>
      </c>
      <c r="H25" s="27">
        <v>51.042769129874941</v>
      </c>
      <c r="I25" s="27">
        <v>53.521797390297543</v>
      </c>
      <c r="J25" s="36">
        <v>54.971194756020594</v>
      </c>
      <c r="K25" s="45">
        <v>12</v>
      </c>
      <c r="L25" s="18"/>
    </row>
    <row r="26" spans="1:15">
      <c r="A26" s="16"/>
      <c r="B26" s="11" t="s">
        <v>22</v>
      </c>
      <c r="C26" s="27">
        <v>50.84495751162418</v>
      </c>
      <c r="D26" s="27">
        <v>51.635709732553877</v>
      </c>
      <c r="E26" s="27">
        <v>52.251036652070837</v>
      </c>
      <c r="F26" s="27">
        <v>49.534496608960694</v>
      </c>
      <c r="G26" s="27">
        <v>50.032892879326894</v>
      </c>
      <c r="H26" s="27">
        <v>50.658159773285817</v>
      </c>
      <c r="I26" s="27">
        <v>51.613849724837621</v>
      </c>
      <c r="J26" s="36">
        <v>54.900886081292889</v>
      </c>
      <c r="K26" s="45">
        <v>13</v>
      </c>
      <c r="L26" s="18"/>
    </row>
    <row r="27" spans="1:15">
      <c r="A27" s="16"/>
      <c r="B27" s="11" t="s">
        <v>15</v>
      </c>
      <c r="C27" s="27">
        <v>0</v>
      </c>
      <c r="D27" s="27">
        <v>0</v>
      </c>
      <c r="E27" s="27">
        <v>0</v>
      </c>
      <c r="F27" s="27">
        <v>51.324703988132391</v>
      </c>
      <c r="G27" s="27">
        <v>52.565186494213819</v>
      </c>
      <c r="H27" s="27">
        <v>53.457133232272191</v>
      </c>
      <c r="I27" s="27">
        <v>54.862403321561018</v>
      </c>
      <c r="J27" s="36">
        <v>54.668187005842526</v>
      </c>
      <c r="K27" s="45">
        <v>14</v>
      </c>
      <c r="L27" s="18"/>
    </row>
    <row r="28" spans="1:15">
      <c r="A28" s="16"/>
      <c r="B28" s="11" t="s">
        <v>23</v>
      </c>
      <c r="C28" s="27">
        <v>56.738417568388108</v>
      </c>
      <c r="D28" s="27">
        <v>59.809017393826657</v>
      </c>
      <c r="E28" s="27">
        <v>56.99454972147354</v>
      </c>
      <c r="F28" s="27">
        <v>57.661118401797594</v>
      </c>
      <c r="G28" s="27">
        <v>56.744192609367985</v>
      </c>
      <c r="H28" s="27">
        <v>58.380524238987306</v>
      </c>
      <c r="I28" s="27">
        <v>58.154788057507545</v>
      </c>
      <c r="J28" s="36">
        <v>54.660532012240992</v>
      </c>
      <c r="K28" s="45">
        <v>15</v>
      </c>
      <c r="L28" s="18"/>
    </row>
    <row r="29" spans="1:15">
      <c r="A29" s="16"/>
      <c r="B29" s="11" t="s">
        <v>24</v>
      </c>
      <c r="C29" s="27">
        <v>47.72241425858963</v>
      </c>
      <c r="D29" s="27">
        <v>45.824804185645775</v>
      </c>
      <c r="E29" s="27">
        <v>49.453724293576272</v>
      </c>
      <c r="F29" s="27">
        <v>50.645222012397483</v>
      </c>
      <c r="G29" s="27">
        <v>49.16756692647435</v>
      </c>
      <c r="H29" s="27">
        <v>51.052948818927547</v>
      </c>
      <c r="I29" s="27">
        <v>50.992734088550016</v>
      </c>
      <c r="J29" s="36">
        <v>54.150824285235579</v>
      </c>
      <c r="K29" s="45">
        <v>16</v>
      </c>
      <c r="L29" s="18"/>
    </row>
    <row r="30" spans="1:15">
      <c r="A30" s="16"/>
      <c r="B30" s="11" t="s">
        <v>14</v>
      </c>
      <c r="C30" s="27">
        <v>0</v>
      </c>
      <c r="D30" s="27">
        <v>0</v>
      </c>
      <c r="E30" s="27">
        <v>0</v>
      </c>
      <c r="F30" s="27">
        <v>51.28503566160051</v>
      </c>
      <c r="G30" s="27">
        <v>54.719060138083819</v>
      </c>
      <c r="H30" s="27">
        <v>51.391642568759877</v>
      </c>
      <c r="I30" s="27">
        <v>50.409467592634471</v>
      </c>
      <c r="J30" s="36">
        <v>53.631841501593705</v>
      </c>
      <c r="K30" s="45">
        <v>17</v>
      </c>
      <c r="L30" s="18"/>
    </row>
    <row r="31" spans="1:15">
      <c r="A31" s="16"/>
      <c r="B31" s="11" t="s">
        <v>17</v>
      </c>
      <c r="C31" s="27">
        <v>0</v>
      </c>
      <c r="D31" s="27">
        <v>0</v>
      </c>
      <c r="E31" s="27">
        <v>0</v>
      </c>
      <c r="F31" s="27">
        <v>48.758016194389768</v>
      </c>
      <c r="G31" s="27">
        <v>49.37295618951147</v>
      </c>
      <c r="H31" s="27">
        <v>55.544432332818616</v>
      </c>
      <c r="I31" s="27">
        <v>54.701511723902705</v>
      </c>
      <c r="J31" s="36">
        <v>52.827594588641013</v>
      </c>
      <c r="K31" s="45">
        <v>18</v>
      </c>
      <c r="L31" s="18"/>
    </row>
    <row r="32" spans="1:15">
      <c r="A32" s="16"/>
      <c r="B32" s="11" t="s">
        <v>5</v>
      </c>
      <c r="C32" s="27">
        <v>44.544093063970926</v>
      </c>
      <c r="D32" s="27">
        <v>44.955406246137578</v>
      </c>
      <c r="E32" s="27">
        <v>47.870582934626363</v>
      </c>
      <c r="F32" s="27">
        <v>48.75944425030427</v>
      </c>
      <c r="G32" s="27">
        <v>45.780332620682785</v>
      </c>
      <c r="H32" s="27">
        <v>49.548715126665918</v>
      </c>
      <c r="I32" s="27">
        <v>50.090155169681609</v>
      </c>
      <c r="J32" s="36">
        <v>52.164507124455007</v>
      </c>
      <c r="K32" s="45">
        <v>19</v>
      </c>
      <c r="L32" s="18"/>
    </row>
    <row r="33" spans="1:14">
      <c r="A33" s="16"/>
      <c r="B33" s="11" t="s">
        <v>21</v>
      </c>
      <c r="C33" s="27">
        <v>45.796063265323397</v>
      </c>
      <c r="D33" s="27">
        <v>47.976074325863003</v>
      </c>
      <c r="E33" s="27">
        <v>46.417648927835508</v>
      </c>
      <c r="F33" s="27">
        <v>49.276174915255616</v>
      </c>
      <c r="G33" s="27">
        <v>48.250648500200519</v>
      </c>
      <c r="H33" s="27">
        <v>49.682749989688247</v>
      </c>
      <c r="I33" s="27">
        <v>49.206518648582581</v>
      </c>
      <c r="J33" s="36">
        <v>51.815376879149419</v>
      </c>
      <c r="K33" s="45">
        <v>20</v>
      </c>
      <c r="L33" s="18"/>
    </row>
    <row r="34" spans="1:14">
      <c r="A34" s="16"/>
      <c r="B34" s="11" t="s">
        <v>6</v>
      </c>
      <c r="C34" s="27">
        <v>0</v>
      </c>
      <c r="D34" s="27">
        <v>0</v>
      </c>
      <c r="E34" s="27">
        <v>0</v>
      </c>
      <c r="F34" s="27">
        <v>52.809953880259741</v>
      </c>
      <c r="G34" s="27">
        <v>50.370519421046055</v>
      </c>
      <c r="H34" s="27">
        <v>48.643673968401927</v>
      </c>
      <c r="I34" s="27">
        <v>49.178787759338825</v>
      </c>
      <c r="J34" s="36">
        <v>51.299886994107105</v>
      </c>
      <c r="K34" s="45">
        <v>21</v>
      </c>
      <c r="L34" s="18"/>
    </row>
    <row r="35" spans="1:14">
      <c r="A35" s="16"/>
      <c r="B35" s="11" t="s">
        <v>3</v>
      </c>
      <c r="C35" s="27">
        <v>0</v>
      </c>
      <c r="D35" s="27">
        <v>0</v>
      </c>
      <c r="E35" s="27">
        <v>0</v>
      </c>
      <c r="F35" s="27">
        <v>47.339838470214353</v>
      </c>
      <c r="G35" s="27">
        <v>49.632670894068568</v>
      </c>
      <c r="H35" s="27">
        <v>46.862738706274229</v>
      </c>
      <c r="I35" s="27">
        <v>49.02493298571585</v>
      </c>
      <c r="J35" s="36">
        <v>51.073096996668141</v>
      </c>
      <c r="K35" s="45">
        <v>22</v>
      </c>
      <c r="L35" s="18"/>
    </row>
    <row r="36" spans="1:14" ht="14.25" customHeight="1">
      <c r="A36" s="16"/>
      <c r="B36" s="11" t="s">
        <v>12</v>
      </c>
      <c r="C36" s="27">
        <v>0</v>
      </c>
      <c r="D36" s="27">
        <v>0</v>
      </c>
      <c r="E36" s="27">
        <v>0</v>
      </c>
      <c r="F36" s="27">
        <v>36.354340196930337</v>
      </c>
      <c r="G36" s="27">
        <v>36.44792242589206</v>
      </c>
      <c r="H36" s="27">
        <v>43.304630790819537</v>
      </c>
      <c r="I36" s="27">
        <v>50.353703703703715</v>
      </c>
      <c r="J36" s="36">
        <v>49.93739749127954</v>
      </c>
      <c r="K36" s="45">
        <v>23</v>
      </c>
      <c r="L36" s="18"/>
    </row>
    <row r="37" spans="1:14">
      <c r="A37" s="16"/>
      <c r="B37" s="11" t="s">
        <v>11</v>
      </c>
      <c r="C37" s="27">
        <v>0</v>
      </c>
      <c r="D37" s="27">
        <v>0</v>
      </c>
      <c r="E37" s="27">
        <v>0</v>
      </c>
      <c r="F37" s="27">
        <v>47.450451255473155</v>
      </c>
      <c r="G37" s="27">
        <v>46.09985991735828</v>
      </c>
      <c r="H37" s="27">
        <v>46.267340507182212</v>
      </c>
      <c r="I37" s="27">
        <v>48.285548386433746</v>
      </c>
      <c r="J37" s="36">
        <v>48.273494862370661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 codeName="Hoja6">
    <tabColor rgb="FF53722D"/>
  </sheetPr>
  <dimension ref="A1:U54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J27" sqref="J27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52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11</v>
      </c>
      <c r="C13" s="27">
        <v>0</v>
      </c>
      <c r="D13" s="27">
        <v>0</v>
      </c>
      <c r="E13" s="27">
        <v>0</v>
      </c>
      <c r="F13" s="27">
        <v>20.198789948093403</v>
      </c>
      <c r="G13" s="27">
        <v>24.489137045887585</v>
      </c>
      <c r="H13" s="27">
        <v>19.533199146669233</v>
      </c>
      <c r="I13" s="27">
        <v>18.638559710926277</v>
      </c>
      <c r="J13" s="36">
        <v>17.854364917576778</v>
      </c>
      <c r="K13" s="45">
        <v>1</v>
      </c>
      <c r="L13" s="18"/>
    </row>
    <row r="14" spans="1:15">
      <c r="A14" s="16"/>
      <c r="B14" s="11" t="s">
        <v>12</v>
      </c>
      <c r="C14" s="27">
        <v>0</v>
      </c>
      <c r="D14" s="27">
        <v>0</v>
      </c>
      <c r="E14" s="27">
        <v>0</v>
      </c>
      <c r="F14" s="27">
        <v>26.313177510071423</v>
      </c>
      <c r="G14" s="27">
        <v>28.711654173560209</v>
      </c>
      <c r="H14" s="27">
        <v>18.350268977884042</v>
      </c>
      <c r="I14" s="27">
        <v>14.881711678575057</v>
      </c>
      <c r="J14" s="36">
        <v>17.796706848689961</v>
      </c>
      <c r="K14" s="45">
        <v>2</v>
      </c>
      <c r="L14" s="18"/>
    </row>
    <row r="15" spans="1:15">
      <c r="A15" s="16"/>
      <c r="B15" s="11" t="s">
        <v>7</v>
      </c>
      <c r="C15" s="27">
        <v>22.173222433228972</v>
      </c>
      <c r="D15" s="27">
        <v>22.032644219147123</v>
      </c>
      <c r="E15" s="27">
        <v>20.095202325133705</v>
      </c>
      <c r="F15" s="27">
        <v>14.865448795153027</v>
      </c>
      <c r="G15" s="27">
        <v>20.716669598684771</v>
      </c>
      <c r="H15" s="27">
        <v>15.455349748918094</v>
      </c>
      <c r="I15" s="27">
        <v>16.617020705624366</v>
      </c>
      <c r="J15" s="36">
        <v>17.637029453932037</v>
      </c>
      <c r="K15" s="45">
        <v>3</v>
      </c>
      <c r="L15" s="18"/>
    </row>
    <row r="16" spans="1:15">
      <c r="A16" s="16"/>
      <c r="B16" s="11" t="s">
        <v>22</v>
      </c>
      <c r="C16" s="27">
        <v>18.16800471447312</v>
      </c>
      <c r="D16" s="27">
        <v>16.104874288864732</v>
      </c>
      <c r="E16" s="27">
        <v>14.190269461434536</v>
      </c>
      <c r="F16" s="27">
        <v>13.175491411812942</v>
      </c>
      <c r="G16" s="27">
        <v>13.695349369542239</v>
      </c>
      <c r="H16" s="27">
        <v>21.503276726815596</v>
      </c>
      <c r="I16" s="27">
        <v>20.614476491538813</v>
      </c>
      <c r="J16" s="36">
        <v>16.831301230195116</v>
      </c>
      <c r="K16" s="45">
        <v>4</v>
      </c>
      <c r="L16" s="18"/>
    </row>
    <row r="17" spans="1:21">
      <c r="A17" s="16"/>
      <c r="B17" s="11" t="s">
        <v>3</v>
      </c>
      <c r="C17" s="27">
        <v>0</v>
      </c>
      <c r="D17" s="27">
        <v>0</v>
      </c>
      <c r="E17" s="27">
        <v>0</v>
      </c>
      <c r="F17" s="27">
        <v>14.448166383422858</v>
      </c>
      <c r="G17" s="27">
        <v>15.879512694886541</v>
      </c>
      <c r="H17" s="27">
        <v>17.251429857197429</v>
      </c>
      <c r="I17" s="27">
        <v>17.690475251040656</v>
      </c>
      <c r="J17" s="36">
        <v>16.609760852921458</v>
      </c>
      <c r="K17" s="45">
        <v>5</v>
      </c>
      <c r="L17" s="18"/>
    </row>
    <row r="18" spans="1:21">
      <c r="A18" s="16"/>
      <c r="B18" s="11" t="s">
        <v>23</v>
      </c>
      <c r="C18" s="27">
        <v>14.111226018158519</v>
      </c>
      <c r="D18" s="27">
        <v>11.845402483300328</v>
      </c>
      <c r="E18" s="27">
        <v>13.497621853409141</v>
      </c>
      <c r="F18" s="27">
        <v>10.899994368707286</v>
      </c>
      <c r="G18" s="27">
        <v>11.792360939752463</v>
      </c>
      <c r="H18" s="27">
        <v>13.296435922723143</v>
      </c>
      <c r="I18" s="27">
        <v>15.080913044356739</v>
      </c>
      <c r="J18" s="36">
        <v>15.414242462255817</v>
      </c>
      <c r="K18" s="45">
        <v>6</v>
      </c>
      <c r="L18" s="18"/>
    </row>
    <row r="19" spans="1:21">
      <c r="A19" s="16"/>
      <c r="B19" s="11" t="s">
        <v>20</v>
      </c>
      <c r="C19" s="27">
        <v>16.99063684514396</v>
      </c>
      <c r="D19" s="27">
        <v>13.195879723579557</v>
      </c>
      <c r="E19" s="27">
        <v>13.574773028049188</v>
      </c>
      <c r="F19" s="27">
        <v>9.4362196323366199</v>
      </c>
      <c r="G19" s="27">
        <v>9.4231013010759703</v>
      </c>
      <c r="H19" s="27">
        <v>11.792934655263309</v>
      </c>
      <c r="I19" s="27">
        <v>13.124505037296533</v>
      </c>
      <c r="J19" s="36">
        <v>14.63233269071881</v>
      </c>
      <c r="K19" s="45">
        <v>7</v>
      </c>
      <c r="L19" s="18"/>
    </row>
    <row r="20" spans="1:21">
      <c r="A20" s="16"/>
      <c r="B20" s="11" t="s">
        <v>6</v>
      </c>
      <c r="C20" s="27">
        <v>0</v>
      </c>
      <c r="D20" s="27">
        <v>0</v>
      </c>
      <c r="E20" s="27">
        <v>0</v>
      </c>
      <c r="F20" s="27">
        <v>12.807762922512007</v>
      </c>
      <c r="G20" s="27">
        <v>12.535844237210537</v>
      </c>
      <c r="H20" s="27">
        <v>13.536438948253091</v>
      </c>
      <c r="I20" s="27">
        <v>14.079932050870026</v>
      </c>
      <c r="J20" s="36">
        <v>14.33620299048482</v>
      </c>
      <c r="K20" s="45">
        <v>8</v>
      </c>
      <c r="L20" s="18"/>
    </row>
    <row r="21" spans="1:21">
      <c r="A21" s="16"/>
      <c r="B21" s="11" t="s">
        <v>8</v>
      </c>
      <c r="C21" s="27">
        <v>16.682867901735577</v>
      </c>
      <c r="D21" s="27">
        <v>13.731138799064494</v>
      </c>
      <c r="E21" s="27">
        <v>14.921892528288888</v>
      </c>
      <c r="F21" s="27">
        <v>11.467623573235457</v>
      </c>
      <c r="G21" s="27">
        <v>11.634306325788456</v>
      </c>
      <c r="H21" s="27">
        <v>15.62913448973527</v>
      </c>
      <c r="I21" s="27">
        <v>14.635587303292336</v>
      </c>
      <c r="J21" s="36">
        <v>13.952328574864087</v>
      </c>
      <c r="K21" s="45">
        <v>9</v>
      </c>
      <c r="L21" s="18"/>
    </row>
    <row r="22" spans="1:21">
      <c r="A22" s="16"/>
      <c r="B22" s="11" t="s">
        <v>10</v>
      </c>
      <c r="C22" s="27">
        <v>19.61506356190112</v>
      </c>
      <c r="D22" s="27">
        <v>15.04215378682979</v>
      </c>
      <c r="E22" s="27">
        <v>15.759365776764151</v>
      </c>
      <c r="F22" s="27">
        <v>14.763602711015544</v>
      </c>
      <c r="G22" s="27">
        <v>14.694993944287447</v>
      </c>
      <c r="H22" s="27">
        <v>17.101293021342091</v>
      </c>
      <c r="I22" s="27">
        <v>15.92835867198739</v>
      </c>
      <c r="J22" s="36">
        <v>13.734167171586027</v>
      </c>
      <c r="K22" s="45">
        <v>10</v>
      </c>
      <c r="L22" s="18"/>
    </row>
    <row r="23" spans="1:21">
      <c r="A23" s="16"/>
      <c r="B23" s="11" t="s">
        <v>14</v>
      </c>
      <c r="C23" s="27">
        <v>0</v>
      </c>
      <c r="D23" s="27">
        <v>0</v>
      </c>
      <c r="E23" s="27">
        <v>0</v>
      </c>
      <c r="F23" s="27">
        <v>13.323160072018847</v>
      </c>
      <c r="G23" s="27">
        <v>11.777504205163208</v>
      </c>
      <c r="H23" s="27">
        <v>11.528135636352069</v>
      </c>
      <c r="I23" s="27">
        <v>10.839425984289761</v>
      </c>
      <c r="J23" s="36">
        <v>13.238752380296878</v>
      </c>
      <c r="K23" s="45">
        <v>11</v>
      </c>
      <c r="L23" s="18"/>
      <c r="N23" s="23"/>
      <c r="O23" s="34"/>
    </row>
    <row r="24" spans="1:21">
      <c r="A24" s="16"/>
      <c r="B24" s="11" t="s">
        <v>21</v>
      </c>
      <c r="C24" s="27">
        <v>19.329533364016317</v>
      </c>
      <c r="D24" s="27">
        <v>16.997274652825471</v>
      </c>
      <c r="E24" s="27">
        <v>15.623730114534261</v>
      </c>
      <c r="F24" s="27">
        <v>13.033221653774069</v>
      </c>
      <c r="G24" s="27">
        <v>14.986467655639849</v>
      </c>
      <c r="H24" s="27">
        <v>13.875891799888041</v>
      </c>
      <c r="I24" s="27">
        <v>16.570391432829208</v>
      </c>
      <c r="J24" s="36">
        <v>12.793690618393367</v>
      </c>
      <c r="K24" s="45">
        <v>12</v>
      </c>
      <c r="L24" s="18"/>
      <c r="N24" s="23"/>
      <c r="O24" s="34"/>
    </row>
    <row r="25" spans="1:21">
      <c r="A25" s="16"/>
      <c r="B25" s="11" t="s">
        <v>195</v>
      </c>
      <c r="C25" s="27">
        <v>14.457484143973934</v>
      </c>
      <c r="D25" s="27">
        <v>14.763136124128303</v>
      </c>
      <c r="E25" s="27">
        <v>13.992383431924162</v>
      </c>
      <c r="F25" s="27">
        <v>11.857901021738929</v>
      </c>
      <c r="G25" s="27">
        <v>14.554503205880495</v>
      </c>
      <c r="H25" s="27">
        <v>15.18662901751717</v>
      </c>
      <c r="I25" s="27">
        <v>14.430758002565586</v>
      </c>
      <c r="J25" s="36">
        <v>12.372186688205375</v>
      </c>
      <c r="K25" s="45">
        <v>13</v>
      </c>
      <c r="L25" s="18"/>
    </row>
    <row r="26" spans="1:21">
      <c r="A26" s="16"/>
      <c r="B26" s="11" t="s">
        <v>16</v>
      </c>
      <c r="C26" s="27">
        <v>0</v>
      </c>
      <c r="D26" s="27">
        <v>0</v>
      </c>
      <c r="E26" s="27">
        <v>0</v>
      </c>
      <c r="F26" s="27">
        <v>15.464839383778006</v>
      </c>
      <c r="G26" s="27">
        <v>10.507576764284046</v>
      </c>
      <c r="H26" s="27">
        <v>14.519211022117457</v>
      </c>
      <c r="I26" s="27">
        <v>13.297056244942002</v>
      </c>
      <c r="J26" s="36">
        <v>11.36003676440418</v>
      </c>
      <c r="K26" s="45">
        <v>14</v>
      </c>
      <c r="L26" s="18"/>
    </row>
    <row r="27" spans="1:21">
      <c r="A27" s="16"/>
      <c r="B27" s="12" t="s">
        <v>196</v>
      </c>
      <c r="C27" s="28">
        <v>13.558422851831365</v>
      </c>
      <c r="D27" s="28">
        <v>11.945796149193868</v>
      </c>
      <c r="E27" s="28">
        <v>11.601254664003227</v>
      </c>
      <c r="F27" s="28">
        <v>11.280115819426173</v>
      </c>
      <c r="G27" s="28">
        <v>11.371724894227544</v>
      </c>
      <c r="H27" s="28">
        <v>11.884675839686464</v>
      </c>
      <c r="I27" s="28">
        <v>12.112893703193089</v>
      </c>
      <c r="J27" s="50">
        <v>11.245632334981327</v>
      </c>
      <c r="K27" s="45" t="s">
        <v>197</v>
      </c>
      <c r="L27" s="18"/>
    </row>
    <row r="28" spans="1:21">
      <c r="A28" s="16"/>
      <c r="B28" s="11" t="s">
        <v>9</v>
      </c>
      <c r="C28" s="27">
        <v>0</v>
      </c>
      <c r="D28" s="27">
        <v>0</v>
      </c>
      <c r="E28" s="27">
        <v>0</v>
      </c>
      <c r="F28" s="27">
        <v>15.277510140200313</v>
      </c>
      <c r="G28" s="27">
        <v>13.82917960166033</v>
      </c>
      <c r="H28" s="27">
        <v>14.580180544801857</v>
      </c>
      <c r="I28" s="27">
        <v>12.50474322963591</v>
      </c>
      <c r="J28" s="36">
        <v>10.867456325559028</v>
      </c>
      <c r="K28" s="45">
        <v>15</v>
      </c>
      <c r="L28" s="18"/>
      <c r="P28" s="33"/>
    </row>
    <row r="29" spans="1:21" s="51" customFormat="1">
      <c r="A29" s="93"/>
      <c r="B29" s="11" t="s">
        <v>15</v>
      </c>
      <c r="C29" s="27">
        <v>0</v>
      </c>
      <c r="D29" s="27">
        <v>0</v>
      </c>
      <c r="E29" s="27">
        <v>0</v>
      </c>
      <c r="F29" s="27">
        <v>12.636094714415213</v>
      </c>
      <c r="G29" s="27">
        <v>13.539076247400491</v>
      </c>
      <c r="H29" s="27">
        <v>10.419527658211702</v>
      </c>
      <c r="I29" s="27">
        <v>9.909803792501954</v>
      </c>
      <c r="J29" s="36">
        <v>10.447224291063113</v>
      </c>
      <c r="K29" s="45">
        <v>16</v>
      </c>
      <c r="L29" s="18"/>
      <c r="N29" s="11"/>
      <c r="O29" s="103"/>
      <c r="P29" s="103"/>
      <c r="Q29" s="103"/>
      <c r="R29" s="103"/>
      <c r="S29" s="103"/>
      <c r="T29" s="103"/>
      <c r="U29" s="103"/>
    </row>
    <row r="30" spans="1:21">
      <c r="A30" s="16"/>
      <c r="B30" s="11" t="s">
        <v>186</v>
      </c>
      <c r="C30" s="27">
        <v>0</v>
      </c>
      <c r="D30" s="27">
        <v>0</v>
      </c>
      <c r="E30" s="27">
        <v>0</v>
      </c>
      <c r="F30" s="27">
        <v>19.335103248149167</v>
      </c>
      <c r="G30" s="27">
        <v>17.342062884447845</v>
      </c>
      <c r="H30" s="27">
        <v>12.22638430119755</v>
      </c>
      <c r="I30" s="27">
        <v>10.732273509233735</v>
      </c>
      <c r="J30" s="36">
        <v>10.439013146521566</v>
      </c>
      <c r="K30" s="45">
        <v>17</v>
      </c>
      <c r="L30" s="18"/>
    </row>
    <row r="31" spans="1:21">
      <c r="A31" s="16"/>
      <c r="B31" s="11" t="s">
        <v>5</v>
      </c>
      <c r="C31" s="27">
        <v>13.87603372352541</v>
      </c>
      <c r="D31" s="27">
        <v>17.911898467222226</v>
      </c>
      <c r="E31" s="27">
        <v>15.127475931276207</v>
      </c>
      <c r="F31" s="27">
        <v>14.124725432145929</v>
      </c>
      <c r="G31" s="27">
        <v>13.013724951705377</v>
      </c>
      <c r="H31" s="27">
        <v>12.635934088835892</v>
      </c>
      <c r="I31" s="27">
        <v>12.253004625835825</v>
      </c>
      <c r="J31" s="36">
        <v>10.244823274384562</v>
      </c>
      <c r="K31" s="45">
        <v>18</v>
      </c>
      <c r="L31" s="18"/>
    </row>
    <row r="32" spans="1:21" s="51" customFormat="1">
      <c r="A32" s="93"/>
      <c r="B32" s="11" t="s">
        <v>17</v>
      </c>
      <c r="C32" s="27">
        <v>0</v>
      </c>
      <c r="D32" s="27">
        <v>0</v>
      </c>
      <c r="E32" s="27">
        <v>0</v>
      </c>
      <c r="F32" s="27">
        <v>15.284311707507001</v>
      </c>
      <c r="G32" s="27">
        <v>13.257827631314878</v>
      </c>
      <c r="H32" s="27">
        <v>10.673892202016058</v>
      </c>
      <c r="I32" s="27">
        <v>11.493904478410649</v>
      </c>
      <c r="J32" s="36">
        <v>10.161664309196718</v>
      </c>
      <c r="K32" s="45">
        <v>19</v>
      </c>
      <c r="L32" s="94"/>
    </row>
    <row r="33" spans="1:14">
      <c r="A33" s="16"/>
      <c r="B33" s="11" t="s">
        <v>18</v>
      </c>
      <c r="C33" s="27">
        <v>12.122618504475874</v>
      </c>
      <c r="D33" s="27">
        <v>12.802620826364821</v>
      </c>
      <c r="E33" s="27">
        <v>12.253295626281218</v>
      </c>
      <c r="F33" s="27">
        <v>10.341503838867633</v>
      </c>
      <c r="G33" s="27">
        <v>11.013283372881533</v>
      </c>
      <c r="H33" s="27">
        <v>11.66719079922728</v>
      </c>
      <c r="I33" s="27">
        <v>12.603481179257697</v>
      </c>
      <c r="J33" s="36">
        <v>10.04947989965593</v>
      </c>
      <c r="K33" s="45">
        <v>20</v>
      </c>
      <c r="L33" s="18"/>
    </row>
    <row r="34" spans="1:14">
      <c r="A34" s="16"/>
      <c r="B34" s="11" t="s">
        <v>19</v>
      </c>
      <c r="C34" s="27">
        <v>18.76090589152604</v>
      </c>
      <c r="D34" s="27">
        <v>16.005759895004125</v>
      </c>
      <c r="E34" s="27">
        <v>13.052267658608979</v>
      </c>
      <c r="F34" s="27">
        <v>9.344355069281308</v>
      </c>
      <c r="G34" s="27">
        <v>10.628081325717369</v>
      </c>
      <c r="H34" s="27">
        <v>9.0923326415749788</v>
      </c>
      <c r="I34" s="27">
        <v>10.82571095818607</v>
      </c>
      <c r="J34" s="36">
        <v>9.7837675992510587</v>
      </c>
      <c r="K34" s="45">
        <v>21</v>
      </c>
      <c r="L34" s="18"/>
    </row>
    <row r="35" spans="1:14">
      <c r="A35" s="16"/>
      <c r="B35" s="12" t="s">
        <v>4</v>
      </c>
      <c r="C35" s="50">
        <v>14.491694979072722</v>
      </c>
      <c r="D35" s="50">
        <v>13.155106678660914</v>
      </c>
      <c r="E35" s="50">
        <v>11.169397722259925</v>
      </c>
      <c r="F35" s="50">
        <v>11.064278761255073</v>
      </c>
      <c r="G35" s="50">
        <v>9.8645829906352223</v>
      </c>
      <c r="H35" s="50">
        <v>11.341692860797508</v>
      </c>
      <c r="I35" s="50">
        <v>11.604361357859588</v>
      </c>
      <c r="J35" s="50">
        <v>9.5760796092459621</v>
      </c>
      <c r="K35" s="106">
        <v>22</v>
      </c>
      <c r="L35" s="18"/>
    </row>
    <row r="36" spans="1:14" ht="14.25" customHeight="1">
      <c r="A36" s="16"/>
      <c r="B36" s="11" t="s">
        <v>24</v>
      </c>
      <c r="C36" s="27">
        <v>13.789116043993166</v>
      </c>
      <c r="D36" s="27">
        <v>12.61272388441173</v>
      </c>
      <c r="E36" s="27">
        <v>11.624083929714594</v>
      </c>
      <c r="F36" s="27">
        <v>10.336334552505999</v>
      </c>
      <c r="G36" s="27">
        <v>11.177220767437159</v>
      </c>
      <c r="H36" s="27">
        <v>10.589613394151325</v>
      </c>
      <c r="I36" s="27">
        <v>8.8302089327460589</v>
      </c>
      <c r="J36" s="36">
        <v>6.8747910996011852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10.740994384330914</v>
      </c>
      <c r="G37" s="27">
        <v>10.143645186711092</v>
      </c>
      <c r="H37" s="27">
        <v>11.315496810645667</v>
      </c>
      <c r="I37" s="27">
        <v>10.856688633041875</v>
      </c>
      <c r="J37" s="36">
        <v>5.9419966682844283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  <row r="54" spans="1:12">
      <c r="D54" s="104"/>
      <c r="E54" s="104"/>
      <c r="F54" s="104"/>
      <c r="G54" s="104"/>
      <c r="H54" s="104"/>
      <c r="I54" s="104"/>
      <c r="J54" s="104"/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 codeName="Hoja7">
    <tabColor rgb="FF53722D"/>
  </sheetPr>
  <dimension ref="A1:O53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B13" sqref="B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53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11</v>
      </c>
      <c r="C13" s="27">
        <v>0</v>
      </c>
      <c r="D13" s="27">
        <v>0</v>
      </c>
      <c r="E13" s="27">
        <v>0</v>
      </c>
      <c r="F13" s="27">
        <v>19.230988870287604</v>
      </c>
      <c r="G13" s="27">
        <v>24.249883976674266</v>
      </c>
      <c r="H13" s="27">
        <v>19.274668852221915</v>
      </c>
      <c r="I13" s="27">
        <v>18.055274960604468</v>
      </c>
      <c r="J13" s="36">
        <v>17.383333767063679</v>
      </c>
      <c r="K13" s="45">
        <v>1</v>
      </c>
      <c r="L13" s="18"/>
    </row>
    <row r="14" spans="1:15">
      <c r="A14" s="16"/>
      <c r="B14" s="11" t="s">
        <v>7</v>
      </c>
      <c r="C14" s="27">
        <v>19.998892439685235</v>
      </c>
      <c r="D14" s="27">
        <v>20.561370517630309</v>
      </c>
      <c r="E14" s="27">
        <v>19.243739222092536</v>
      </c>
      <c r="F14" s="27">
        <v>13.647927521365725</v>
      </c>
      <c r="G14" s="27">
        <v>19.245007448169726</v>
      </c>
      <c r="H14" s="27">
        <v>15.037228538064658</v>
      </c>
      <c r="I14" s="27">
        <v>15.678922893496953</v>
      </c>
      <c r="J14" s="36">
        <v>16.689275305698946</v>
      </c>
      <c r="K14" s="45">
        <v>2</v>
      </c>
      <c r="L14" s="18"/>
    </row>
    <row r="15" spans="1:15">
      <c r="A15" s="16"/>
      <c r="B15" s="11" t="s">
        <v>12</v>
      </c>
      <c r="C15" s="27">
        <v>0</v>
      </c>
      <c r="D15" s="27">
        <v>0</v>
      </c>
      <c r="E15" s="27">
        <v>0</v>
      </c>
      <c r="F15" s="27">
        <v>22.773096160208627</v>
      </c>
      <c r="G15" s="27">
        <v>25.255792888634193</v>
      </c>
      <c r="H15" s="27">
        <v>15.989240884638372</v>
      </c>
      <c r="I15" s="27">
        <v>13.030106197321977</v>
      </c>
      <c r="J15" s="36">
        <v>16.386660075293754</v>
      </c>
      <c r="K15" s="45">
        <v>3</v>
      </c>
      <c r="L15" s="18"/>
    </row>
    <row r="16" spans="1:15">
      <c r="A16" s="16"/>
      <c r="B16" s="11" t="s">
        <v>22</v>
      </c>
      <c r="C16" s="27">
        <v>16.493214543333426</v>
      </c>
      <c r="D16" s="27">
        <v>14.639848928976765</v>
      </c>
      <c r="E16" s="27">
        <v>13.455201351476928</v>
      </c>
      <c r="F16" s="27">
        <v>12.560732945561965</v>
      </c>
      <c r="G16" s="27">
        <v>13.146712317425374</v>
      </c>
      <c r="H16" s="27">
        <v>19.967729532877431</v>
      </c>
      <c r="I16" s="27">
        <v>19.544725506855176</v>
      </c>
      <c r="J16" s="36">
        <v>15.918169900394114</v>
      </c>
      <c r="K16" s="45">
        <v>4</v>
      </c>
      <c r="L16" s="18"/>
    </row>
    <row r="17" spans="1:15">
      <c r="A17" s="16"/>
      <c r="B17" s="11" t="s">
        <v>3</v>
      </c>
      <c r="C17" s="27">
        <v>0</v>
      </c>
      <c r="D17" s="27">
        <v>0</v>
      </c>
      <c r="E17" s="27">
        <v>0</v>
      </c>
      <c r="F17" s="27">
        <v>12.722747118836713</v>
      </c>
      <c r="G17" s="27">
        <v>15.309181096132196</v>
      </c>
      <c r="H17" s="27">
        <v>16.371799500792765</v>
      </c>
      <c r="I17" s="27">
        <v>16.526268026593542</v>
      </c>
      <c r="J17" s="36">
        <v>15.454921560328883</v>
      </c>
      <c r="K17" s="45">
        <v>5</v>
      </c>
      <c r="L17" s="18"/>
    </row>
    <row r="18" spans="1:15">
      <c r="A18" s="16"/>
      <c r="B18" s="11" t="s">
        <v>23</v>
      </c>
      <c r="C18" s="27">
        <v>13.037515749672393</v>
      </c>
      <c r="D18" s="27">
        <v>10.567336574257871</v>
      </c>
      <c r="E18" s="27">
        <v>12.576742385237004</v>
      </c>
      <c r="F18" s="27">
        <v>9.9333377488892776</v>
      </c>
      <c r="G18" s="27">
        <v>11.063520305458512</v>
      </c>
      <c r="H18" s="27">
        <v>12.46579677283688</v>
      </c>
      <c r="I18" s="27">
        <v>13.60886268831625</v>
      </c>
      <c r="J18" s="36">
        <v>14.850099670613137</v>
      </c>
      <c r="K18" s="45">
        <v>6</v>
      </c>
      <c r="L18" s="18"/>
    </row>
    <row r="19" spans="1:15">
      <c r="A19" s="16"/>
      <c r="B19" s="11" t="s">
        <v>20</v>
      </c>
      <c r="C19" s="27">
        <v>15.824786002962071</v>
      </c>
      <c r="D19" s="27">
        <v>12.481713748449902</v>
      </c>
      <c r="E19" s="27">
        <v>12.671611712034242</v>
      </c>
      <c r="F19" s="27">
        <v>8.6604545755438807</v>
      </c>
      <c r="G19" s="27">
        <v>8.619580290638936</v>
      </c>
      <c r="H19" s="27">
        <v>11.286135844414503</v>
      </c>
      <c r="I19" s="27">
        <v>12.295792850653326</v>
      </c>
      <c r="J19" s="36">
        <v>14.162937207380889</v>
      </c>
      <c r="K19" s="45">
        <v>7</v>
      </c>
      <c r="L19" s="18"/>
    </row>
    <row r="20" spans="1:15">
      <c r="A20" s="16"/>
      <c r="B20" s="11" t="s">
        <v>6</v>
      </c>
      <c r="C20" s="27">
        <v>0</v>
      </c>
      <c r="D20" s="27">
        <v>0</v>
      </c>
      <c r="E20" s="27">
        <v>0</v>
      </c>
      <c r="F20" s="27">
        <v>11.611430185481593</v>
      </c>
      <c r="G20" s="27">
        <v>12.015349767464279</v>
      </c>
      <c r="H20" s="27">
        <v>13.058590467042864</v>
      </c>
      <c r="I20" s="27">
        <v>13.697144300078051</v>
      </c>
      <c r="J20" s="36">
        <v>13.852181561342256</v>
      </c>
      <c r="K20" s="45">
        <v>8</v>
      </c>
      <c r="L20" s="18"/>
    </row>
    <row r="21" spans="1:15">
      <c r="A21" s="16"/>
      <c r="B21" s="11" t="s">
        <v>10</v>
      </c>
      <c r="C21" s="27">
        <v>18.821844077700295</v>
      </c>
      <c r="D21" s="27">
        <v>14.44052021804287</v>
      </c>
      <c r="E21" s="27">
        <v>15.130718406224844</v>
      </c>
      <c r="F21" s="27">
        <v>14.253559935260579</v>
      </c>
      <c r="G21" s="27">
        <v>14.349212757367786</v>
      </c>
      <c r="H21" s="27">
        <v>16.780514008366161</v>
      </c>
      <c r="I21" s="27">
        <v>15.063588234099251</v>
      </c>
      <c r="J21" s="36">
        <v>13.225280590899914</v>
      </c>
      <c r="K21" s="45">
        <v>9</v>
      </c>
      <c r="L21" s="18"/>
    </row>
    <row r="22" spans="1:15">
      <c r="A22" s="16"/>
      <c r="B22" s="11" t="s">
        <v>8</v>
      </c>
      <c r="C22" s="27">
        <v>16.153653771741901</v>
      </c>
      <c r="D22" s="27">
        <v>13.323815279014303</v>
      </c>
      <c r="E22" s="27">
        <v>14.250619262052666</v>
      </c>
      <c r="F22" s="27">
        <v>10.701445605918128</v>
      </c>
      <c r="G22" s="27">
        <v>11.177305383910358</v>
      </c>
      <c r="H22" s="27">
        <v>14.962120441120796</v>
      </c>
      <c r="I22" s="27">
        <v>13.934988751036872</v>
      </c>
      <c r="J22" s="36">
        <v>13.085593310546297</v>
      </c>
      <c r="K22" s="45">
        <v>10</v>
      </c>
      <c r="L22" s="18"/>
    </row>
    <row r="23" spans="1:15">
      <c r="A23" s="16"/>
      <c r="B23" s="11" t="s">
        <v>14</v>
      </c>
      <c r="C23" s="27">
        <v>0</v>
      </c>
      <c r="D23" s="27">
        <v>0</v>
      </c>
      <c r="E23" s="27">
        <v>0</v>
      </c>
      <c r="F23" s="27">
        <v>11.950096558845345</v>
      </c>
      <c r="G23" s="27">
        <v>10.114026961800054</v>
      </c>
      <c r="H23" s="27">
        <v>10.672456023157425</v>
      </c>
      <c r="I23" s="27">
        <v>10.020957652742894</v>
      </c>
      <c r="J23" s="36">
        <v>12.150125037281759</v>
      </c>
      <c r="K23" s="45">
        <v>11</v>
      </c>
      <c r="L23" s="18"/>
      <c r="N23" s="23"/>
      <c r="O23" s="34"/>
    </row>
    <row r="24" spans="1:15">
      <c r="A24" s="16"/>
      <c r="B24" s="11" t="s">
        <v>21</v>
      </c>
      <c r="C24" s="27">
        <v>17.124458001270799</v>
      </c>
      <c r="D24" s="27">
        <v>16.121657473740523</v>
      </c>
      <c r="E24" s="27">
        <v>14.877789985401019</v>
      </c>
      <c r="F24" s="27">
        <v>11.622513441346522</v>
      </c>
      <c r="G24" s="27">
        <v>13.089077349914405</v>
      </c>
      <c r="H24" s="27">
        <v>13.20535245605744</v>
      </c>
      <c r="I24" s="27">
        <v>15.241877781480312</v>
      </c>
      <c r="J24" s="36">
        <v>12.064326637778656</v>
      </c>
      <c r="K24" s="45">
        <v>12</v>
      </c>
      <c r="L24" s="18"/>
      <c r="N24" s="23"/>
      <c r="O24" s="34"/>
    </row>
    <row r="25" spans="1:15">
      <c r="A25" s="16"/>
      <c r="B25" s="11" t="s">
        <v>195</v>
      </c>
      <c r="C25" s="27">
        <v>12.930787214179002</v>
      </c>
      <c r="D25" s="27">
        <v>13.62582941360791</v>
      </c>
      <c r="E25" s="27">
        <v>13.502183090630204</v>
      </c>
      <c r="F25" s="27">
        <v>11.010965519167442</v>
      </c>
      <c r="G25" s="27">
        <v>13.610099859009244</v>
      </c>
      <c r="H25" s="27">
        <v>13.817867121852922</v>
      </c>
      <c r="I25" s="27">
        <v>13.347979646589426</v>
      </c>
      <c r="J25" s="36">
        <v>11.346478494036836</v>
      </c>
      <c r="K25" s="45">
        <v>13</v>
      </c>
      <c r="L25" s="18"/>
    </row>
    <row r="26" spans="1:15">
      <c r="A26" s="16"/>
      <c r="B26" s="11" t="s">
        <v>16</v>
      </c>
      <c r="C26" s="27">
        <v>0</v>
      </c>
      <c r="D26" s="27">
        <v>0</v>
      </c>
      <c r="E26" s="27">
        <v>0</v>
      </c>
      <c r="F26" s="27">
        <v>14.213442192739468</v>
      </c>
      <c r="G26" s="27">
        <v>9.886680749474186</v>
      </c>
      <c r="H26" s="27">
        <v>14.29285758931362</v>
      </c>
      <c r="I26" s="27">
        <v>13.126770299433504</v>
      </c>
      <c r="J26" s="36">
        <v>11.22011866367956</v>
      </c>
      <c r="K26" s="45">
        <v>14</v>
      </c>
      <c r="L26" s="18"/>
    </row>
    <row r="27" spans="1:15">
      <c r="A27" s="16"/>
      <c r="B27" s="12" t="s">
        <v>196</v>
      </c>
      <c r="C27" s="28">
        <v>12.334516063424836</v>
      </c>
      <c r="D27" s="28">
        <v>11.022377183394587</v>
      </c>
      <c r="E27" s="28">
        <v>10.721712143632546</v>
      </c>
      <c r="F27" s="28">
        <v>10.187138546228661</v>
      </c>
      <c r="G27" s="28">
        <v>10.505244717125843</v>
      </c>
      <c r="H27" s="28">
        <v>11.071853397747359</v>
      </c>
      <c r="I27" s="28">
        <v>11.084231648203641</v>
      </c>
      <c r="J27" s="50">
        <v>10.322441907247876</v>
      </c>
      <c r="K27" s="45" t="s">
        <v>197</v>
      </c>
      <c r="L27" s="18"/>
    </row>
    <row r="28" spans="1:15">
      <c r="A28" s="16"/>
      <c r="B28" s="11" t="s">
        <v>9</v>
      </c>
      <c r="C28" s="27">
        <v>0</v>
      </c>
      <c r="D28" s="27">
        <v>0</v>
      </c>
      <c r="E28" s="27">
        <v>0</v>
      </c>
      <c r="F28" s="27">
        <v>13.790437426856608</v>
      </c>
      <c r="G28" s="27">
        <v>13.417149185531411</v>
      </c>
      <c r="H28" s="27">
        <v>13.231593580629267</v>
      </c>
      <c r="I28" s="27">
        <v>11.598918861624886</v>
      </c>
      <c r="J28" s="36">
        <v>10.213256813049751</v>
      </c>
      <c r="K28" s="45">
        <v>15</v>
      </c>
      <c r="L28" s="18"/>
    </row>
    <row r="29" spans="1:15" s="51" customFormat="1">
      <c r="A29" s="93"/>
      <c r="B29" s="11" t="s">
        <v>18</v>
      </c>
      <c r="C29" s="27">
        <v>11.038064597328635</v>
      </c>
      <c r="D29" s="27">
        <v>11.952265590600977</v>
      </c>
      <c r="E29" s="27">
        <v>11.47315617004085</v>
      </c>
      <c r="F29" s="27">
        <v>9.6532641348107067</v>
      </c>
      <c r="G29" s="27">
        <v>10.55781900586507</v>
      </c>
      <c r="H29" s="27">
        <v>11.23956518628337</v>
      </c>
      <c r="I29" s="27">
        <v>12.007271650434324</v>
      </c>
      <c r="J29" s="36">
        <v>9.9439678972811425</v>
      </c>
      <c r="K29" s="45">
        <v>16</v>
      </c>
      <c r="L29" s="94"/>
    </row>
    <row r="30" spans="1:15">
      <c r="A30" s="16"/>
      <c r="B30" s="11" t="s">
        <v>17</v>
      </c>
      <c r="C30" s="27">
        <v>0</v>
      </c>
      <c r="D30" s="27">
        <v>0</v>
      </c>
      <c r="E30" s="27">
        <v>0</v>
      </c>
      <c r="F30" s="27">
        <v>14.197605874460924</v>
      </c>
      <c r="G30" s="27">
        <v>12.374053055490403</v>
      </c>
      <c r="H30" s="27">
        <v>9.8499164067053968</v>
      </c>
      <c r="I30" s="27">
        <v>10.505159035419243</v>
      </c>
      <c r="J30" s="36">
        <v>9.8413067488228805</v>
      </c>
      <c r="K30" s="45">
        <v>17</v>
      </c>
      <c r="L30" s="18"/>
    </row>
    <row r="31" spans="1:15">
      <c r="A31" s="16"/>
      <c r="B31" s="11" t="s">
        <v>186</v>
      </c>
      <c r="C31" s="27">
        <v>0</v>
      </c>
      <c r="D31" s="27">
        <v>0</v>
      </c>
      <c r="E31" s="27">
        <v>0</v>
      </c>
      <c r="F31" s="27">
        <v>17.071445810858595</v>
      </c>
      <c r="G31" s="27">
        <v>16.070646004382375</v>
      </c>
      <c r="H31" s="27">
        <v>10.901656777509148</v>
      </c>
      <c r="I31" s="27">
        <v>10.129541733164755</v>
      </c>
      <c r="J31" s="36">
        <v>9.7759246606353489</v>
      </c>
      <c r="K31" s="45">
        <v>18</v>
      </c>
      <c r="L31" s="18"/>
    </row>
    <row r="32" spans="1:15">
      <c r="A32" s="16"/>
      <c r="B32" s="11" t="s">
        <v>5</v>
      </c>
      <c r="C32" s="27">
        <v>13.625727595562395</v>
      </c>
      <c r="D32" s="27">
        <v>17.624004794434818</v>
      </c>
      <c r="E32" s="27">
        <v>14.893626656281414</v>
      </c>
      <c r="F32" s="27">
        <v>12.657622286597551</v>
      </c>
      <c r="G32" s="27">
        <v>12.626055756503252</v>
      </c>
      <c r="H32" s="27">
        <v>12.327850985831763</v>
      </c>
      <c r="I32" s="27">
        <v>11.818514513987131</v>
      </c>
      <c r="J32" s="36">
        <v>9.6526802137798207</v>
      </c>
      <c r="K32" s="45">
        <v>19</v>
      </c>
      <c r="L32" s="18"/>
    </row>
    <row r="33" spans="1:14">
      <c r="A33" s="16"/>
      <c r="B33" s="11" t="s">
        <v>15</v>
      </c>
      <c r="C33" s="27">
        <v>0</v>
      </c>
      <c r="D33" s="27">
        <v>0</v>
      </c>
      <c r="E33" s="27">
        <v>0</v>
      </c>
      <c r="F33" s="27">
        <v>11.570239980907768</v>
      </c>
      <c r="G33" s="27">
        <v>12.649971641725926</v>
      </c>
      <c r="H33" s="27">
        <v>9.5667938620536166</v>
      </c>
      <c r="I33" s="27">
        <v>8.8704774145717025</v>
      </c>
      <c r="J33" s="36">
        <v>9.5453785472177035</v>
      </c>
      <c r="K33" s="45">
        <v>20</v>
      </c>
      <c r="L33" s="18"/>
    </row>
    <row r="34" spans="1:14">
      <c r="A34" s="16"/>
      <c r="B34" s="11" t="s">
        <v>19</v>
      </c>
      <c r="C34" s="27">
        <v>17.213184893410631</v>
      </c>
      <c r="D34" s="27">
        <v>14.998907399990568</v>
      </c>
      <c r="E34" s="27">
        <v>12.512885209023652</v>
      </c>
      <c r="F34" s="27">
        <v>8.9229343087638409</v>
      </c>
      <c r="G34" s="27">
        <v>9.8519915947622447</v>
      </c>
      <c r="H34" s="27">
        <v>8.4641104605502751</v>
      </c>
      <c r="I34" s="27">
        <v>10.278394365706589</v>
      </c>
      <c r="J34" s="36">
        <v>9.4584663176786776</v>
      </c>
      <c r="K34" s="45">
        <v>21</v>
      </c>
      <c r="L34" s="18"/>
    </row>
    <row r="35" spans="1:14">
      <c r="A35" s="16"/>
      <c r="B35" s="12" t="s">
        <v>4</v>
      </c>
      <c r="C35" s="50">
        <v>13.221794235158738</v>
      </c>
      <c r="D35" s="50">
        <v>12.150751809332183</v>
      </c>
      <c r="E35" s="50">
        <v>10.135014974800681</v>
      </c>
      <c r="F35" s="50">
        <v>10.425245877526448</v>
      </c>
      <c r="G35" s="50">
        <v>9.3350428903075198</v>
      </c>
      <c r="H35" s="50">
        <v>10.858750386239279</v>
      </c>
      <c r="I35" s="50">
        <v>11.043888441605974</v>
      </c>
      <c r="J35" s="50">
        <v>8.924117301820063</v>
      </c>
      <c r="K35" s="106">
        <v>22</v>
      </c>
      <c r="L35" s="18"/>
    </row>
    <row r="36" spans="1:14" ht="14.25" customHeight="1">
      <c r="A36" s="16"/>
      <c r="B36" s="11" t="s">
        <v>24</v>
      </c>
      <c r="C36" s="27">
        <v>13.393589318829521</v>
      </c>
      <c r="D36" s="27">
        <v>12.177215413221875</v>
      </c>
      <c r="E36" s="27">
        <v>10.97597913222943</v>
      </c>
      <c r="F36" s="27">
        <v>10.000701849303194</v>
      </c>
      <c r="G36" s="27">
        <v>10.912425044412089</v>
      </c>
      <c r="H36" s="27">
        <v>10.169316365326647</v>
      </c>
      <c r="I36" s="27">
        <v>8.247830098117884</v>
      </c>
      <c r="J36" s="36">
        <v>6.7502717283777063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10.19449390494453</v>
      </c>
      <c r="G37" s="27">
        <v>9.3072126750632531</v>
      </c>
      <c r="H37" s="27">
        <v>10.556187603062799</v>
      </c>
      <c r="I37" s="27">
        <v>10.257955332188006</v>
      </c>
      <c r="J37" s="36">
        <v>5.8934638036648854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 codeName="Hoja8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B13" sqref="B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54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12</v>
      </c>
      <c r="C13" s="27">
        <v>0</v>
      </c>
      <c r="D13" s="27">
        <v>0</v>
      </c>
      <c r="E13" s="27">
        <v>0</v>
      </c>
      <c r="F13" s="27">
        <v>3.5400813498627945</v>
      </c>
      <c r="G13" s="27">
        <v>3.4549370107123369</v>
      </c>
      <c r="H13" s="27">
        <v>2.3619071059386099</v>
      </c>
      <c r="I13" s="27">
        <v>1.8516054812530811</v>
      </c>
      <c r="J13" s="36">
        <v>1.409286230368483</v>
      </c>
      <c r="K13" s="45">
        <v>1</v>
      </c>
      <c r="L13" s="18"/>
    </row>
    <row r="14" spans="1:15">
      <c r="A14" s="16"/>
      <c r="B14" s="11" t="s">
        <v>3</v>
      </c>
      <c r="C14" s="27">
        <v>0</v>
      </c>
      <c r="D14" s="27">
        <v>0</v>
      </c>
      <c r="E14" s="27">
        <v>0</v>
      </c>
      <c r="F14" s="27">
        <v>1.725419264586145</v>
      </c>
      <c r="G14" s="27">
        <v>0.5700780053356056</v>
      </c>
      <c r="H14" s="27">
        <v>0.87963035640466136</v>
      </c>
      <c r="I14" s="27">
        <v>1.1642072244471187</v>
      </c>
      <c r="J14" s="36">
        <v>1.154839292592575</v>
      </c>
      <c r="K14" s="45">
        <v>2</v>
      </c>
      <c r="L14" s="18"/>
    </row>
    <row r="15" spans="1:15">
      <c r="A15" s="16"/>
      <c r="B15" s="11" t="s">
        <v>14</v>
      </c>
      <c r="C15" s="27">
        <v>0</v>
      </c>
      <c r="D15" s="27">
        <v>0</v>
      </c>
      <c r="E15" s="27">
        <v>0</v>
      </c>
      <c r="F15" s="27">
        <v>1.373390277455552</v>
      </c>
      <c r="G15" s="27">
        <v>1.6637819653348283</v>
      </c>
      <c r="H15" s="27">
        <v>0.85631580621560599</v>
      </c>
      <c r="I15" s="27">
        <v>0.81846833154686671</v>
      </c>
      <c r="J15" s="36">
        <v>1.0883405602587926</v>
      </c>
      <c r="K15" s="45">
        <v>3</v>
      </c>
      <c r="L15" s="18"/>
    </row>
    <row r="16" spans="1:15">
      <c r="A16" s="16"/>
      <c r="B16" s="11" t="s">
        <v>195</v>
      </c>
      <c r="C16" s="27">
        <v>1.5266747806403096</v>
      </c>
      <c r="D16" s="27">
        <v>1.1373067105203929</v>
      </c>
      <c r="E16" s="27">
        <v>0.49020034129396028</v>
      </c>
      <c r="F16" s="27">
        <v>0.8469778176103343</v>
      </c>
      <c r="G16" s="27">
        <v>0.94442358090619327</v>
      </c>
      <c r="H16" s="27">
        <v>1.368780849122512</v>
      </c>
      <c r="I16" s="27">
        <v>1.0827783559761612</v>
      </c>
      <c r="J16" s="36">
        <v>1.0256900026923386</v>
      </c>
      <c r="K16" s="45">
        <v>4</v>
      </c>
      <c r="L16" s="18"/>
    </row>
    <row r="17" spans="1:15">
      <c r="A17" s="16"/>
      <c r="B17" s="11" t="s">
        <v>7</v>
      </c>
      <c r="C17" s="27">
        <v>2.1741949252126651</v>
      </c>
      <c r="D17" s="27">
        <v>1.4712737015168171</v>
      </c>
      <c r="E17" s="27">
        <v>0.85146310304117023</v>
      </c>
      <c r="F17" s="27">
        <v>1.2176526137305403</v>
      </c>
      <c r="G17" s="27">
        <v>1.4717887124474927</v>
      </c>
      <c r="H17" s="27">
        <v>0.4181212108534324</v>
      </c>
      <c r="I17" s="27">
        <v>0.9380978121274155</v>
      </c>
      <c r="J17" s="36">
        <v>0.9478747276412619</v>
      </c>
      <c r="K17" s="45">
        <v>5</v>
      </c>
      <c r="L17" s="18"/>
    </row>
    <row r="18" spans="1:15">
      <c r="A18" s="16"/>
      <c r="B18" s="12" t="s">
        <v>196</v>
      </c>
      <c r="C18" s="28">
        <v>1.2239085308929603</v>
      </c>
      <c r="D18" s="28">
        <v>0.92342069646132907</v>
      </c>
      <c r="E18" s="28">
        <v>0.87954252037067915</v>
      </c>
      <c r="F18" s="28">
        <v>1.0929737840720515</v>
      </c>
      <c r="G18" s="28">
        <v>0.86648187788327136</v>
      </c>
      <c r="H18" s="28">
        <v>0.81282561918630281</v>
      </c>
      <c r="I18" s="28">
        <v>1.0286605168032006</v>
      </c>
      <c r="J18" s="50">
        <v>0.9231904277334515</v>
      </c>
      <c r="K18" s="45" t="s">
        <v>197</v>
      </c>
      <c r="L18" s="18"/>
    </row>
    <row r="19" spans="1:15">
      <c r="A19" s="16"/>
      <c r="B19" s="11" t="s">
        <v>22</v>
      </c>
      <c r="C19" s="27">
        <v>1.6747901711396951</v>
      </c>
      <c r="D19" s="27">
        <v>1.4650253598879641</v>
      </c>
      <c r="E19" s="27">
        <v>0.73494897412131366</v>
      </c>
      <c r="F19" s="27">
        <v>0.61475846625097641</v>
      </c>
      <c r="G19" s="27">
        <v>0.5486370521168672</v>
      </c>
      <c r="H19" s="27">
        <v>1.5355471939381635</v>
      </c>
      <c r="I19" s="27">
        <v>1.0696450477669559</v>
      </c>
      <c r="J19" s="36">
        <v>0.91323447351836629</v>
      </c>
      <c r="K19" s="45">
        <v>6</v>
      </c>
      <c r="L19" s="18"/>
    </row>
    <row r="20" spans="1:15">
      <c r="A20" s="16"/>
      <c r="B20" s="11" t="s">
        <v>15</v>
      </c>
      <c r="C20" s="27">
        <v>0</v>
      </c>
      <c r="D20" s="27">
        <v>0</v>
      </c>
      <c r="E20" s="27">
        <v>0</v>
      </c>
      <c r="F20" s="27">
        <v>1.0658547335074475</v>
      </c>
      <c r="G20" s="27">
        <v>0.88928638948271577</v>
      </c>
      <c r="H20" s="27">
        <v>0.85255286388646134</v>
      </c>
      <c r="I20" s="27">
        <v>1.0393263779302508</v>
      </c>
      <c r="J20" s="36">
        <v>0.90167685887465177</v>
      </c>
      <c r="K20" s="45">
        <v>7</v>
      </c>
      <c r="L20" s="18"/>
    </row>
    <row r="21" spans="1:15">
      <c r="A21" s="16"/>
      <c r="B21" s="11" t="s">
        <v>8</v>
      </c>
      <c r="C21" s="27">
        <v>0.52945007031021418</v>
      </c>
      <c r="D21" s="27">
        <v>0.40709287253034171</v>
      </c>
      <c r="E21" s="27">
        <v>0.6717265229993814</v>
      </c>
      <c r="F21" s="27">
        <v>0.76595027698528906</v>
      </c>
      <c r="G21" s="27">
        <v>0.4567897584483932</v>
      </c>
      <c r="H21" s="27">
        <v>0.66701404861447511</v>
      </c>
      <c r="I21" s="27">
        <v>0.70039963159894414</v>
      </c>
      <c r="J21" s="36">
        <v>0.86673526431778836</v>
      </c>
      <c r="K21" s="45">
        <v>8</v>
      </c>
      <c r="L21" s="18"/>
    </row>
    <row r="22" spans="1:15">
      <c r="A22" s="16"/>
      <c r="B22" s="11" t="s">
        <v>21</v>
      </c>
      <c r="C22" s="27">
        <v>2.2052616966446852</v>
      </c>
      <c r="D22" s="27">
        <v>0.87561717908494852</v>
      </c>
      <c r="E22" s="27">
        <v>0.74575199795313274</v>
      </c>
      <c r="F22" s="27">
        <v>1.410708212427547</v>
      </c>
      <c r="G22" s="27">
        <v>1.8973903057254426</v>
      </c>
      <c r="H22" s="27">
        <v>0.67071373637776222</v>
      </c>
      <c r="I22" s="27">
        <v>1.3286828025650093</v>
      </c>
      <c r="J22" s="36">
        <v>0.72936398061471164</v>
      </c>
      <c r="K22" s="45">
        <v>9</v>
      </c>
      <c r="L22" s="18"/>
    </row>
    <row r="23" spans="1:15">
      <c r="A23" s="16"/>
      <c r="B23" s="11" t="s">
        <v>186</v>
      </c>
      <c r="C23" s="27">
        <v>0</v>
      </c>
      <c r="D23" s="27">
        <v>0</v>
      </c>
      <c r="E23" s="27">
        <v>0</v>
      </c>
      <c r="F23" s="27">
        <v>2.2630961535223362</v>
      </c>
      <c r="G23" s="27">
        <v>1.2714168800654717</v>
      </c>
      <c r="H23" s="27">
        <v>1.3242934714198284</v>
      </c>
      <c r="I23" s="27">
        <v>0.60314630961510551</v>
      </c>
      <c r="J23" s="36">
        <v>0.66267688533631897</v>
      </c>
      <c r="K23" s="45">
        <v>10</v>
      </c>
      <c r="L23" s="18"/>
      <c r="N23" s="23"/>
      <c r="O23" s="34"/>
    </row>
    <row r="24" spans="1:15">
      <c r="A24" s="16"/>
      <c r="B24" s="11" t="s">
        <v>9</v>
      </c>
      <c r="C24" s="27">
        <v>0</v>
      </c>
      <c r="D24" s="27">
        <v>0</v>
      </c>
      <c r="E24" s="27">
        <v>0</v>
      </c>
      <c r="F24" s="27">
        <v>1.4870727133437047</v>
      </c>
      <c r="G24" s="27">
        <v>0.41203041612891972</v>
      </c>
      <c r="H24" s="27">
        <v>1.3483670021820227</v>
      </c>
      <c r="I24" s="27">
        <v>0.90603635592771214</v>
      </c>
      <c r="J24" s="36">
        <v>0.65419951250927311</v>
      </c>
      <c r="K24" s="45">
        <v>11</v>
      </c>
      <c r="L24" s="18"/>
      <c r="N24" s="23"/>
      <c r="O24" s="34"/>
    </row>
    <row r="25" spans="1:15">
      <c r="A25" s="16"/>
      <c r="B25" s="12" t="s">
        <v>4</v>
      </c>
      <c r="C25" s="50">
        <v>1.2699104407736659</v>
      </c>
      <c r="D25" s="50">
        <v>1.0043643754939047</v>
      </c>
      <c r="E25" s="50">
        <v>1.0343737430392457</v>
      </c>
      <c r="F25" s="50">
        <v>0.63902365608344969</v>
      </c>
      <c r="G25" s="50">
        <v>0.52954904027841143</v>
      </c>
      <c r="H25" s="50">
        <v>0.48295109837698852</v>
      </c>
      <c r="I25" s="50">
        <v>0.56046466210916823</v>
      </c>
      <c r="J25" s="50">
        <v>0.65195449659424298</v>
      </c>
      <c r="K25" s="106">
        <v>12</v>
      </c>
      <c r="L25" s="18"/>
    </row>
    <row r="26" spans="1:15">
      <c r="A26" s="16"/>
      <c r="B26" s="11" t="s">
        <v>5</v>
      </c>
      <c r="C26" s="27">
        <v>0.25040808565261585</v>
      </c>
      <c r="D26" s="27">
        <v>0.28798849942535054</v>
      </c>
      <c r="E26" s="27">
        <v>0.23393984404010398</v>
      </c>
      <c r="F26" s="27">
        <v>1.4671031455483756</v>
      </c>
      <c r="G26" s="27">
        <v>0.38776292566518156</v>
      </c>
      <c r="H26" s="27">
        <v>0.30808310300413061</v>
      </c>
      <c r="I26" s="27">
        <v>0.43457347526232376</v>
      </c>
      <c r="J26" s="36">
        <v>0.59222352575770021</v>
      </c>
      <c r="K26" s="45">
        <v>13</v>
      </c>
      <c r="L26" s="18"/>
    </row>
    <row r="27" spans="1:15">
      <c r="A27" s="16"/>
      <c r="B27" s="11" t="s">
        <v>23</v>
      </c>
      <c r="C27" s="27">
        <v>1.0737102684861215</v>
      </c>
      <c r="D27" s="27">
        <v>1.2780947189678211</v>
      </c>
      <c r="E27" s="27">
        <v>0.92087946817213606</v>
      </c>
      <c r="F27" s="27">
        <v>0.9666566198180071</v>
      </c>
      <c r="G27" s="27">
        <v>0.72884063429395185</v>
      </c>
      <c r="H27" s="27">
        <v>0.83061203405856432</v>
      </c>
      <c r="I27" s="27">
        <v>1.4720503560404867</v>
      </c>
      <c r="J27" s="36">
        <v>0.56411540208149724</v>
      </c>
      <c r="K27" s="45">
        <v>14</v>
      </c>
      <c r="L27" s="18"/>
    </row>
    <row r="28" spans="1:15">
      <c r="A28" s="16"/>
      <c r="B28" s="11" t="s">
        <v>10</v>
      </c>
      <c r="C28" s="27">
        <v>0.79321948420082422</v>
      </c>
      <c r="D28" s="27">
        <v>0.60163356878691732</v>
      </c>
      <c r="E28" s="27">
        <v>0.62906660853233154</v>
      </c>
      <c r="F28" s="27">
        <v>0.51004277575496171</v>
      </c>
      <c r="G28" s="27">
        <v>0.34557932983447726</v>
      </c>
      <c r="H28" s="27">
        <v>0.32077901297593014</v>
      </c>
      <c r="I28" s="27">
        <v>0.86477043788813579</v>
      </c>
      <c r="J28" s="36">
        <v>0.50870625234426836</v>
      </c>
      <c r="K28" s="45">
        <v>15</v>
      </c>
      <c r="L28" s="18"/>
    </row>
    <row r="29" spans="1:15">
      <c r="A29" s="16"/>
      <c r="B29" s="11" t="s">
        <v>6</v>
      </c>
      <c r="C29" s="27">
        <v>0</v>
      </c>
      <c r="D29" s="27">
        <v>0</v>
      </c>
      <c r="E29" s="27">
        <v>0</v>
      </c>
      <c r="F29" s="27">
        <v>1.1963327370304118</v>
      </c>
      <c r="G29" s="27">
        <v>0.52049446974625901</v>
      </c>
      <c r="H29" s="27">
        <v>0.47784848121022938</v>
      </c>
      <c r="I29" s="27">
        <v>0.38278775079197475</v>
      </c>
      <c r="J29" s="36">
        <v>0.48402142914256785</v>
      </c>
      <c r="K29" s="45">
        <v>16</v>
      </c>
      <c r="L29" s="18"/>
    </row>
    <row r="30" spans="1:15">
      <c r="A30" s="16"/>
      <c r="B30" s="11" t="s">
        <v>11</v>
      </c>
      <c r="C30" s="27">
        <v>0</v>
      </c>
      <c r="D30" s="27">
        <v>0</v>
      </c>
      <c r="E30" s="27">
        <v>0</v>
      </c>
      <c r="F30" s="27">
        <v>0.96810163714673003</v>
      </c>
      <c r="G30" s="27">
        <v>0.1447048683675734</v>
      </c>
      <c r="H30" s="27">
        <v>0.25883161180681941</v>
      </c>
      <c r="I30" s="27">
        <v>0.58299613837211317</v>
      </c>
      <c r="J30" s="36">
        <v>0.47103115051310307</v>
      </c>
      <c r="K30" s="45">
        <v>17</v>
      </c>
      <c r="L30" s="18"/>
    </row>
    <row r="31" spans="1:15">
      <c r="A31" s="16"/>
      <c r="B31" s="11" t="s">
        <v>20</v>
      </c>
      <c r="C31" s="27">
        <v>1.1658508421818912</v>
      </c>
      <c r="D31" s="27">
        <v>0.71416597512965696</v>
      </c>
      <c r="E31" s="27">
        <v>0.90316131601494776</v>
      </c>
      <c r="F31" s="27">
        <v>0.77576505679273855</v>
      </c>
      <c r="G31" s="27">
        <v>0.80371307952044191</v>
      </c>
      <c r="H31" s="27">
        <v>0.50689034034327218</v>
      </c>
      <c r="I31" s="27">
        <v>0.82871218664320434</v>
      </c>
      <c r="J31" s="36">
        <v>0.46922335444781044</v>
      </c>
      <c r="K31" s="45">
        <v>18</v>
      </c>
      <c r="L31" s="18"/>
    </row>
    <row r="32" spans="1:15">
      <c r="A32" s="16"/>
      <c r="B32" s="11" t="s">
        <v>19</v>
      </c>
      <c r="C32" s="27">
        <v>1.5477894540841857</v>
      </c>
      <c r="D32" s="27">
        <v>1.0068524950135593</v>
      </c>
      <c r="E32" s="27">
        <v>0.53938244958532433</v>
      </c>
      <c r="F32" s="27">
        <v>0.4213470726768434</v>
      </c>
      <c r="G32" s="27">
        <v>0.77615521270765075</v>
      </c>
      <c r="H32" s="27">
        <v>0.6282221810247024</v>
      </c>
      <c r="I32" s="27">
        <v>0.54726041134701564</v>
      </c>
      <c r="J32" s="36">
        <v>0.32530128157238025</v>
      </c>
      <c r="K32" s="45">
        <v>19</v>
      </c>
      <c r="L32" s="18"/>
    </row>
    <row r="33" spans="1:14">
      <c r="A33" s="16"/>
      <c r="B33" s="11" t="s">
        <v>17</v>
      </c>
      <c r="C33" s="27">
        <v>0</v>
      </c>
      <c r="D33" s="27">
        <v>0</v>
      </c>
      <c r="E33" s="27">
        <v>0</v>
      </c>
      <c r="F33" s="27">
        <v>1.0869538261617859</v>
      </c>
      <c r="G33" s="27">
        <v>0.88329097824536273</v>
      </c>
      <c r="H33" s="27">
        <v>0.82397579531066167</v>
      </c>
      <c r="I33" s="27">
        <v>0.98895448008294584</v>
      </c>
      <c r="J33" s="36">
        <v>0.32057285443322764</v>
      </c>
      <c r="K33" s="45">
        <v>20</v>
      </c>
      <c r="L33" s="18"/>
    </row>
    <row r="34" spans="1:14">
      <c r="A34" s="16"/>
      <c r="B34" s="11" t="s">
        <v>16</v>
      </c>
      <c r="C34" s="27">
        <v>0</v>
      </c>
      <c r="D34" s="27">
        <v>0</v>
      </c>
      <c r="E34" s="27">
        <v>0</v>
      </c>
      <c r="F34" s="27">
        <v>1.2518831705302036</v>
      </c>
      <c r="G34" s="27">
        <v>0.62043778896867119</v>
      </c>
      <c r="H34" s="27">
        <v>0.22635343280383602</v>
      </c>
      <c r="I34" s="27">
        <v>0.1702859455084974</v>
      </c>
      <c r="J34" s="36">
        <v>0.13991810072461985</v>
      </c>
      <c r="K34" s="45">
        <v>21</v>
      </c>
      <c r="L34" s="18"/>
    </row>
    <row r="35" spans="1:14">
      <c r="A35" s="16"/>
      <c r="B35" s="11" t="s">
        <v>24</v>
      </c>
      <c r="C35" s="27">
        <v>0.39552672516364507</v>
      </c>
      <c r="D35" s="27">
        <v>0.43556036686087746</v>
      </c>
      <c r="E35" s="27">
        <v>0.64810479748516603</v>
      </c>
      <c r="F35" s="27">
        <v>0.33572566337541182</v>
      </c>
      <c r="G35" s="27">
        <v>0.26474914506147823</v>
      </c>
      <c r="H35" s="27">
        <v>0.42029702882467629</v>
      </c>
      <c r="I35" s="27">
        <v>0.58237883462817608</v>
      </c>
      <c r="J35" s="36">
        <v>0.12447727542523074</v>
      </c>
      <c r="K35" s="45">
        <v>22</v>
      </c>
      <c r="L35" s="18"/>
    </row>
    <row r="36" spans="1:14" ht="14.25" customHeight="1">
      <c r="A36" s="16"/>
      <c r="B36" s="11" t="s">
        <v>18</v>
      </c>
      <c r="C36" s="27">
        <v>1.0845539071472396</v>
      </c>
      <c r="D36" s="27">
        <v>0.8503552357638432</v>
      </c>
      <c r="E36" s="27">
        <v>0.77995241729137677</v>
      </c>
      <c r="F36" s="27">
        <v>0.68823970405692714</v>
      </c>
      <c r="G36" s="27">
        <v>0.45546436701645876</v>
      </c>
      <c r="H36" s="27">
        <v>0.42729283036574467</v>
      </c>
      <c r="I36" s="27">
        <v>0.59620952882337452</v>
      </c>
      <c r="J36" s="36">
        <v>0.10566580995842582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0.54513080399945224</v>
      </c>
      <c r="G37" s="27">
        <v>0.83643251164784127</v>
      </c>
      <c r="H37" s="27">
        <v>0.75930920758286569</v>
      </c>
      <c r="I37" s="27">
        <v>0.59873330085386811</v>
      </c>
      <c r="J37" s="36">
        <v>4.8532864619541691E-2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 codeName="Hoja9">
    <tabColor rgb="FF53722D"/>
  </sheetPr>
  <dimension ref="A1:O53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B13" sqref="B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40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10</v>
      </c>
      <c r="C13" s="27">
        <v>41.501965114863573</v>
      </c>
      <c r="D13" s="27">
        <v>27.916148142954793</v>
      </c>
      <c r="E13" s="27">
        <v>34.934473101690365</v>
      </c>
      <c r="F13" s="27">
        <v>42.00755014059677</v>
      </c>
      <c r="G13" s="27">
        <v>38.151796528058142</v>
      </c>
      <c r="H13" s="27">
        <v>33.231867604367473</v>
      </c>
      <c r="I13" s="27">
        <v>36.479536720889485</v>
      </c>
      <c r="J13" s="36">
        <v>38.200575608067169</v>
      </c>
      <c r="K13" s="45">
        <v>1</v>
      </c>
      <c r="L13" s="18"/>
    </row>
    <row r="14" spans="1:15">
      <c r="A14" s="16"/>
      <c r="B14" s="11" t="s">
        <v>14</v>
      </c>
      <c r="C14" s="27">
        <v>0</v>
      </c>
      <c r="D14" s="27">
        <v>0</v>
      </c>
      <c r="E14" s="27">
        <v>0</v>
      </c>
      <c r="F14" s="27">
        <v>45.074845358803515</v>
      </c>
      <c r="G14" s="27">
        <v>29.699117525170028</v>
      </c>
      <c r="H14" s="27">
        <v>35.256544835703146</v>
      </c>
      <c r="I14" s="27">
        <v>43.868686707088806</v>
      </c>
      <c r="J14" s="36">
        <v>38.025959575102661</v>
      </c>
      <c r="K14" s="45">
        <v>2</v>
      </c>
      <c r="L14" s="18"/>
    </row>
    <row r="15" spans="1:15">
      <c r="A15" s="16"/>
      <c r="B15" s="11" t="s">
        <v>9</v>
      </c>
      <c r="C15" s="27">
        <v>0</v>
      </c>
      <c r="D15" s="27">
        <v>0</v>
      </c>
      <c r="E15" s="27">
        <v>0</v>
      </c>
      <c r="F15" s="27">
        <v>45.07724412150381</v>
      </c>
      <c r="G15" s="27">
        <v>36.457279640029299</v>
      </c>
      <c r="H15" s="27">
        <v>31.418710846765673</v>
      </c>
      <c r="I15" s="27">
        <v>37.093221686363876</v>
      </c>
      <c r="J15" s="36">
        <v>35.131736624575083</v>
      </c>
      <c r="K15" s="45">
        <v>3</v>
      </c>
      <c r="L15" s="18"/>
    </row>
    <row r="16" spans="1:15">
      <c r="A16" s="16"/>
      <c r="B16" s="11" t="s">
        <v>7</v>
      </c>
      <c r="C16" s="27">
        <v>40.928540748764803</v>
      </c>
      <c r="D16" s="27">
        <v>36.152117092872139</v>
      </c>
      <c r="E16" s="27">
        <v>37.212101141700956</v>
      </c>
      <c r="F16" s="27">
        <v>41.382326634558432</v>
      </c>
      <c r="G16" s="27">
        <v>34.207665350000696</v>
      </c>
      <c r="H16" s="27">
        <v>28.135201548451246</v>
      </c>
      <c r="I16" s="27">
        <v>35.213618200196542</v>
      </c>
      <c r="J16" s="36">
        <v>35.123937544689745</v>
      </c>
      <c r="K16" s="45">
        <v>4</v>
      </c>
      <c r="L16" s="18"/>
    </row>
    <row r="17" spans="1:15">
      <c r="A17" s="16"/>
      <c r="B17" s="11" t="s">
        <v>21</v>
      </c>
      <c r="C17" s="27">
        <v>29.699387520473437</v>
      </c>
      <c r="D17" s="27">
        <v>31.114681452458242</v>
      </c>
      <c r="E17" s="27">
        <v>24.459310988365967</v>
      </c>
      <c r="F17" s="27">
        <v>33.065350632810627</v>
      </c>
      <c r="G17" s="27">
        <v>26.799050499882838</v>
      </c>
      <c r="H17" s="27">
        <v>24.619170275139119</v>
      </c>
      <c r="I17" s="27">
        <v>25.880305216454357</v>
      </c>
      <c r="J17" s="36">
        <v>33.701347274214534</v>
      </c>
      <c r="K17" s="45">
        <v>5</v>
      </c>
      <c r="L17" s="18"/>
    </row>
    <row r="18" spans="1:15">
      <c r="A18" s="16"/>
      <c r="B18" s="11" t="s">
        <v>19</v>
      </c>
      <c r="C18" s="27">
        <v>35.323006065883391</v>
      </c>
      <c r="D18" s="27">
        <v>36.115909916623657</v>
      </c>
      <c r="E18" s="27">
        <v>31.446058991457761</v>
      </c>
      <c r="F18" s="27">
        <v>25.9614052565958</v>
      </c>
      <c r="G18" s="27">
        <v>36.32757377665353</v>
      </c>
      <c r="H18" s="27">
        <v>35.535080788136561</v>
      </c>
      <c r="I18" s="27">
        <v>39.079090112851048</v>
      </c>
      <c r="J18" s="36">
        <v>33.633152584659697</v>
      </c>
      <c r="K18" s="45">
        <v>6</v>
      </c>
      <c r="L18" s="18"/>
    </row>
    <row r="19" spans="1:15">
      <c r="A19" s="16"/>
      <c r="B19" s="11" t="s">
        <v>15</v>
      </c>
      <c r="C19" s="27">
        <v>0</v>
      </c>
      <c r="D19" s="27">
        <v>0</v>
      </c>
      <c r="E19" s="27">
        <v>0</v>
      </c>
      <c r="F19" s="27">
        <v>35.964032695450001</v>
      </c>
      <c r="G19" s="27">
        <v>29.134309148815497</v>
      </c>
      <c r="H19" s="27">
        <v>34.570367274418167</v>
      </c>
      <c r="I19" s="27">
        <v>28.709485758630304</v>
      </c>
      <c r="J19" s="36">
        <v>33.59240287847544</v>
      </c>
      <c r="K19" s="45">
        <v>7</v>
      </c>
      <c r="L19" s="18"/>
    </row>
    <row r="20" spans="1:15">
      <c r="A20" s="16"/>
      <c r="B20" s="12" t="s">
        <v>4</v>
      </c>
      <c r="C20" s="50">
        <v>31.455468577956491</v>
      </c>
      <c r="D20" s="50">
        <v>34.953342315391936</v>
      </c>
      <c r="E20" s="50">
        <v>30.916631046681882</v>
      </c>
      <c r="F20" s="50">
        <v>31.271714379282606</v>
      </c>
      <c r="G20" s="50">
        <v>26.660855102709309</v>
      </c>
      <c r="H20" s="50">
        <v>23.066153917399852</v>
      </c>
      <c r="I20" s="50">
        <v>32.887350903325313</v>
      </c>
      <c r="J20" s="50">
        <v>32.739881965836361</v>
      </c>
      <c r="K20" s="106">
        <v>8</v>
      </c>
      <c r="L20" s="18"/>
    </row>
    <row r="21" spans="1:15">
      <c r="A21" s="16"/>
      <c r="B21" s="12" t="s">
        <v>196</v>
      </c>
      <c r="C21" s="28">
        <v>32.605183102565405</v>
      </c>
      <c r="D21" s="28">
        <v>33.263682839149709</v>
      </c>
      <c r="E21" s="28">
        <v>33.014035517157168</v>
      </c>
      <c r="F21" s="28">
        <v>35.544567175207867</v>
      </c>
      <c r="G21" s="28">
        <v>29.275711284709509</v>
      </c>
      <c r="H21" s="28">
        <v>29.56586427883407</v>
      </c>
      <c r="I21" s="28">
        <v>33.227370246183483</v>
      </c>
      <c r="J21" s="50">
        <v>31.197764598209076</v>
      </c>
      <c r="K21" s="45" t="s">
        <v>197</v>
      </c>
      <c r="L21" s="18"/>
    </row>
    <row r="22" spans="1:15">
      <c r="A22" s="16"/>
      <c r="B22" s="11" t="s">
        <v>11</v>
      </c>
      <c r="C22" s="27">
        <v>0</v>
      </c>
      <c r="D22" s="27">
        <v>0</v>
      </c>
      <c r="E22" s="27">
        <v>0</v>
      </c>
      <c r="F22" s="27">
        <v>45.86926269788075</v>
      </c>
      <c r="G22" s="27">
        <v>36.768584630728746</v>
      </c>
      <c r="H22" s="27">
        <v>33.967204618592476</v>
      </c>
      <c r="I22" s="27">
        <v>35.354098001073638</v>
      </c>
      <c r="J22" s="36">
        <v>30.193414816806769</v>
      </c>
      <c r="K22" s="45">
        <v>9</v>
      </c>
      <c r="L22" s="18"/>
    </row>
    <row r="23" spans="1:15">
      <c r="A23" s="16"/>
      <c r="B23" s="11" t="s">
        <v>195</v>
      </c>
      <c r="C23" s="27">
        <v>27.859095937955786</v>
      </c>
      <c r="D23" s="27">
        <v>22.270501041642536</v>
      </c>
      <c r="E23" s="27">
        <v>22.049204216026183</v>
      </c>
      <c r="F23" s="27">
        <v>28.903350758666331</v>
      </c>
      <c r="G23" s="27">
        <v>27.252331365505988</v>
      </c>
      <c r="H23" s="27">
        <v>28.722354959608289</v>
      </c>
      <c r="I23" s="27">
        <v>30.551061330195544</v>
      </c>
      <c r="J23" s="36">
        <v>30.147769361188121</v>
      </c>
      <c r="K23" s="45">
        <v>10</v>
      </c>
      <c r="L23" s="18"/>
      <c r="N23" s="23"/>
      <c r="O23" s="34"/>
    </row>
    <row r="24" spans="1:15">
      <c r="A24" s="16"/>
      <c r="B24" s="11" t="s">
        <v>20</v>
      </c>
      <c r="C24" s="27">
        <v>38.2126164118784</v>
      </c>
      <c r="D24" s="27">
        <v>35.084822176941159</v>
      </c>
      <c r="E24" s="27">
        <v>34.236159437487679</v>
      </c>
      <c r="F24" s="27">
        <v>47.24164852751634</v>
      </c>
      <c r="G24" s="27">
        <v>34.296719844193561</v>
      </c>
      <c r="H24" s="27">
        <v>30.920585349422996</v>
      </c>
      <c r="I24" s="27">
        <v>35.029951129299725</v>
      </c>
      <c r="J24" s="36">
        <v>28.589403745524645</v>
      </c>
      <c r="K24" s="45">
        <v>11</v>
      </c>
      <c r="L24" s="18"/>
      <c r="N24" s="23"/>
      <c r="O24" s="34"/>
    </row>
    <row r="25" spans="1:15">
      <c r="A25" s="16"/>
      <c r="B25" s="11" t="s">
        <v>23</v>
      </c>
      <c r="C25" s="27">
        <v>35.173537667691221</v>
      </c>
      <c r="D25" s="27">
        <v>34.689195644169764</v>
      </c>
      <c r="E25" s="27">
        <v>35.620303546782459</v>
      </c>
      <c r="F25" s="27">
        <v>40.248191202520253</v>
      </c>
      <c r="G25" s="27">
        <v>34.717276270543202</v>
      </c>
      <c r="H25" s="27">
        <v>40.234600718081353</v>
      </c>
      <c r="I25" s="27">
        <v>40.349330861154321</v>
      </c>
      <c r="J25" s="36">
        <v>28.147512507443111</v>
      </c>
      <c r="K25" s="45">
        <v>12</v>
      </c>
      <c r="L25" s="18"/>
    </row>
    <row r="26" spans="1:15">
      <c r="A26" s="16"/>
      <c r="B26" s="11" t="s">
        <v>18</v>
      </c>
      <c r="C26" s="27">
        <v>37.901766751097334</v>
      </c>
      <c r="D26" s="27">
        <v>33.19357042293079</v>
      </c>
      <c r="E26" s="27">
        <v>26.748440095165421</v>
      </c>
      <c r="F26" s="27">
        <v>34.844417445471912</v>
      </c>
      <c r="G26" s="27">
        <v>32.949101641738096</v>
      </c>
      <c r="H26" s="27">
        <v>27.68218598219946</v>
      </c>
      <c r="I26" s="27">
        <v>25.643096867596732</v>
      </c>
      <c r="J26" s="36">
        <v>26.651931900154267</v>
      </c>
      <c r="K26" s="45">
        <v>13</v>
      </c>
      <c r="L26" s="18"/>
    </row>
    <row r="27" spans="1:15">
      <c r="A27" s="16"/>
      <c r="B27" s="11" t="s">
        <v>22</v>
      </c>
      <c r="C27" s="27">
        <v>33.489802311388068</v>
      </c>
      <c r="D27" s="27">
        <v>39.389568780249782</v>
      </c>
      <c r="E27" s="27">
        <v>23.629878314656803</v>
      </c>
      <c r="F27" s="27">
        <v>29.164979205039437</v>
      </c>
      <c r="G27" s="27">
        <v>27.182981293254173</v>
      </c>
      <c r="H27" s="27">
        <v>22.442554680513741</v>
      </c>
      <c r="I27" s="27">
        <v>31.04205907466222</v>
      </c>
      <c r="J27" s="36">
        <v>26.390248380385778</v>
      </c>
      <c r="K27" s="45">
        <v>14</v>
      </c>
      <c r="L27" s="18"/>
    </row>
    <row r="28" spans="1:15">
      <c r="A28" s="16"/>
      <c r="B28" s="11" t="s">
        <v>186</v>
      </c>
      <c r="C28" s="27">
        <v>0</v>
      </c>
      <c r="D28" s="27">
        <v>0</v>
      </c>
      <c r="E28" s="27">
        <v>0</v>
      </c>
      <c r="F28" s="27">
        <v>41.804415058120938</v>
      </c>
      <c r="G28" s="27">
        <v>38.792470762163731</v>
      </c>
      <c r="H28" s="27">
        <v>40.045228246385435</v>
      </c>
      <c r="I28" s="27">
        <v>45.433705722635601</v>
      </c>
      <c r="J28" s="36">
        <v>25.025313433818752</v>
      </c>
      <c r="K28" s="45">
        <v>15</v>
      </c>
      <c r="L28" s="18"/>
    </row>
    <row r="29" spans="1:15">
      <c r="A29" s="16"/>
      <c r="B29" s="11" t="s">
        <v>3</v>
      </c>
      <c r="C29" s="27">
        <v>0</v>
      </c>
      <c r="D29" s="27">
        <v>0</v>
      </c>
      <c r="E29" s="27">
        <v>0</v>
      </c>
      <c r="F29" s="27">
        <v>33.931606183640341</v>
      </c>
      <c r="G29" s="27">
        <v>35.874339389144168</v>
      </c>
      <c r="H29" s="27">
        <v>26.808841305474012</v>
      </c>
      <c r="I29" s="27">
        <v>25.637465722346072</v>
      </c>
      <c r="J29" s="36">
        <v>24.584738146075164</v>
      </c>
      <c r="K29" s="45">
        <v>16</v>
      </c>
      <c r="L29" s="18"/>
    </row>
    <row r="30" spans="1:15">
      <c r="A30" s="16"/>
      <c r="B30" s="11" t="s">
        <v>16</v>
      </c>
      <c r="C30" s="27">
        <v>0</v>
      </c>
      <c r="D30" s="27">
        <v>0</v>
      </c>
      <c r="E30" s="27">
        <v>0</v>
      </c>
      <c r="F30" s="27">
        <v>32.165038635369584</v>
      </c>
      <c r="G30" s="27">
        <v>25.417787410703241</v>
      </c>
      <c r="H30" s="27">
        <v>11.198467761377943</v>
      </c>
      <c r="I30" s="27">
        <v>27.545016185594818</v>
      </c>
      <c r="J30" s="36">
        <v>22.660577562224567</v>
      </c>
      <c r="K30" s="45">
        <v>17</v>
      </c>
      <c r="L30" s="18"/>
    </row>
    <row r="31" spans="1:15">
      <c r="A31" s="16"/>
      <c r="B31" s="11" t="s">
        <v>8</v>
      </c>
      <c r="C31" s="27">
        <v>39.884058928453456</v>
      </c>
      <c r="D31" s="27">
        <v>34.583981068451564</v>
      </c>
      <c r="E31" s="27">
        <v>39.211015952371781</v>
      </c>
      <c r="F31" s="27">
        <v>41.061219099575816</v>
      </c>
      <c r="G31" s="27">
        <v>38.494726749760318</v>
      </c>
      <c r="H31" s="27">
        <v>30.2511327229724</v>
      </c>
      <c r="I31" s="27">
        <v>30.740800416937695</v>
      </c>
      <c r="J31" s="36">
        <v>22.267428337137741</v>
      </c>
      <c r="K31" s="45">
        <v>18</v>
      </c>
      <c r="L31" s="18"/>
    </row>
    <row r="32" spans="1:15">
      <c r="A32" s="16"/>
      <c r="B32" s="11" t="s">
        <v>12</v>
      </c>
      <c r="C32" s="27">
        <v>0</v>
      </c>
      <c r="D32" s="27">
        <v>0</v>
      </c>
      <c r="E32" s="27">
        <v>0</v>
      </c>
      <c r="F32" s="27">
        <v>32.70536948017827</v>
      </c>
      <c r="G32" s="27">
        <v>22.368360245117518</v>
      </c>
      <c r="H32" s="27">
        <v>23.402833936922047</v>
      </c>
      <c r="I32" s="27">
        <v>19.001259968226883</v>
      </c>
      <c r="J32" s="36">
        <v>20.050956382857358</v>
      </c>
      <c r="K32" s="45">
        <v>19</v>
      </c>
      <c r="L32" s="18"/>
    </row>
    <row r="33" spans="1:14">
      <c r="A33" s="16"/>
      <c r="B33" s="11" t="s">
        <v>17</v>
      </c>
      <c r="C33" s="27">
        <v>0</v>
      </c>
      <c r="D33" s="27">
        <v>0</v>
      </c>
      <c r="E33" s="27">
        <v>0</v>
      </c>
      <c r="F33" s="27">
        <v>42.407566765946584</v>
      </c>
      <c r="G33" s="27">
        <v>30.411759158733648</v>
      </c>
      <c r="H33" s="27">
        <v>22.836236145185428</v>
      </c>
      <c r="I33" s="27">
        <v>26.323204789457844</v>
      </c>
      <c r="J33" s="36">
        <v>19.940105192677422</v>
      </c>
      <c r="K33" s="45">
        <v>20</v>
      </c>
      <c r="L33" s="18"/>
    </row>
    <row r="34" spans="1:14">
      <c r="A34" s="16"/>
      <c r="B34" s="11" t="s">
        <v>6</v>
      </c>
      <c r="C34" s="27">
        <v>0</v>
      </c>
      <c r="D34" s="27">
        <v>0</v>
      </c>
      <c r="E34" s="27">
        <v>0</v>
      </c>
      <c r="F34" s="27">
        <v>43.75353074098485</v>
      </c>
      <c r="G34" s="27">
        <v>25.121087255114581</v>
      </c>
      <c r="H34" s="27">
        <v>14.076719894345057</v>
      </c>
      <c r="I34" s="27">
        <v>20.139685964831738</v>
      </c>
      <c r="J34" s="36">
        <v>19.648711319598071</v>
      </c>
      <c r="K34" s="45">
        <v>21</v>
      </c>
      <c r="L34" s="18"/>
    </row>
    <row r="35" spans="1:14">
      <c r="A35" s="16"/>
      <c r="B35" s="11" t="s">
        <v>5</v>
      </c>
      <c r="C35" s="27">
        <v>20.450163591112961</v>
      </c>
      <c r="D35" s="27">
        <v>21.933211702365735</v>
      </c>
      <c r="E35" s="27">
        <v>27.495403620950427</v>
      </c>
      <c r="F35" s="27">
        <v>28.66550295878918</v>
      </c>
      <c r="G35" s="27">
        <v>16.811214662443792</v>
      </c>
      <c r="H35" s="27">
        <v>29.252862174877091</v>
      </c>
      <c r="I35" s="27">
        <v>27.399053158347968</v>
      </c>
      <c r="J35" s="36">
        <v>17.392301416025759</v>
      </c>
      <c r="K35" s="45">
        <v>22</v>
      </c>
      <c r="L35" s="18"/>
    </row>
    <row r="36" spans="1:14" ht="14.25" customHeight="1">
      <c r="A36" s="16"/>
      <c r="B36" s="11" t="s">
        <v>24</v>
      </c>
      <c r="C36" s="27">
        <v>16.825801834864222</v>
      </c>
      <c r="D36" s="27">
        <v>34.749704583892722</v>
      </c>
      <c r="E36" s="27">
        <v>31.167935867913883</v>
      </c>
      <c r="F36" s="27">
        <v>24.550270304941904</v>
      </c>
      <c r="G36" s="27">
        <v>13.089805108484734</v>
      </c>
      <c r="H36" s="27">
        <v>17.056093419841069</v>
      </c>
      <c r="I36" s="27">
        <v>16.708789665824206</v>
      </c>
      <c r="J36" s="36">
        <v>11.947503171918401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19.679495959457608</v>
      </c>
      <c r="G37" s="27">
        <v>9.5242703681685601</v>
      </c>
      <c r="H37" s="27">
        <v>14.029324163673316</v>
      </c>
      <c r="I37" s="27">
        <v>5.6116823508295104</v>
      </c>
      <c r="J37" s="36">
        <v>1.090021905374031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 codeName="Hoja10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B13" sqref="B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86</v>
      </c>
      <c r="D7" s="169"/>
      <c r="E7" s="169"/>
      <c r="F7" s="169"/>
      <c r="G7" s="169"/>
      <c r="H7" s="169"/>
      <c r="I7" s="169"/>
      <c r="J7" s="169"/>
      <c r="K7" s="169"/>
      <c r="L7" s="18"/>
      <c r="N7" s="9"/>
    </row>
    <row r="8" spans="1:15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84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19</v>
      </c>
      <c r="C13" s="27">
        <v>12.253892235244829</v>
      </c>
      <c r="D13" s="27">
        <v>10.905277224835826</v>
      </c>
      <c r="E13" s="27">
        <v>9.1236261534507506</v>
      </c>
      <c r="F13" s="27">
        <v>5.1098096200949685</v>
      </c>
      <c r="G13" s="27">
        <v>8.2237878181676525</v>
      </c>
      <c r="H13" s="27">
        <v>9.5396657121241297</v>
      </c>
      <c r="I13" s="27">
        <v>11.515615264863142</v>
      </c>
      <c r="J13" s="36">
        <v>12.903347238413929</v>
      </c>
      <c r="K13" s="45">
        <v>1</v>
      </c>
      <c r="L13" s="18"/>
    </row>
    <row r="14" spans="1:15">
      <c r="A14" s="16"/>
      <c r="B14" s="11" t="s">
        <v>21</v>
      </c>
      <c r="C14" s="27">
        <v>14.759694486938923</v>
      </c>
      <c r="D14" s="27">
        <v>12.658225560431138</v>
      </c>
      <c r="E14" s="27">
        <v>6.7335911984708705</v>
      </c>
      <c r="F14" s="27">
        <v>11.788404622520677</v>
      </c>
      <c r="G14" s="27">
        <v>8.3113458824287019</v>
      </c>
      <c r="H14" s="27">
        <v>8.8176359695092064</v>
      </c>
      <c r="I14" s="27">
        <v>8.8408574613447204</v>
      </c>
      <c r="J14" s="36">
        <v>12.063993442721271</v>
      </c>
      <c r="K14" s="45">
        <v>2</v>
      </c>
      <c r="L14" s="18"/>
    </row>
    <row r="15" spans="1:15">
      <c r="A15" s="16"/>
      <c r="B15" s="12" t="s">
        <v>4</v>
      </c>
      <c r="C15" s="50">
        <v>15.485497037269976</v>
      </c>
      <c r="D15" s="50">
        <v>16.088899375245319</v>
      </c>
      <c r="E15" s="50">
        <v>15.143291387443355</v>
      </c>
      <c r="F15" s="50">
        <v>8.1458698767306554</v>
      </c>
      <c r="G15" s="50">
        <v>7.4507068997824364</v>
      </c>
      <c r="H15" s="50">
        <v>5.9830329815361436</v>
      </c>
      <c r="I15" s="50">
        <v>11.703460616092643</v>
      </c>
      <c r="J15" s="50">
        <v>11.89217084413376</v>
      </c>
      <c r="K15" s="106">
        <v>3</v>
      </c>
      <c r="L15" s="18"/>
    </row>
    <row r="16" spans="1:15">
      <c r="A16" s="16"/>
      <c r="B16" s="11" t="s">
        <v>7</v>
      </c>
      <c r="C16" s="27">
        <v>19.370419495222635</v>
      </c>
      <c r="D16" s="27">
        <v>16.200571894879261</v>
      </c>
      <c r="E16" s="27">
        <v>11.97083082606056</v>
      </c>
      <c r="F16" s="27">
        <v>13.834824260588954</v>
      </c>
      <c r="G16" s="27">
        <v>13.240023439269891</v>
      </c>
      <c r="H16" s="27">
        <v>11.953984517948573</v>
      </c>
      <c r="I16" s="27">
        <v>11.715424495329954</v>
      </c>
      <c r="J16" s="36">
        <v>11.754442446845584</v>
      </c>
      <c r="K16" s="45">
        <v>4</v>
      </c>
      <c r="L16" s="18"/>
    </row>
    <row r="17" spans="1:15">
      <c r="A17" s="16"/>
      <c r="B17" s="11" t="s">
        <v>9</v>
      </c>
      <c r="C17" s="27">
        <v>0</v>
      </c>
      <c r="D17" s="27">
        <v>0</v>
      </c>
      <c r="E17" s="27">
        <v>0</v>
      </c>
      <c r="F17" s="27">
        <v>14.870727133437045</v>
      </c>
      <c r="G17" s="27">
        <v>8.8314032578743582</v>
      </c>
      <c r="H17" s="27">
        <v>8.5013109734637862</v>
      </c>
      <c r="I17" s="27">
        <v>13.645026233504693</v>
      </c>
      <c r="J17" s="36">
        <v>11.619072463295536</v>
      </c>
      <c r="K17" s="45">
        <v>5</v>
      </c>
      <c r="L17" s="18"/>
    </row>
    <row r="18" spans="1:15">
      <c r="A18" s="16"/>
      <c r="B18" s="11" t="s">
        <v>10</v>
      </c>
      <c r="C18" s="27">
        <v>11.056379667147802</v>
      </c>
      <c r="D18" s="27">
        <v>5.4125111738208336</v>
      </c>
      <c r="E18" s="27">
        <v>9.7646817145156959</v>
      </c>
      <c r="F18" s="27">
        <v>12.902239707541973</v>
      </c>
      <c r="G18" s="27">
        <v>12.147557529269278</v>
      </c>
      <c r="H18" s="27">
        <v>10.009105247517963</v>
      </c>
      <c r="I18" s="27">
        <v>12.026273657463751</v>
      </c>
      <c r="J18" s="36">
        <v>11.502062956230708</v>
      </c>
      <c r="K18" s="45">
        <v>6</v>
      </c>
      <c r="L18" s="18"/>
    </row>
    <row r="19" spans="1:15">
      <c r="A19" s="16"/>
      <c r="B19" s="11" t="s">
        <v>195</v>
      </c>
      <c r="C19" s="27">
        <v>11.964087360695657</v>
      </c>
      <c r="D19" s="27">
        <v>8.3132776537848514</v>
      </c>
      <c r="E19" s="27">
        <v>5.3713327790037981</v>
      </c>
      <c r="F19" s="27">
        <v>9.4159636022961823</v>
      </c>
      <c r="G19" s="27">
        <v>9.1920590315829021</v>
      </c>
      <c r="H19" s="27">
        <v>11.334831414674754</v>
      </c>
      <c r="I19" s="27">
        <v>12.554528038070483</v>
      </c>
      <c r="J19" s="36">
        <v>11.467852023255983</v>
      </c>
      <c r="K19" s="45">
        <v>7</v>
      </c>
      <c r="L19" s="18"/>
      <c r="O19" s="122"/>
    </row>
    <row r="20" spans="1:15">
      <c r="A20" s="16"/>
      <c r="B20" s="12" t="s">
        <v>196</v>
      </c>
      <c r="C20" s="28">
        <v>13.077831153622208</v>
      </c>
      <c r="D20" s="28">
        <v>12.083883943464393</v>
      </c>
      <c r="E20" s="28">
        <v>11.437755456334926</v>
      </c>
      <c r="F20" s="28">
        <v>10.392511959937025</v>
      </c>
      <c r="G20" s="28">
        <v>8.254064723378594</v>
      </c>
      <c r="H20" s="28">
        <v>8.8126034660621446</v>
      </c>
      <c r="I20" s="28">
        <v>11.03579262499067</v>
      </c>
      <c r="J20" s="50">
        <v>10.183974191037358</v>
      </c>
      <c r="K20" s="45" t="s">
        <v>197</v>
      </c>
      <c r="L20" s="18"/>
      <c r="O20" s="122"/>
    </row>
    <row r="21" spans="1:15">
      <c r="A21" s="16"/>
      <c r="B21" s="11" t="s">
        <v>20</v>
      </c>
      <c r="C21" s="27">
        <v>12.243893867510103</v>
      </c>
      <c r="D21" s="27">
        <v>10.299337478043483</v>
      </c>
      <c r="E21" s="27">
        <v>8.1835606740171922</v>
      </c>
      <c r="F21" s="27">
        <v>14.798820922779788</v>
      </c>
      <c r="G21" s="27">
        <v>7.5018342597465466</v>
      </c>
      <c r="H21" s="27">
        <v>8.4890860230800769</v>
      </c>
      <c r="I21" s="27">
        <v>13.600566107285939</v>
      </c>
      <c r="J21" s="36">
        <v>9.8303669787937213</v>
      </c>
      <c r="K21" s="45">
        <v>8</v>
      </c>
      <c r="L21" s="18"/>
      <c r="O21" s="122"/>
    </row>
    <row r="22" spans="1:15">
      <c r="A22" s="16"/>
      <c r="B22" s="11" t="s">
        <v>23</v>
      </c>
      <c r="C22" s="27">
        <v>13.925893362256279</v>
      </c>
      <c r="D22" s="27">
        <v>16.117972034781644</v>
      </c>
      <c r="E22" s="27">
        <v>11.534462863070418</v>
      </c>
      <c r="F22" s="27">
        <v>14.274801832475168</v>
      </c>
      <c r="G22" s="27">
        <v>12.327086498958863</v>
      </c>
      <c r="H22" s="27">
        <v>16.280912382524065</v>
      </c>
      <c r="I22" s="27">
        <v>18.635676261754636</v>
      </c>
      <c r="J22" s="36">
        <v>8.1072279408582695</v>
      </c>
      <c r="K22" s="45">
        <v>9</v>
      </c>
      <c r="L22" s="18"/>
      <c r="O22" s="122"/>
    </row>
    <row r="23" spans="1:15">
      <c r="A23" s="16"/>
      <c r="B23" s="11" t="s">
        <v>18</v>
      </c>
      <c r="C23" s="27">
        <v>13.038245520192568</v>
      </c>
      <c r="D23" s="27">
        <v>11.982163015254937</v>
      </c>
      <c r="E23" s="27">
        <v>5.1201912286214482</v>
      </c>
      <c r="F23" s="27">
        <v>10.073933096780195</v>
      </c>
      <c r="G23" s="27">
        <v>5.1259974583538535</v>
      </c>
      <c r="H23" s="27">
        <v>3.9722592442840439</v>
      </c>
      <c r="I23" s="27">
        <v>5.1159844695972634</v>
      </c>
      <c r="J23" s="36">
        <v>6.8389003988230641</v>
      </c>
      <c r="K23" s="45">
        <v>10</v>
      </c>
      <c r="L23" s="18"/>
      <c r="O23" s="122"/>
    </row>
    <row r="24" spans="1:15">
      <c r="A24" s="16"/>
      <c r="B24" s="11" t="s">
        <v>16</v>
      </c>
      <c r="C24" s="27">
        <v>0</v>
      </c>
      <c r="D24" s="27">
        <v>0</v>
      </c>
      <c r="E24" s="27">
        <v>0</v>
      </c>
      <c r="F24" s="27">
        <v>10.382951839432376</v>
      </c>
      <c r="G24" s="27">
        <v>5.899657705296633</v>
      </c>
      <c r="H24" s="27">
        <v>2.8314269641852623</v>
      </c>
      <c r="I24" s="27">
        <v>7.5111275964391693</v>
      </c>
      <c r="J24" s="36">
        <v>6.6943220332028517</v>
      </c>
      <c r="K24" s="45">
        <v>11</v>
      </c>
      <c r="L24" s="18"/>
      <c r="O24" s="34"/>
    </row>
    <row r="25" spans="1:15">
      <c r="A25" s="16"/>
      <c r="B25" s="11" t="s">
        <v>3</v>
      </c>
      <c r="C25" s="27">
        <v>0</v>
      </c>
      <c r="D25" s="27">
        <v>0</v>
      </c>
      <c r="E25" s="27">
        <v>0</v>
      </c>
      <c r="F25" s="27">
        <v>11.747331952633621</v>
      </c>
      <c r="G25" s="27">
        <v>13.01872533804003</v>
      </c>
      <c r="H25" s="27">
        <v>11.367168490290576</v>
      </c>
      <c r="I25" s="27">
        <v>10.307709759513898</v>
      </c>
      <c r="J25" s="36">
        <v>6.6484694872294785</v>
      </c>
      <c r="K25" s="45">
        <v>12</v>
      </c>
      <c r="L25" s="18"/>
    </row>
    <row r="26" spans="1:15">
      <c r="A26" s="16"/>
      <c r="B26" s="11" t="s">
        <v>11</v>
      </c>
      <c r="C26" s="27">
        <v>0</v>
      </c>
      <c r="D26" s="27">
        <v>0</v>
      </c>
      <c r="E26" s="27">
        <v>0</v>
      </c>
      <c r="F26" s="27">
        <v>15.324619116175203</v>
      </c>
      <c r="G26" s="27">
        <v>10.167678928146248</v>
      </c>
      <c r="H26" s="27">
        <v>7.5817473996311859</v>
      </c>
      <c r="I26" s="27">
        <v>8.6748093718072301</v>
      </c>
      <c r="J26" s="36">
        <v>6.6103395530264262</v>
      </c>
      <c r="K26" s="45">
        <v>13</v>
      </c>
      <c r="L26" s="18"/>
    </row>
    <row r="27" spans="1:15">
      <c r="A27" s="16"/>
      <c r="B27" s="11" t="s">
        <v>22</v>
      </c>
      <c r="C27" s="27">
        <v>14.697922055164616</v>
      </c>
      <c r="D27" s="27">
        <v>15.616333179057197</v>
      </c>
      <c r="E27" s="27">
        <v>7.2757446585447791</v>
      </c>
      <c r="F27" s="27">
        <v>7.4500751677953323</v>
      </c>
      <c r="G27" s="27">
        <v>7.0986767448995973</v>
      </c>
      <c r="H27" s="27">
        <v>5.6807038158639376</v>
      </c>
      <c r="I27" s="27">
        <v>10.587759201150897</v>
      </c>
      <c r="J27" s="36">
        <v>6.4597878746308766</v>
      </c>
      <c r="K27" s="45">
        <v>14</v>
      </c>
      <c r="L27" s="18"/>
    </row>
    <row r="28" spans="1:15">
      <c r="A28" s="16"/>
      <c r="B28" s="11" t="s">
        <v>14</v>
      </c>
      <c r="C28" s="27">
        <v>0</v>
      </c>
      <c r="D28" s="27">
        <v>0</v>
      </c>
      <c r="E28" s="27">
        <v>0</v>
      </c>
      <c r="F28" s="27">
        <v>14.293323225424876</v>
      </c>
      <c r="G28" s="27">
        <v>7.4288169474171761</v>
      </c>
      <c r="H28" s="27">
        <v>5.7721792791933071</v>
      </c>
      <c r="I28" s="27">
        <v>8.4006591261778674</v>
      </c>
      <c r="J28" s="36">
        <v>6.2768141877165204</v>
      </c>
      <c r="K28" s="45">
        <v>15</v>
      </c>
      <c r="L28" s="18"/>
    </row>
    <row r="29" spans="1:15">
      <c r="A29" s="16"/>
      <c r="B29" s="11" t="s">
        <v>6</v>
      </c>
      <c r="C29" s="27">
        <v>0</v>
      </c>
      <c r="D29" s="27">
        <v>0</v>
      </c>
      <c r="E29" s="27">
        <v>0</v>
      </c>
      <c r="F29" s="27">
        <v>14.450145937294042</v>
      </c>
      <c r="G29" s="27">
        <v>5.5429046483047788</v>
      </c>
      <c r="H29" s="27">
        <v>2.961339896746308</v>
      </c>
      <c r="I29" s="27">
        <v>1.8261328680960469</v>
      </c>
      <c r="J29" s="36">
        <v>4.8466110504011297</v>
      </c>
      <c r="K29" s="45">
        <v>16</v>
      </c>
      <c r="L29" s="18"/>
    </row>
    <row r="30" spans="1:15">
      <c r="A30" s="16"/>
      <c r="B30" s="11" t="s">
        <v>15</v>
      </c>
      <c r="C30" s="27">
        <v>0</v>
      </c>
      <c r="D30" s="27">
        <v>0</v>
      </c>
      <c r="E30" s="27">
        <v>0</v>
      </c>
      <c r="F30" s="27">
        <v>8.7139109632147314</v>
      </c>
      <c r="G30" s="27">
        <v>3.8894463592338906</v>
      </c>
      <c r="H30" s="27">
        <v>4.2046850602413999</v>
      </c>
      <c r="I30" s="27">
        <v>3.5257415160653873</v>
      </c>
      <c r="J30" s="36">
        <v>4.5180107377064402</v>
      </c>
      <c r="K30" s="45">
        <v>17</v>
      </c>
      <c r="L30" s="18"/>
    </row>
    <row r="31" spans="1:15">
      <c r="A31" s="16"/>
      <c r="B31" s="11" t="s">
        <v>24</v>
      </c>
      <c r="C31" s="27">
        <v>5.897071103362153</v>
      </c>
      <c r="D31" s="27">
        <v>4.735064815098319</v>
      </c>
      <c r="E31" s="27">
        <v>2.7328275638024437</v>
      </c>
      <c r="F31" s="27">
        <v>3.7011627923190722</v>
      </c>
      <c r="G31" s="27">
        <v>2.4826054594962685</v>
      </c>
      <c r="H31" s="27">
        <v>2.3421934572757159</v>
      </c>
      <c r="I31" s="27">
        <v>3.8415374160377143</v>
      </c>
      <c r="J31" s="36">
        <v>3.2795573542622423</v>
      </c>
      <c r="K31" s="45">
        <v>18</v>
      </c>
      <c r="L31" s="18"/>
    </row>
    <row r="32" spans="1:15">
      <c r="A32" s="16"/>
      <c r="B32" s="11" t="s">
        <v>186</v>
      </c>
      <c r="C32" s="27">
        <v>0</v>
      </c>
      <c r="D32" s="27">
        <v>0</v>
      </c>
      <c r="E32" s="27">
        <v>0</v>
      </c>
      <c r="F32" s="27">
        <v>11.854874468885233</v>
      </c>
      <c r="G32" s="27">
        <v>10.724675941814725</v>
      </c>
      <c r="H32" s="27">
        <v>11.327028000711847</v>
      </c>
      <c r="I32" s="27">
        <v>9.5035960785126523</v>
      </c>
      <c r="J32" s="36">
        <v>3.184965055113314</v>
      </c>
      <c r="K32" s="45">
        <v>19</v>
      </c>
      <c r="L32" s="18"/>
    </row>
    <row r="33" spans="1:14">
      <c r="A33" s="16"/>
      <c r="B33" s="11" t="s">
        <v>17</v>
      </c>
      <c r="C33" s="27">
        <v>0</v>
      </c>
      <c r="D33" s="27">
        <v>0</v>
      </c>
      <c r="E33" s="27">
        <v>0</v>
      </c>
      <c r="F33" s="27">
        <v>6.9762943380691764</v>
      </c>
      <c r="G33" s="27">
        <v>4.3603575720499945</v>
      </c>
      <c r="H33" s="27">
        <v>2.1659524404331045</v>
      </c>
      <c r="I33" s="27">
        <v>4.1696628649787622</v>
      </c>
      <c r="J33" s="36">
        <v>3.1594403215632076</v>
      </c>
      <c r="K33" s="45">
        <v>20</v>
      </c>
      <c r="L33" s="18"/>
    </row>
    <row r="34" spans="1:14">
      <c r="A34" s="16"/>
      <c r="B34" s="11" t="s">
        <v>8</v>
      </c>
      <c r="C34" s="27">
        <v>11.250578053775516</v>
      </c>
      <c r="D34" s="27">
        <v>12.112915799816404</v>
      </c>
      <c r="E34" s="27">
        <v>11.165753732002873</v>
      </c>
      <c r="F34" s="27">
        <v>10.894754697820778</v>
      </c>
      <c r="G34" s="27">
        <v>8.915319668357542</v>
      </c>
      <c r="H34" s="27">
        <v>3.6247135116651128</v>
      </c>
      <c r="I34" s="27">
        <v>5.8428964438954223</v>
      </c>
      <c r="J34" s="36">
        <v>3.0955675667151579</v>
      </c>
      <c r="K34" s="45">
        <v>21</v>
      </c>
      <c r="L34" s="18"/>
    </row>
    <row r="35" spans="1:14">
      <c r="A35" s="16"/>
      <c r="B35" s="11" t="s">
        <v>12</v>
      </c>
      <c r="C35" s="27">
        <v>0</v>
      </c>
      <c r="D35" s="27">
        <v>0</v>
      </c>
      <c r="E35" s="27">
        <v>0</v>
      </c>
      <c r="F35" s="27">
        <v>4.887803359087636</v>
      </c>
      <c r="G35" s="27">
        <v>3.3005832170288274</v>
      </c>
      <c r="H35" s="27">
        <v>2.0340353714707642</v>
      </c>
      <c r="I35" s="27">
        <v>2.3227240356547529</v>
      </c>
      <c r="J35" s="36">
        <v>2.9007111077309196</v>
      </c>
      <c r="K35" s="45">
        <v>22</v>
      </c>
      <c r="L35" s="18"/>
    </row>
    <row r="36" spans="1:14" ht="14.25" customHeight="1">
      <c r="A36" s="16"/>
      <c r="B36" s="11" t="s">
        <v>5</v>
      </c>
      <c r="C36" s="27">
        <v>2.7804881530262575</v>
      </c>
      <c r="D36" s="27">
        <v>1.1327990168374178</v>
      </c>
      <c r="E36" s="27">
        <v>3.8435691449376432</v>
      </c>
      <c r="F36" s="27">
        <v>5.9335837604388848</v>
      </c>
      <c r="G36" s="27">
        <v>2.3209537262076934</v>
      </c>
      <c r="H36" s="27">
        <v>3.145146687530108</v>
      </c>
      <c r="I36" s="27">
        <v>3.4728364484851615</v>
      </c>
      <c r="J36" s="36">
        <v>1.6577430812038232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5.5321188878235859</v>
      </c>
      <c r="G37" s="27">
        <v>1.813883397160277</v>
      </c>
      <c r="H37" s="27">
        <v>2.0018151836275546</v>
      </c>
      <c r="I37" s="27">
        <v>1.5731172594169083</v>
      </c>
      <c r="J37" s="36">
        <v>0.36202893608090558</v>
      </c>
      <c r="K37" s="45">
        <v>24</v>
      </c>
      <c r="L37" s="18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3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3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3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3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3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3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3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3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 codeName="Hoja11">
    <tabColor rgb="FF53722D"/>
  </sheetPr>
  <dimension ref="A1:O53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B13" sqref="B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87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9</v>
      </c>
      <c r="C13" s="27">
        <v>0</v>
      </c>
      <c r="D13" s="27">
        <v>0</v>
      </c>
      <c r="E13" s="27">
        <v>0</v>
      </c>
      <c r="F13" s="27">
        <v>32.583765339549842</v>
      </c>
      <c r="G13" s="27">
        <v>27.789380515539435</v>
      </c>
      <c r="H13" s="27">
        <v>21.902495248821001</v>
      </c>
      <c r="I13" s="27">
        <v>26.009645450209334</v>
      </c>
      <c r="J13" s="36">
        <v>25.126967693549307</v>
      </c>
      <c r="K13" s="45">
        <v>1</v>
      </c>
      <c r="L13" s="18"/>
    </row>
    <row r="14" spans="1:15">
      <c r="A14" s="16"/>
      <c r="B14" s="11" t="s">
        <v>21</v>
      </c>
      <c r="C14" s="27">
        <v>2.29377029874914</v>
      </c>
      <c r="D14" s="27">
        <v>3.6092777468535617</v>
      </c>
      <c r="E14" s="27">
        <v>7.8794982165164136</v>
      </c>
      <c r="F14" s="27">
        <v>20.267850035819468</v>
      </c>
      <c r="G14" s="27">
        <v>17.51047795202771</v>
      </c>
      <c r="H14" s="27">
        <v>17.804432709763713</v>
      </c>
      <c r="I14" s="27">
        <v>18.424119610207939</v>
      </c>
      <c r="J14" s="36">
        <v>22.448850393753265</v>
      </c>
      <c r="K14" s="45">
        <v>2</v>
      </c>
      <c r="L14" s="18"/>
    </row>
    <row r="15" spans="1:15">
      <c r="A15" s="16"/>
      <c r="B15" s="11" t="s">
        <v>7</v>
      </c>
      <c r="C15" s="27">
        <v>3.608080327837853</v>
      </c>
      <c r="D15" s="27">
        <v>3.2338371582086682</v>
      </c>
      <c r="E15" s="27">
        <v>6.0906872148608233</v>
      </c>
      <c r="F15" s="27">
        <v>26.268908026577947</v>
      </c>
      <c r="G15" s="27">
        <v>18.403750283182326</v>
      </c>
      <c r="H15" s="27">
        <v>16.457831651455738</v>
      </c>
      <c r="I15" s="27">
        <v>16.739442406212579</v>
      </c>
      <c r="J15" s="36">
        <v>22.162856960265469</v>
      </c>
      <c r="K15" s="45">
        <v>3</v>
      </c>
      <c r="L15" s="18"/>
    </row>
    <row r="16" spans="1:15">
      <c r="A16" s="16"/>
      <c r="B16" s="11" t="s">
        <v>11</v>
      </c>
      <c r="C16" s="27">
        <v>0</v>
      </c>
      <c r="D16" s="27">
        <v>0</v>
      </c>
      <c r="E16" s="27">
        <v>0</v>
      </c>
      <c r="F16" s="27">
        <v>23.086263536441315</v>
      </c>
      <c r="G16" s="27">
        <v>15.032299164343799</v>
      </c>
      <c r="H16" s="27">
        <v>18.347816654413091</v>
      </c>
      <c r="I16" s="27">
        <v>24.474004721691493</v>
      </c>
      <c r="J16" s="36">
        <v>21.121221847286435</v>
      </c>
      <c r="K16" s="45">
        <v>4</v>
      </c>
      <c r="L16" s="18"/>
    </row>
    <row r="17" spans="1:15">
      <c r="A17" s="16"/>
      <c r="B17" s="11" t="s">
        <v>19</v>
      </c>
      <c r="C17" s="27">
        <v>4.7248994210678719</v>
      </c>
      <c r="D17" s="27">
        <v>4.3160025053417836</v>
      </c>
      <c r="E17" s="27">
        <v>7.5342200752247486</v>
      </c>
      <c r="F17" s="27">
        <v>12.81018896509849</v>
      </c>
      <c r="G17" s="27">
        <v>30.015787650534364</v>
      </c>
      <c r="H17" s="27">
        <v>18.940979753018869</v>
      </c>
      <c r="I17" s="27">
        <v>23.986309781640795</v>
      </c>
      <c r="J17" s="36">
        <v>20.385797937924615</v>
      </c>
      <c r="K17" s="45">
        <v>5</v>
      </c>
      <c r="L17" s="18"/>
    </row>
    <row r="18" spans="1:15">
      <c r="A18" s="16"/>
      <c r="B18" s="11" t="s">
        <v>3</v>
      </c>
      <c r="C18" s="27">
        <v>0</v>
      </c>
      <c r="D18" s="27">
        <v>0</v>
      </c>
      <c r="E18" s="27">
        <v>0</v>
      </c>
      <c r="F18" s="27">
        <v>19.053929256444018</v>
      </c>
      <c r="G18" s="27">
        <v>18.397695343010458</v>
      </c>
      <c r="H18" s="27">
        <v>14.851153566401365</v>
      </c>
      <c r="I18" s="27">
        <v>17.362001617707985</v>
      </c>
      <c r="J18" s="36">
        <v>19.163864966783805</v>
      </c>
      <c r="K18" s="45">
        <v>6</v>
      </c>
      <c r="L18" s="18"/>
    </row>
    <row r="19" spans="1:15">
      <c r="A19" s="16"/>
      <c r="B19" s="12" t="s">
        <v>4</v>
      </c>
      <c r="C19" s="50">
        <v>4.334040525309919</v>
      </c>
      <c r="D19" s="50">
        <v>3.2895704344574153</v>
      </c>
      <c r="E19" s="50">
        <v>7.13681324751881</v>
      </c>
      <c r="F19" s="50">
        <v>23.548055407580009</v>
      </c>
      <c r="G19" s="50">
        <v>18.588169012271333</v>
      </c>
      <c r="H19" s="50">
        <v>14.757440867983906</v>
      </c>
      <c r="I19" s="50">
        <v>19.810829866730234</v>
      </c>
      <c r="J19" s="50">
        <v>19.114721902368661</v>
      </c>
      <c r="K19" s="106">
        <v>7</v>
      </c>
      <c r="L19" s="18"/>
    </row>
    <row r="20" spans="1:15">
      <c r="A20" s="16"/>
      <c r="B20" s="11" t="s">
        <v>10</v>
      </c>
      <c r="C20" s="27">
        <v>2.5431281846164553</v>
      </c>
      <c r="D20" s="27">
        <v>4.0613552311009053</v>
      </c>
      <c r="E20" s="27">
        <v>20.095125100617114</v>
      </c>
      <c r="F20" s="27">
        <v>17.086851742122711</v>
      </c>
      <c r="G20" s="27">
        <v>17.344771901493743</v>
      </c>
      <c r="H20" s="27">
        <v>11.990163284899005</v>
      </c>
      <c r="I20" s="27">
        <v>13.539021773453417</v>
      </c>
      <c r="J20" s="36">
        <v>18.873885570847399</v>
      </c>
      <c r="K20" s="45">
        <v>8</v>
      </c>
      <c r="L20" s="18"/>
    </row>
    <row r="21" spans="1:15">
      <c r="A21" s="16"/>
      <c r="B21" s="11" t="s">
        <v>17</v>
      </c>
      <c r="C21" s="27">
        <v>0</v>
      </c>
      <c r="D21" s="27">
        <v>0</v>
      </c>
      <c r="E21" s="27">
        <v>0</v>
      </c>
      <c r="F21" s="27">
        <v>31.755022480575946</v>
      </c>
      <c r="G21" s="27">
        <v>23.743673939168257</v>
      </c>
      <c r="H21" s="27">
        <v>17.656441167615764</v>
      </c>
      <c r="I21" s="27">
        <v>22.509114017191216</v>
      </c>
      <c r="J21" s="36">
        <v>17.565411717594479</v>
      </c>
      <c r="K21" s="45">
        <v>9</v>
      </c>
      <c r="L21" s="18"/>
    </row>
    <row r="22" spans="1:15">
      <c r="A22" s="16"/>
      <c r="B22" s="11" t="s">
        <v>20</v>
      </c>
      <c r="C22" s="27">
        <v>1.6468107538218237</v>
      </c>
      <c r="D22" s="27">
        <v>1.7311158335771504</v>
      </c>
      <c r="E22" s="27">
        <v>9.612669399313754</v>
      </c>
      <c r="F22" s="27">
        <v>24.250129472647195</v>
      </c>
      <c r="G22" s="27">
        <v>20.611605582295841</v>
      </c>
      <c r="H22" s="27">
        <v>14.902466170698844</v>
      </c>
      <c r="I22" s="27">
        <v>21.95082794984318</v>
      </c>
      <c r="J22" s="36">
        <v>16.904950426879648</v>
      </c>
      <c r="K22" s="45">
        <v>10</v>
      </c>
      <c r="L22" s="18"/>
    </row>
    <row r="23" spans="1:15">
      <c r="A23" s="16"/>
      <c r="B23" s="11" t="s">
        <v>195</v>
      </c>
      <c r="C23" s="27">
        <v>3.3966836070784261</v>
      </c>
      <c r="D23" s="27">
        <v>3.4108275759293378</v>
      </c>
      <c r="E23" s="27">
        <v>5.6834608893309841</v>
      </c>
      <c r="F23" s="27">
        <v>15.477296712206112</v>
      </c>
      <c r="G23" s="27">
        <v>10.392868069236012</v>
      </c>
      <c r="H23" s="27">
        <v>14.878464739554847</v>
      </c>
      <c r="I23" s="27">
        <v>15.57998469584386</v>
      </c>
      <c r="J23" s="36">
        <v>16.562520465410728</v>
      </c>
      <c r="K23" s="45">
        <v>11</v>
      </c>
      <c r="L23" s="18"/>
      <c r="N23" s="23"/>
      <c r="O23" s="34"/>
    </row>
    <row r="24" spans="1:15">
      <c r="A24" s="16"/>
      <c r="B24" s="11" t="s">
        <v>16</v>
      </c>
      <c r="C24" s="27">
        <v>0</v>
      </c>
      <c r="D24" s="27">
        <v>0</v>
      </c>
      <c r="E24" s="27">
        <v>0</v>
      </c>
      <c r="F24" s="27">
        <v>20.683287165281623</v>
      </c>
      <c r="G24" s="27">
        <v>17.159641300811519</v>
      </c>
      <c r="H24" s="27">
        <v>8.3465037993446032</v>
      </c>
      <c r="I24" s="27">
        <v>17.456838413811703</v>
      </c>
      <c r="J24" s="36">
        <v>16.141050575674768</v>
      </c>
      <c r="K24" s="45">
        <v>12</v>
      </c>
      <c r="L24" s="18"/>
      <c r="N24" s="23"/>
      <c r="O24" s="34"/>
    </row>
    <row r="25" spans="1:15">
      <c r="A25" s="16"/>
      <c r="B25" s="12" t="s">
        <v>196</v>
      </c>
      <c r="C25" s="28">
        <v>2.9940639063172387</v>
      </c>
      <c r="D25" s="28">
        <v>3.473263936554206</v>
      </c>
      <c r="E25" s="28">
        <v>8.4673589007986276</v>
      </c>
      <c r="F25" s="28">
        <v>18.862796665945229</v>
      </c>
      <c r="G25" s="28">
        <v>16.125048808179017</v>
      </c>
      <c r="H25" s="28">
        <v>14.533632615192326</v>
      </c>
      <c r="I25" s="28">
        <v>16.256616719656929</v>
      </c>
      <c r="J25" s="50">
        <v>16.024561074382117</v>
      </c>
      <c r="K25" s="45" t="s">
        <v>197</v>
      </c>
      <c r="L25" s="18"/>
    </row>
    <row r="26" spans="1:15">
      <c r="A26" s="16"/>
      <c r="B26" s="11" t="s">
        <v>12</v>
      </c>
      <c r="C26" s="27">
        <v>0</v>
      </c>
      <c r="D26" s="27">
        <v>0</v>
      </c>
      <c r="E26" s="27">
        <v>0</v>
      </c>
      <c r="F26" s="27">
        <v>19.981316777922657</v>
      </c>
      <c r="G26" s="27">
        <v>16.440065438614322</v>
      </c>
      <c r="H26" s="27">
        <v>16.438416370732394</v>
      </c>
      <c r="I26" s="27">
        <v>14.215728472934158</v>
      </c>
      <c r="J26" s="36">
        <v>15.031372399893522</v>
      </c>
      <c r="K26" s="45">
        <v>13</v>
      </c>
      <c r="L26" s="18"/>
    </row>
    <row r="27" spans="1:15">
      <c r="A27" s="16"/>
      <c r="B27" s="11" t="s">
        <v>23</v>
      </c>
      <c r="C27" s="27">
        <v>2.1759471123298466</v>
      </c>
      <c r="D27" s="27">
        <v>3.3147259628709209</v>
      </c>
      <c r="E27" s="27">
        <v>12.029859048822996</v>
      </c>
      <c r="F27" s="27">
        <v>19.670105451062167</v>
      </c>
      <c r="G27" s="27">
        <v>19.183481459355171</v>
      </c>
      <c r="H27" s="27">
        <v>22.041263239641822</v>
      </c>
      <c r="I27" s="27">
        <v>21.58497253829302</v>
      </c>
      <c r="J27" s="36">
        <v>14.851688265161631</v>
      </c>
      <c r="K27" s="45">
        <v>14</v>
      </c>
      <c r="L27" s="18"/>
    </row>
    <row r="28" spans="1:15">
      <c r="A28" s="16"/>
      <c r="B28" s="11" t="s">
        <v>18</v>
      </c>
      <c r="C28" s="27">
        <v>3.5612305901231842</v>
      </c>
      <c r="D28" s="27">
        <v>3.8582173524652692</v>
      </c>
      <c r="E28" s="27">
        <v>11.022205264024182</v>
      </c>
      <c r="F28" s="27">
        <v>19.077583225210638</v>
      </c>
      <c r="G28" s="27">
        <v>21.307639058695493</v>
      </c>
      <c r="H28" s="27">
        <v>21.049995590630843</v>
      </c>
      <c r="I28" s="27">
        <v>15.041951829428795</v>
      </c>
      <c r="J28" s="36">
        <v>14.851506468377929</v>
      </c>
      <c r="K28" s="45">
        <v>15</v>
      </c>
      <c r="L28" s="18"/>
    </row>
    <row r="29" spans="1:15">
      <c r="A29" s="16"/>
      <c r="B29" s="11" t="s">
        <v>186</v>
      </c>
      <c r="C29" s="27">
        <v>0</v>
      </c>
      <c r="D29" s="27">
        <v>0</v>
      </c>
      <c r="E29" s="27">
        <v>0</v>
      </c>
      <c r="F29" s="27">
        <v>33.591710961310703</v>
      </c>
      <c r="G29" s="27">
        <v>29.558330473349347</v>
      </c>
      <c r="H29" s="27">
        <v>23.042532781797586</v>
      </c>
      <c r="I29" s="27">
        <v>24.138288390988038</v>
      </c>
      <c r="J29" s="36">
        <v>14.710192052816588</v>
      </c>
      <c r="K29" s="45">
        <v>16</v>
      </c>
      <c r="L29" s="18"/>
    </row>
    <row r="30" spans="1:15">
      <c r="A30" s="16"/>
      <c r="B30" s="11" t="s">
        <v>14</v>
      </c>
      <c r="C30" s="27">
        <v>0</v>
      </c>
      <c r="D30" s="27">
        <v>0</v>
      </c>
      <c r="E30" s="27">
        <v>0</v>
      </c>
      <c r="F30" s="27">
        <v>31.325584662991652</v>
      </c>
      <c r="G30" s="27">
        <v>20.623583042831719</v>
      </c>
      <c r="H30" s="27">
        <v>12.379361898399974</v>
      </c>
      <c r="I30" s="27">
        <v>29.880493384740912</v>
      </c>
      <c r="J30" s="36">
        <v>12.957992061853302</v>
      </c>
      <c r="K30" s="45">
        <v>17</v>
      </c>
      <c r="L30" s="18"/>
    </row>
    <row r="31" spans="1:15">
      <c r="A31" s="16"/>
      <c r="B31" s="11" t="s">
        <v>6</v>
      </c>
      <c r="C31" s="27">
        <v>0</v>
      </c>
      <c r="D31" s="27">
        <v>0</v>
      </c>
      <c r="E31" s="27">
        <v>0</v>
      </c>
      <c r="F31" s="27">
        <v>17.816707466340272</v>
      </c>
      <c r="G31" s="27">
        <v>9.8363815995566171</v>
      </c>
      <c r="H31" s="27">
        <v>6.6634650018009376</v>
      </c>
      <c r="I31" s="27">
        <v>3.7986088792984716</v>
      </c>
      <c r="J31" s="36">
        <v>11.488046056664624</v>
      </c>
      <c r="K31" s="45">
        <v>18</v>
      </c>
      <c r="L31" s="18"/>
    </row>
    <row r="32" spans="1:15">
      <c r="A32" s="16"/>
      <c r="B32" s="11" t="s">
        <v>24</v>
      </c>
      <c r="C32" s="27">
        <v>3.760077436287216</v>
      </c>
      <c r="D32" s="27">
        <v>6.0886077066109374</v>
      </c>
      <c r="E32" s="27">
        <v>7.5112030499049283</v>
      </c>
      <c r="F32" s="27">
        <v>12.001716044786354</v>
      </c>
      <c r="G32" s="27">
        <v>7.0553970352194613</v>
      </c>
      <c r="H32" s="27">
        <v>8.7203206250698564</v>
      </c>
      <c r="I32" s="27">
        <v>9.8323046242730836</v>
      </c>
      <c r="J32" s="36">
        <v>8.9530185634051147</v>
      </c>
      <c r="K32" s="45">
        <v>19</v>
      </c>
      <c r="L32" s="18"/>
    </row>
    <row r="33" spans="1:14">
      <c r="A33" s="16"/>
      <c r="B33" s="11" t="s">
        <v>15</v>
      </c>
      <c r="C33" s="27">
        <v>0</v>
      </c>
      <c r="D33" s="27">
        <v>0</v>
      </c>
      <c r="E33" s="27">
        <v>0</v>
      </c>
      <c r="F33" s="27">
        <v>21.326525309719525</v>
      </c>
      <c r="G33" s="27">
        <v>13.618515771563192</v>
      </c>
      <c r="H33" s="27">
        <v>19.042578791480988</v>
      </c>
      <c r="I33" s="27">
        <v>5.3371141717348261</v>
      </c>
      <c r="J33" s="36">
        <v>8.9284417490403101</v>
      </c>
      <c r="K33" s="45">
        <v>20</v>
      </c>
      <c r="L33" s="18"/>
    </row>
    <row r="34" spans="1:14">
      <c r="A34" s="16"/>
      <c r="B34" s="11" t="s">
        <v>22</v>
      </c>
      <c r="C34" s="27">
        <v>2.4201282077440744</v>
      </c>
      <c r="D34" s="27">
        <v>3.3220795466912549</v>
      </c>
      <c r="E34" s="27">
        <v>3.2910083418912577</v>
      </c>
      <c r="F34" s="27">
        <v>11.32820679356378</v>
      </c>
      <c r="G34" s="27">
        <v>9.4534571683217496</v>
      </c>
      <c r="H34" s="27">
        <v>4.9582903132438521</v>
      </c>
      <c r="I34" s="27">
        <v>6.7564446723265226</v>
      </c>
      <c r="J34" s="36">
        <v>8.8643773574785918</v>
      </c>
      <c r="K34" s="45">
        <v>21</v>
      </c>
      <c r="L34" s="18"/>
    </row>
    <row r="35" spans="1:14">
      <c r="A35" s="16"/>
      <c r="B35" s="11" t="s">
        <v>5</v>
      </c>
      <c r="C35" s="27">
        <v>3.096251117711172</v>
      </c>
      <c r="D35" s="27">
        <v>2.5964481734492999</v>
      </c>
      <c r="E35" s="27">
        <v>9.6810158224122151</v>
      </c>
      <c r="F35" s="27">
        <v>16.12743485535005</v>
      </c>
      <c r="G35" s="27">
        <v>6.7047274833651844</v>
      </c>
      <c r="H35" s="27">
        <v>5.9209694667181418</v>
      </c>
      <c r="I35" s="27">
        <v>8.3738548993094994</v>
      </c>
      <c r="J35" s="36">
        <v>7.0746571782158307</v>
      </c>
      <c r="K35" s="45">
        <v>22</v>
      </c>
      <c r="L35" s="18"/>
    </row>
    <row r="36" spans="1:14" ht="14.25" customHeight="1">
      <c r="A36" s="16"/>
      <c r="B36" s="11" t="s">
        <v>8</v>
      </c>
      <c r="C36" s="27">
        <v>1.7917307637859921</v>
      </c>
      <c r="D36" s="27">
        <v>2.0412305506478887</v>
      </c>
      <c r="E36" s="27">
        <v>8.8514246993207948</v>
      </c>
      <c r="F36" s="27">
        <v>14.010696891799276</v>
      </c>
      <c r="G36" s="27">
        <v>16.879469169331102</v>
      </c>
      <c r="H36" s="27">
        <v>4.6430446942156829</v>
      </c>
      <c r="I36" s="27">
        <v>7.2476741202236656</v>
      </c>
      <c r="J36" s="36">
        <v>5.618896681687187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8.8138611149157668</v>
      </c>
      <c r="G37" s="27">
        <v>3.0553981003995525</v>
      </c>
      <c r="H37" s="27">
        <v>5.8137008014930514</v>
      </c>
      <c r="I37" s="27">
        <v>3.6744531911074652</v>
      </c>
      <c r="J37" s="36">
        <v>0.44466597583850348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12">
    <tabColor rgb="FF53722D"/>
  </sheetPr>
  <dimension ref="A1:O53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B13" sqref="B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88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14</v>
      </c>
      <c r="C13" s="27">
        <v>0</v>
      </c>
      <c r="D13" s="27">
        <v>0</v>
      </c>
      <c r="E13" s="27">
        <v>0</v>
      </c>
      <c r="F13" s="27">
        <v>39.844656260313499</v>
      </c>
      <c r="G13" s="27">
        <v>27.855244874576439</v>
      </c>
      <c r="H13" s="27">
        <v>34.336291630880808</v>
      </c>
      <c r="I13" s="27">
        <v>43.008942998384185</v>
      </c>
      <c r="J13" s="36">
        <v>37.17106017849359</v>
      </c>
      <c r="K13" s="45">
        <v>1</v>
      </c>
      <c r="L13" s="18"/>
    </row>
    <row r="14" spans="1:15">
      <c r="A14" s="16"/>
      <c r="B14" s="11" t="s">
        <v>10</v>
      </c>
      <c r="C14" s="27">
        <v>37.986496356711832</v>
      </c>
      <c r="D14" s="27">
        <v>25.226762834557341</v>
      </c>
      <c r="E14" s="27">
        <v>30.131473034612288</v>
      </c>
      <c r="F14" s="27">
        <v>36.570443900529106</v>
      </c>
      <c r="G14" s="27">
        <v>32.904925312878483</v>
      </c>
      <c r="H14" s="27">
        <v>29.052025631843222</v>
      </c>
      <c r="I14" s="27">
        <v>31.023154722444335</v>
      </c>
      <c r="J14" s="36">
        <v>33.492202602498629</v>
      </c>
      <c r="K14" s="45">
        <v>2</v>
      </c>
      <c r="L14" s="18"/>
    </row>
    <row r="15" spans="1:15">
      <c r="A15" s="16"/>
      <c r="B15" s="11" t="s">
        <v>15</v>
      </c>
      <c r="C15" s="27">
        <v>0</v>
      </c>
      <c r="D15" s="27">
        <v>0</v>
      </c>
      <c r="E15" s="27">
        <v>0</v>
      </c>
      <c r="F15" s="27">
        <v>33.170446300206123</v>
      </c>
      <c r="G15" s="27">
        <v>28.022337594345785</v>
      </c>
      <c r="H15" s="27">
        <v>33.030633642908455</v>
      </c>
      <c r="I15" s="27">
        <v>27.708787677746464</v>
      </c>
      <c r="J15" s="36">
        <v>31.531499580320848</v>
      </c>
      <c r="K15" s="45">
        <v>3</v>
      </c>
      <c r="L15" s="18"/>
    </row>
    <row r="16" spans="1:15">
      <c r="A16" s="16"/>
      <c r="B16" s="11" t="s">
        <v>7</v>
      </c>
      <c r="C16" s="27">
        <v>34.696082748262356</v>
      </c>
      <c r="D16" s="27">
        <v>29.753358647005168</v>
      </c>
      <c r="E16" s="27">
        <v>33.070019210084553</v>
      </c>
      <c r="F16" s="27">
        <v>36.294479913525777</v>
      </c>
      <c r="G16" s="27">
        <v>28.96509042217264</v>
      </c>
      <c r="H16" s="27">
        <v>24.271333348919573</v>
      </c>
      <c r="I16" s="27">
        <v>30.81806576268847</v>
      </c>
      <c r="J16" s="36">
        <v>31.001809896916672</v>
      </c>
      <c r="K16" s="45">
        <v>4</v>
      </c>
      <c r="L16" s="18"/>
    </row>
    <row r="17" spans="1:15">
      <c r="A17" s="16"/>
      <c r="B17" s="11" t="s">
        <v>9</v>
      </c>
      <c r="C17" s="27">
        <v>0</v>
      </c>
      <c r="D17" s="27">
        <v>0</v>
      </c>
      <c r="E17" s="27">
        <v>0</v>
      </c>
      <c r="F17" s="27">
        <v>40.338257342539031</v>
      </c>
      <c r="G17" s="27">
        <v>32.9548030974223</v>
      </c>
      <c r="H17" s="27">
        <v>27.745345604279581</v>
      </c>
      <c r="I17" s="27">
        <v>31.914356881657746</v>
      </c>
      <c r="J17" s="36">
        <v>30.883312002217345</v>
      </c>
      <c r="K17" s="45">
        <v>5</v>
      </c>
      <c r="L17" s="18"/>
    </row>
    <row r="18" spans="1:15">
      <c r="A18" s="16"/>
      <c r="B18" s="11" t="s">
        <v>21</v>
      </c>
      <c r="C18" s="27">
        <v>24.098190511505184</v>
      </c>
      <c r="D18" s="27">
        <v>26.299600234220815</v>
      </c>
      <c r="E18" s="27">
        <v>22.242937555498699</v>
      </c>
      <c r="F18" s="27">
        <v>28.453865246430716</v>
      </c>
      <c r="G18" s="27">
        <v>23.545205900924994</v>
      </c>
      <c r="H18" s="27">
        <v>20.488159618010567</v>
      </c>
      <c r="I18" s="27">
        <v>21.897808984297697</v>
      </c>
      <c r="J18" s="36">
        <v>29.005129537908438</v>
      </c>
      <c r="K18" s="45">
        <v>6</v>
      </c>
      <c r="L18" s="18"/>
    </row>
    <row r="19" spans="1:15">
      <c r="A19" s="16"/>
      <c r="B19" s="11" t="s">
        <v>19</v>
      </c>
      <c r="C19" s="27">
        <v>29.449552400648138</v>
      </c>
      <c r="D19" s="27">
        <v>30.5565352424941</v>
      </c>
      <c r="E19" s="27">
        <v>27.225030330331158</v>
      </c>
      <c r="F19" s="27">
        <v>23.395005143411275</v>
      </c>
      <c r="G19" s="27">
        <v>32.843617133431515</v>
      </c>
      <c r="H19" s="27">
        <v>31.909979019263041</v>
      </c>
      <c r="I19" s="27">
        <v>34.489878126269339</v>
      </c>
      <c r="J19" s="36">
        <v>28.123358508420942</v>
      </c>
      <c r="K19" s="45">
        <v>7</v>
      </c>
      <c r="L19" s="18"/>
    </row>
    <row r="20" spans="1:15">
      <c r="A20" s="16"/>
      <c r="B20" s="11" t="s">
        <v>11</v>
      </c>
      <c r="C20" s="27">
        <v>0</v>
      </c>
      <c r="D20" s="27">
        <v>0</v>
      </c>
      <c r="E20" s="27">
        <v>0</v>
      </c>
      <c r="F20" s="27">
        <v>39.910974323215498</v>
      </c>
      <c r="G20" s="27">
        <v>32.837627877882923</v>
      </c>
      <c r="H20" s="27">
        <v>31.627174004748753</v>
      </c>
      <c r="I20" s="27">
        <v>32.870014950098991</v>
      </c>
      <c r="J20" s="36">
        <v>27.832186839464836</v>
      </c>
      <c r="K20" s="45">
        <v>8</v>
      </c>
      <c r="L20" s="18"/>
    </row>
    <row r="21" spans="1:15">
      <c r="A21" s="16"/>
      <c r="B21" s="12" t="s">
        <v>4</v>
      </c>
      <c r="C21" s="50">
        <v>21.730652849805239</v>
      </c>
      <c r="D21" s="50">
        <v>26.1321343650818</v>
      </c>
      <c r="E21" s="50">
        <v>23.177791282406798</v>
      </c>
      <c r="F21" s="50">
        <v>27.357937864912994</v>
      </c>
      <c r="G21" s="50">
        <v>22.899156283211912</v>
      </c>
      <c r="H21" s="50">
        <v>19.907197361525398</v>
      </c>
      <c r="I21" s="50">
        <v>27.243398046376072</v>
      </c>
      <c r="J21" s="50">
        <v>27.579195193776577</v>
      </c>
      <c r="K21" s="106">
        <v>9</v>
      </c>
      <c r="L21" s="18"/>
    </row>
    <row r="22" spans="1:15">
      <c r="A22" s="16"/>
      <c r="B22" s="12" t="s">
        <v>196</v>
      </c>
      <c r="C22" s="28">
        <v>27.246735869863869</v>
      </c>
      <c r="D22" s="28">
        <v>27.705751661487486</v>
      </c>
      <c r="E22" s="28">
        <v>28.420133063219659</v>
      </c>
      <c r="F22" s="28">
        <v>31.656053735602512</v>
      </c>
      <c r="G22" s="28">
        <v>25.908808378349342</v>
      </c>
      <c r="H22" s="28">
        <v>26.120080912412625</v>
      </c>
      <c r="I22" s="28">
        <v>28.782315005069943</v>
      </c>
      <c r="J22" s="50">
        <v>27.384420073183406</v>
      </c>
      <c r="K22" s="45" t="s">
        <v>197</v>
      </c>
      <c r="L22" s="18"/>
    </row>
    <row r="23" spans="1:15">
      <c r="A23" s="16"/>
      <c r="B23" s="11" t="s">
        <v>195</v>
      </c>
      <c r="C23" s="27">
        <v>21.976014680459681</v>
      </c>
      <c r="D23" s="27">
        <v>18.682002068863348</v>
      </c>
      <c r="E23" s="27">
        <v>20.117501806699536</v>
      </c>
      <c r="F23" s="27">
        <v>24.849506564331975</v>
      </c>
      <c r="G23" s="27">
        <v>22.562749789161355</v>
      </c>
      <c r="H23" s="27">
        <v>23.789129888428576</v>
      </c>
      <c r="I23" s="27">
        <v>25.295889661130232</v>
      </c>
      <c r="J23" s="36">
        <v>24.979043419415397</v>
      </c>
      <c r="K23" s="45">
        <v>10</v>
      </c>
      <c r="L23" s="18"/>
      <c r="N23" s="23"/>
      <c r="O23" s="34"/>
    </row>
    <row r="24" spans="1:15">
      <c r="A24" s="16"/>
      <c r="B24" s="11" t="s">
        <v>20</v>
      </c>
      <c r="C24" s="27">
        <v>32.398021939403066</v>
      </c>
      <c r="D24" s="27">
        <v>30.262874301998817</v>
      </c>
      <c r="E24" s="27">
        <v>31.87160849400038</v>
      </c>
      <c r="F24" s="27">
        <v>42.188029328961754</v>
      </c>
      <c r="G24" s="27">
        <v>30.897961378748708</v>
      </c>
      <c r="H24" s="27">
        <v>26.561127057583032</v>
      </c>
      <c r="I24" s="27">
        <v>28.896135636148706</v>
      </c>
      <c r="J24" s="36">
        <v>24.714007849077387</v>
      </c>
      <c r="K24" s="45">
        <v>11</v>
      </c>
      <c r="L24" s="18"/>
      <c r="N24" s="23"/>
      <c r="O24" s="34"/>
    </row>
    <row r="25" spans="1:15">
      <c r="A25" s="16"/>
      <c r="B25" s="11" t="s">
        <v>22</v>
      </c>
      <c r="C25" s="27">
        <v>26.024179678076376</v>
      </c>
      <c r="D25" s="27">
        <v>32.704388976790412</v>
      </c>
      <c r="E25" s="27">
        <v>20.182087212197601</v>
      </c>
      <c r="F25" s="27">
        <v>25.93458207583484</v>
      </c>
      <c r="G25" s="27">
        <v>24.016325178861031</v>
      </c>
      <c r="H25" s="27">
        <v>20.402322436830669</v>
      </c>
      <c r="I25" s="27">
        <v>26.95183472146006</v>
      </c>
      <c r="J25" s="36">
        <v>24.296740349100229</v>
      </c>
      <c r="K25" s="45">
        <v>12</v>
      </c>
      <c r="L25" s="18"/>
    </row>
    <row r="26" spans="1:15">
      <c r="A26" s="16"/>
      <c r="B26" s="11" t="s">
        <v>23</v>
      </c>
      <c r="C26" s="27">
        <v>28.393551432514531</v>
      </c>
      <c r="D26" s="27">
        <v>24.20347758847096</v>
      </c>
      <c r="E26" s="27">
        <v>29.33531429611001</v>
      </c>
      <c r="F26" s="27">
        <v>34.139522425529066</v>
      </c>
      <c r="G26" s="27">
        <v>30.283221571420121</v>
      </c>
      <c r="H26" s="27">
        <v>33.69228362179603</v>
      </c>
      <c r="I26" s="27">
        <v>32.174739952814832</v>
      </c>
      <c r="J26" s="36">
        <v>24.114399623557873</v>
      </c>
      <c r="K26" s="45">
        <v>13</v>
      </c>
      <c r="L26" s="18"/>
    </row>
    <row r="27" spans="1:15">
      <c r="A27" s="16"/>
      <c r="B27" s="11" t="s">
        <v>186</v>
      </c>
      <c r="C27" s="27">
        <v>0</v>
      </c>
      <c r="D27" s="27">
        <v>0</v>
      </c>
      <c r="E27" s="27">
        <v>0</v>
      </c>
      <c r="F27" s="27">
        <v>37.938853746288515</v>
      </c>
      <c r="G27" s="27">
        <v>34.410623300509521</v>
      </c>
      <c r="H27" s="27">
        <v>36.167839331212264</v>
      </c>
      <c r="I27" s="27">
        <v>42.830849586502787</v>
      </c>
      <c r="J27" s="36">
        <v>24.06340294870634</v>
      </c>
      <c r="K27" s="45">
        <v>14</v>
      </c>
      <c r="L27" s="18"/>
    </row>
    <row r="28" spans="1:15">
      <c r="A28" s="16"/>
      <c r="B28" s="11" t="s">
        <v>18</v>
      </c>
      <c r="C28" s="27">
        <v>31.373401192517669</v>
      </c>
      <c r="D28" s="27">
        <v>26.467737054868117</v>
      </c>
      <c r="E28" s="27">
        <v>24.908912031841517</v>
      </c>
      <c r="F28" s="27">
        <v>30.217058863807537</v>
      </c>
      <c r="G28" s="27">
        <v>30.392646446000349</v>
      </c>
      <c r="H28" s="27">
        <v>25.645722995109764</v>
      </c>
      <c r="I28" s="27">
        <v>23.143425901553041</v>
      </c>
      <c r="J28" s="36">
        <v>22.92102134387838</v>
      </c>
      <c r="K28" s="45">
        <v>15</v>
      </c>
      <c r="L28" s="18"/>
    </row>
    <row r="29" spans="1:15">
      <c r="A29" s="16"/>
      <c r="B29" s="11" t="s">
        <v>3</v>
      </c>
      <c r="C29" s="27">
        <v>0</v>
      </c>
      <c r="D29" s="27">
        <v>0</v>
      </c>
      <c r="E29" s="27">
        <v>0</v>
      </c>
      <c r="F29" s="27">
        <v>29.302619139995294</v>
      </c>
      <c r="G29" s="27">
        <v>30.768743089579349</v>
      </c>
      <c r="H29" s="27">
        <v>21.899708534141276</v>
      </c>
      <c r="I29" s="27">
        <v>21.816123813845213</v>
      </c>
      <c r="J29" s="36">
        <v>22.474071396982247</v>
      </c>
      <c r="K29" s="45">
        <v>16</v>
      </c>
      <c r="L29" s="18"/>
    </row>
    <row r="30" spans="1:15">
      <c r="A30" s="16"/>
      <c r="B30" s="11" t="s">
        <v>8</v>
      </c>
      <c r="C30" s="27">
        <v>35.251606753555613</v>
      </c>
      <c r="D30" s="27">
        <v>29.813959710491233</v>
      </c>
      <c r="E30" s="27">
        <v>36.19617859222982</v>
      </c>
      <c r="F30" s="27">
        <v>37.977836623079156</v>
      </c>
      <c r="G30" s="27">
        <v>35.546606071101245</v>
      </c>
      <c r="H30" s="27">
        <v>29.225677496570277</v>
      </c>
      <c r="I30" s="27">
        <v>29.176090532769194</v>
      </c>
      <c r="J30" s="36">
        <v>21.288531970842055</v>
      </c>
      <c r="K30" s="45">
        <v>17</v>
      </c>
      <c r="L30" s="18"/>
    </row>
    <row r="31" spans="1:15">
      <c r="A31" s="16"/>
      <c r="B31" s="11" t="s">
        <v>16</v>
      </c>
      <c r="C31" s="27">
        <v>0</v>
      </c>
      <c r="D31" s="27">
        <v>0</v>
      </c>
      <c r="E31" s="27">
        <v>0</v>
      </c>
      <c r="F31" s="27">
        <v>28.274286825095977</v>
      </c>
      <c r="G31" s="27">
        <v>23.097331750926767</v>
      </c>
      <c r="H31" s="27">
        <v>10.215370603519863</v>
      </c>
      <c r="I31" s="27">
        <v>25.398317372538443</v>
      </c>
      <c r="J31" s="36">
        <v>20.763271703718296</v>
      </c>
      <c r="K31" s="45">
        <v>18</v>
      </c>
      <c r="L31" s="18"/>
    </row>
    <row r="32" spans="1:15">
      <c r="A32" s="16"/>
      <c r="B32" s="11" t="s">
        <v>12</v>
      </c>
      <c r="C32" s="27">
        <v>0</v>
      </c>
      <c r="D32" s="27">
        <v>0</v>
      </c>
      <c r="E32" s="27">
        <v>0</v>
      </c>
      <c r="F32" s="27">
        <v>30.921705622482147</v>
      </c>
      <c r="G32" s="27">
        <v>21.218563123307423</v>
      </c>
      <c r="H32" s="27">
        <v>22.684680566787389</v>
      </c>
      <c r="I32" s="27">
        <v>17.785899312104302</v>
      </c>
      <c r="J32" s="36">
        <v>19.013575693044832</v>
      </c>
      <c r="K32" s="45">
        <v>19</v>
      </c>
      <c r="L32" s="18"/>
    </row>
    <row r="33" spans="1:14">
      <c r="A33" s="16"/>
      <c r="B33" s="11" t="s">
        <v>17</v>
      </c>
      <c r="C33" s="27">
        <v>0</v>
      </c>
      <c r="D33" s="27">
        <v>0</v>
      </c>
      <c r="E33" s="27">
        <v>0</v>
      </c>
      <c r="F33" s="27">
        <v>40.162733082529627</v>
      </c>
      <c r="G33" s="27">
        <v>28.841759618151347</v>
      </c>
      <c r="H33" s="27">
        <v>21.677460130375643</v>
      </c>
      <c r="I33" s="27">
        <v>24.393374360346503</v>
      </c>
      <c r="J33" s="36">
        <v>18.725200815533899</v>
      </c>
      <c r="K33" s="45">
        <v>20</v>
      </c>
      <c r="L33" s="18"/>
    </row>
    <row r="34" spans="1:14">
      <c r="A34" s="16"/>
      <c r="B34" s="11" t="s">
        <v>6</v>
      </c>
      <c r="C34" s="27">
        <v>0</v>
      </c>
      <c r="D34" s="27">
        <v>0</v>
      </c>
      <c r="E34" s="27">
        <v>0</v>
      </c>
      <c r="F34" s="27">
        <v>38.108464363054324</v>
      </c>
      <c r="G34" s="27">
        <v>23.415624472878868</v>
      </c>
      <c r="H34" s="27">
        <v>12.907311802137112</v>
      </c>
      <c r="I34" s="27">
        <v>19.37697993664203</v>
      </c>
      <c r="J34" s="36">
        <v>18.099629521042669</v>
      </c>
      <c r="K34" s="45">
        <v>21</v>
      </c>
      <c r="L34" s="18"/>
    </row>
    <row r="35" spans="1:14">
      <c r="A35" s="16"/>
      <c r="B35" s="11" t="s">
        <v>5</v>
      </c>
      <c r="C35" s="27">
        <v>19.871451744954879</v>
      </c>
      <c r="D35" s="27">
        <v>21.847583248305448</v>
      </c>
      <c r="E35" s="27">
        <v>26.460018294947158</v>
      </c>
      <c r="F35" s="27">
        <v>27.068588022651628</v>
      </c>
      <c r="G35" s="27">
        <v>15.73800086044565</v>
      </c>
      <c r="H35" s="27">
        <v>28.497729734161947</v>
      </c>
      <c r="I35" s="27">
        <v>26.516151244574086</v>
      </c>
      <c r="J35" s="36">
        <v>16.905567705793654</v>
      </c>
      <c r="K35" s="45">
        <v>22</v>
      </c>
      <c r="L35" s="18"/>
    </row>
    <row r="36" spans="1:14" ht="14.25" customHeight="1">
      <c r="A36" s="16"/>
      <c r="B36" s="11" t="s">
        <v>24</v>
      </c>
      <c r="C36" s="27">
        <v>15.52078851488335</v>
      </c>
      <c r="D36" s="27">
        <v>33.316190463340121</v>
      </c>
      <c r="E36" s="27">
        <v>30.38639772977001</v>
      </c>
      <c r="F36" s="27">
        <v>23.291078286874168</v>
      </c>
      <c r="G36" s="27">
        <v>12.501385694416884</v>
      </c>
      <c r="H36" s="27">
        <v>16.192790193897267</v>
      </c>
      <c r="I36" s="27">
        <v>15.21350107766342</v>
      </c>
      <c r="J36" s="36">
        <v>10.847161101461822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17.241473770716343</v>
      </c>
      <c r="G37" s="27">
        <v>8.3339093887821285</v>
      </c>
      <c r="H37" s="27">
        <v>12.408441882166459</v>
      </c>
      <c r="I37" s="27">
        <v>4.6052462883663683</v>
      </c>
      <c r="J37" s="36">
        <v>0.72799296929312529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 codeName="Hoja13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B13" sqref="B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41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7</v>
      </c>
      <c r="C13" s="27">
        <v>23.521744650618746</v>
      </c>
      <c r="D13" s="27">
        <v>21.767264694372809</v>
      </c>
      <c r="E13" s="27">
        <v>23.978951024380784</v>
      </c>
      <c r="F13" s="27">
        <v>17.69582457186462</v>
      </c>
      <c r="G13" s="27">
        <v>16.170185299325297</v>
      </c>
      <c r="H13" s="27">
        <v>15.545052621994063</v>
      </c>
      <c r="I13" s="27">
        <v>15.802622482400281</v>
      </c>
      <c r="J13" s="36">
        <v>17.768943326472368</v>
      </c>
      <c r="K13" s="45">
        <v>1</v>
      </c>
      <c r="L13" s="18"/>
    </row>
    <row r="14" spans="1:15">
      <c r="A14" s="16"/>
      <c r="B14" s="11" t="s">
        <v>10</v>
      </c>
      <c r="C14" s="27">
        <v>15.996774081352278</v>
      </c>
      <c r="D14" s="27">
        <v>15.854118100713372</v>
      </c>
      <c r="E14" s="27">
        <v>11.431991212771665</v>
      </c>
      <c r="F14" s="27">
        <v>12.324358730085617</v>
      </c>
      <c r="G14" s="27">
        <v>15.653209527654418</v>
      </c>
      <c r="H14" s="27">
        <v>16.547358716274392</v>
      </c>
      <c r="I14" s="27">
        <v>18.806494919035107</v>
      </c>
      <c r="J14" s="36">
        <v>17.42476701578234</v>
      </c>
      <c r="K14" s="45">
        <v>2</v>
      </c>
      <c r="L14" s="18"/>
    </row>
    <row r="15" spans="1:15">
      <c r="A15" s="16"/>
      <c r="B15" s="11" t="s">
        <v>9</v>
      </c>
      <c r="C15" s="27">
        <v>0</v>
      </c>
      <c r="D15" s="27">
        <v>0</v>
      </c>
      <c r="E15" s="27">
        <v>0</v>
      </c>
      <c r="F15" s="27">
        <v>12.993791330422482</v>
      </c>
      <c r="G15" s="27">
        <v>12.925546757822037</v>
      </c>
      <c r="H15" s="27">
        <v>14.643089674104312</v>
      </c>
      <c r="I15" s="27">
        <v>15.037786846149769</v>
      </c>
      <c r="J15" s="36">
        <v>15.350251489781444</v>
      </c>
      <c r="K15" s="45">
        <v>3</v>
      </c>
      <c r="L15" s="18"/>
    </row>
    <row r="16" spans="1:15">
      <c r="A16" s="16"/>
      <c r="B16" s="11" t="s">
        <v>11</v>
      </c>
      <c r="C16" s="27">
        <v>0</v>
      </c>
      <c r="D16" s="27">
        <v>0</v>
      </c>
      <c r="E16" s="27">
        <v>0</v>
      </c>
      <c r="F16" s="27">
        <v>17.580316969880947</v>
      </c>
      <c r="G16" s="27">
        <v>18.990063791209895</v>
      </c>
      <c r="H16" s="27">
        <v>16.173510588292011</v>
      </c>
      <c r="I16" s="27">
        <v>16.770374560588305</v>
      </c>
      <c r="J16" s="36">
        <v>15.231452967727572</v>
      </c>
      <c r="K16" s="45">
        <v>4</v>
      </c>
      <c r="L16" s="18"/>
    </row>
    <row r="17" spans="1:15">
      <c r="A17" s="16"/>
      <c r="B17" s="11" t="s">
        <v>8</v>
      </c>
      <c r="C17" s="27">
        <v>15.518266499306336</v>
      </c>
      <c r="D17" s="27">
        <v>16.60200847860283</v>
      </c>
      <c r="E17" s="27">
        <v>15.612429206959302</v>
      </c>
      <c r="F17" s="27">
        <v>14.932842736564563</v>
      </c>
      <c r="G17" s="27">
        <v>14.006529791646432</v>
      </c>
      <c r="H17" s="27">
        <v>11.976128346774029</v>
      </c>
      <c r="I17" s="27">
        <v>15.031638330419145</v>
      </c>
      <c r="J17" s="36">
        <v>14.20188209877273</v>
      </c>
      <c r="K17" s="45">
        <v>5</v>
      </c>
      <c r="L17" s="18"/>
    </row>
    <row r="18" spans="1:15">
      <c r="A18" s="16"/>
      <c r="B18" s="11" t="s">
        <v>3</v>
      </c>
      <c r="C18" s="27">
        <v>0</v>
      </c>
      <c r="D18" s="27">
        <v>0</v>
      </c>
      <c r="E18" s="27">
        <v>0</v>
      </c>
      <c r="F18" s="27">
        <v>10.030655905223524</v>
      </c>
      <c r="G18" s="27">
        <v>10.86774596025684</v>
      </c>
      <c r="H18" s="27">
        <v>9.3206281429386255</v>
      </c>
      <c r="I18" s="27">
        <v>12.108149697172955</v>
      </c>
      <c r="J18" s="36">
        <v>14.115812049132387</v>
      </c>
      <c r="K18" s="45">
        <v>6</v>
      </c>
      <c r="L18" s="18"/>
    </row>
    <row r="19" spans="1:15">
      <c r="A19" s="16"/>
      <c r="B19" s="11" t="s">
        <v>21</v>
      </c>
      <c r="C19" s="27">
        <v>12.363254209748613</v>
      </c>
      <c r="D19" s="27">
        <v>17.624755116351366</v>
      </c>
      <c r="E19" s="27">
        <v>15.011551254458711</v>
      </c>
      <c r="F19" s="27">
        <v>10.782022244252602</v>
      </c>
      <c r="G19" s="27">
        <v>9.036171518216344</v>
      </c>
      <c r="H19" s="27">
        <v>10.954119064767649</v>
      </c>
      <c r="I19" s="27">
        <v>12.367660317293854</v>
      </c>
      <c r="J19" s="36">
        <v>14.108978107418753</v>
      </c>
      <c r="K19" s="45">
        <v>7</v>
      </c>
      <c r="L19" s="18"/>
    </row>
    <row r="20" spans="1:15">
      <c r="A20" s="16"/>
      <c r="B20" s="11" t="s">
        <v>14</v>
      </c>
      <c r="C20" s="27">
        <v>0</v>
      </c>
      <c r="D20" s="27">
        <v>0</v>
      </c>
      <c r="E20" s="27">
        <v>0</v>
      </c>
      <c r="F20" s="27">
        <v>12.545787845022236</v>
      </c>
      <c r="G20" s="27">
        <v>9.1148436166841389</v>
      </c>
      <c r="H20" s="27">
        <v>10.475554283169512</v>
      </c>
      <c r="I20" s="27">
        <v>12.069048266594141</v>
      </c>
      <c r="J20" s="36">
        <v>13.610709615252253</v>
      </c>
      <c r="K20" s="45">
        <v>8</v>
      </c>
      <c r="L20" s="18"/>
    </row>
    <row r="21" spans="1:15">
      <c r="A21" s="16"/>
      <c r="B21" s="11" t="s">
        <v>18</v>
      </c>
      <c r="C21" s="27">
        <v>16.783152148262356</v>
      </c>
      <c r="D21" s="27">
        <v>13.22335912967691</v>
      </c>
      <c r="E21" s="27">
        <v>9.8747213119660042</v>
      </c>
      <c r="F21" s="27">
        <v>10.933881584145203</v>
      </c>
      <c r="G21" s="27">
        <v>11.56328457826927</v>
      </c>
      <c r="H21" s="27">
        <v>12.818452128394176</v>
      </c>
      <c r="I21" s="27">
        <v>12.755659384048432</v>
      </c>
      <c r="J21" s="36">
        <v>13.400793339516397</v>
      </c>
      <c r="K21" s="45">
        <v>9</v>
      </c>
      <c r="L21" s="18"/>
    </row>
    <row r="22" spans="1:15">
      <c r="A22" s="16"/>
      <c r="B22" s="12" t="s">
        <v>4</v>
      </c>
      <c r="C22" s="50">
        <v>11.573425057868436</v>
      </c>
      <c r="D22" s="50">
        <v>11.808758010964223</v>
      </c>
      <c r="E22" s="50">
        <v>10.60761195848206</v>
      </c>
      <c r="F22" s="50">
        <v>9.2652109195154626</v>
      </c>
      <c r="G22" s="50">
        <v>10.252219253363924</v>
      </c>
      <c r="H22" s="50">
        <v>11.145983917785339</v>
      </c>
      <c r="I22" s="50">
        <v>13.955546149499392</v>
      </c>
      <c r="J22" s="50">
        <v>13.200781957978663</v>
      </c>
      <c r="K22" s="106">
        <v>10</v>
      </c>
      <c r="L22" s="18"/>
    </row>
    <row r="23" spans="1:15">
      <c r="A23" s="16"/>
      <c r="B23" s="11" t="s">
        <v>19</v>
      </c>
      <c r="C23" s="27">
        <v>11.486706193143039</v>
      </c>
      <c r="D23" s="27">
        <v>14.191711782080429</v>
      </c>
      <c r="E23" s="27">
        <v>11.932739899792455</v>
      </c>
      <c r="F23" s="27">
        <v>6.5092154013481922</v>
      </c>
      <c r="G23" s="27">
        <v>10.449381623070007</v>
      </c>
      <c r="H23" s="27">
        <v>10.690396438134425</v>
      </c>
      <c r="I23" s="27">
        <v>13.992866119799524</v>
      </c>
      <c r="J23" s="36">
        <v>12.814739269603933</v>
      </c>
      <c r="K23" s="45">
        <v>11</v>
      </c>
      <c r="L23" s="18"/>
      <c r="N23" s="23"/>
      <c r="O23" s="34"/>
    </row>
    <row r="24" spans="1:15">
      <c r="A24" s="16"/>
      <c r="B24" s="11" t="s">
        <v>195</v>
      </c>
      <c r="C24" s="27">
        <v>10.712460782153096</v>
      </c>
      <c r="D24" s="27">
        <v>10.791565295713291</v>
      </c>
      <c r="E24" s="27">
        <v>10.724448050782472</v>
      </c>
      <c r="F24" s="27">
        <v>9.7688287112616408</v>
      </c>
      <c r="G24" s="27">
        <v>10.363326378221057</v>
      </c>
      <c r="H24" s="27">
        <v>13.319031053725094</v>
      </c>
      <c r="I24" s="27">
        <v>13.384825054132399</v>
      </c>
      <c r="J24" s="36">
        <v>12.681187102971034</v>
      </c>
      <c r="K24" s="45">
        <v>12</v>
      </c>
      <c r="L24" s="18"/>
      <c r="N24" s="23"/>
      <c r="O24" s="34"/>
    </row>
    <row r="25" spans="1:15">
      <c r="A25" s="16"/>
      <c r="B25" s="11" t="s">
        <v>15</v>
      </c>
      <c r="C25" s="27">
        <v>0</v>
      </c>
      <c r="D25" s="27">
        <v>0</v>
      </c>
      <c r="E25" s="27">
        <v>0</v>
      </c>
      <c r="F25" s="27">
        <v>11.835260199044233</v>
      </c>
      <c r="G25" s="27">
        <v>12.463461454561317</v>
      </c>
      <c r="H25" s="27">
        <v>16.121427266131469</v>
      </c>
      <c r="I25" s="27">
        <v>9.8593964631723345</v>
      </c>
      <c r="J25" s="36">
        <v>12.524509431381189</v>
      </c>
      <c r="K25" s="45">
        <v>13</v>
      </c>
      <c r="L25" s="18"/>
    </row>
    <row r="26" spans="1:15">
      <c r="A26" s="16"/>
      <c r="B26" s="11" t="s">
        <v>23</v>
      </c>
      <c r="C26" s="27">
        <v>16.821611012819542</v>
      </c>
      <c r="D26" s="27">
        <v>15.004122700319735</v>
      </c>
      <c r="E26" s="27">
        <v>15.518886104941659</v>
      </c>
      <c r="F26" s="27">
        <v>12.308809588486719</v>
      </c>
      <c r="G26" s="27">
        <v>10.510468389921371</v>
      </c>
      <c r="H26" s="27">
        <v>16.549115034289319</v>
      </c>
      <c r="I26" s="27">
        <v>17.392965468126921</v>
      </c>
      <c r="J26" s="36">
        <v>12.255157865213778</v>
      </c>
      <c r="K26" s="45">
        <v>14</v>
      </c>
      <c r="L26" s="18"/>
    </row>
    <row r="27" spans="1:15">
      <c r="A27" s="16"/>
      <c r="B27" s="12" t="s">
        <v>196</v>
      </c>
      <c r="C27" s="28">
        <v>13.072751805668991</v>
      </c>
      <c r="D27" s="28">
        <v>13.785460486597096</v>
      </c>
      <c r="E27" s="28">
        <v>12.691717753533796</v>
      </c>
      <c r="F27" s="28">
        <v>9.3633752152834013</v>
      </c>
      <c r="G27" s="28">
        <v>9.4469401902133701</v>
      </c>
      <c r="H27" s="28">
        <v>11.49072419360791</v>
      </c>
      <c r="I27" s="28">
        <v>12.611084542361828</v>
      </c>
      <c r="J27" s="50">
        <v>11.86761635252526</v>
      </c>
      <c r="K27" s="45" t="s">
        <v>197</v>
      </c>
      <c r="L27" s="18"/>
    </row>
    <row r="28" spans="1:15">
      <c r="A28" s="16"/>
      <c r="B28" s="11" t="s">
        <v>22</v>
      </c>
      <c r="C28" s="27">
        <v>12.979683837446695</v>
      </c>
      <c r="D28" s="27">
        <v>14.667833903198298</v>
      </c>
      <c r="E28" s="27">
        <v>11.429534726904922</v>
      </c>
      <c r="F28" s="27">
        <v>8.5900678202843945</v>
      </c>
      <c r="G28" s="27">
        <v>9.7168175641781165</v>
      </c>
      <c r="H28" s="27">
        <v>9.2312112009192973</v>
      </c>
      <c r="I28" s="27">
        <v>11.953921678718757</v>
      </c>
      <c r="J28" s="36">
        <v>11.506094246540302</v>
      </c>
      <c r="K28" s="45">
        <v>15</v>
      </c>
      <c r="L28" s="18"/>
    </row>
    <row r="29" spans="1:15">
      <c r="A29" s="16"/>
      <c r="B29" s="11" t="s">
        <v>20</v>
      </c>
      <c r="C29" s="27">
        <v>17.454928835002637</v>
      </c>
      <c r="D29" s="27">
        <v>13.397353868772132</v>
      </c>
      <c r="E29" s="27">
        <v>11.272470927075332</v>
      </c>
      <c r="F29" s="27">
        <v>12.116303429370234</v>
      </c>
      <c r="G29" s="27">
        <v>10.298840286874384</v>
      </c>
      <c r="H29" s="27">
        <v>10.694306133208363</v>
      </c>
      <c r="I29" s="27">
        <v>12.468620597802834</v>
      </c>
      <c r="J29" s="36">
        <v>10.666224869182043</v>
      </c>
      <c r="K29" s="45">
        <v>16</v>
      </c>
      <c r="L29" s="18"/>
    </row>
    <row r="30" spans="1:15">
      <c r="A30" s="16"/>
      <c r="B30" s="11" t="s">
        <v>16</v>
      </c>
      <c r="C30" s="27">
        <v>0</v>
      </c>
      <c r="D30" s="27">
        <v>0</v>
      </c>
      <c r="E30" s="27">
        <v>0</v>
      </c>
      <c r="F30" s="27">
        <v>10.563736210331925</v>
      </c>
      <c r="G30" s="27">
        <v>7.0937942474327915</v>
      </c>
      <c r="H30" s="27">
        <v>5.7534845927870499</v>
      </c>
      <c r="I30" s="27">
        <v>11.639718775289992</v>
      </c>
      <c r="J30" s="36">
        <v>10.373224353135232</v>
      </c>
      <c r="K30" s="45">
        <v>17</v>
      </c>
      <c r="L30" s="18"/>
    </row>
    <row r="31" spans="1:15">
      <c r="A31" s="16"/>
      <c r="B31" s="11" t="s">
        <v>17</v>
      </c>
      <c r="C31" s="27">
        <v>0</v>
      </c>
      <c r="D31" s="27">
        <v>0</v>
      </c>
      <c r="E31" s="27">
        <v>0</v>
      </c>
      <c r="F31" s="27">
        <v>11.698579247440092</v>
      </c>
      <c r="G31" s="27">
        <v>11.97290886361823</v>
      </c>
      <c r="H31" s="27">
        <v>9.4824475433393314</v>
      </c>
      <c r="I31" s="27">
        <v>10.948944780761899</v>
      </c>
      <c r="J31" s="36">
        <v>9.111675181546719</v>
      </c>
      <c r="K31" s="45">
        <v>18</v>
      </c>
      <c r="L31" s="18"/>
    </row>
    <row r="32" spans="1:15">
      <c r="A32" s="16"/>
      <c r="B32" s="11" t="s">
        <v>24</v>
      </c>
      <c r="C32" s="27">
        <v>12.666499760884978</v>
      </c>
      <c r="D32" s="27">
        <v>19.588436191418218</v>
      </c>
      <c r="E32" s="27">
        <v>10.642467441882683</v>
      </c>
      <c r="F32" s="27">
        <v>7.7724929919649881</v>
      </c>
      <c r="G32" s="27">
        <v>7.4369637129716821</v>
      </c>
      <c r="H32" s="27">
        <v>8.2444482293058261</v>
      </c>
      <c r="I32" s="27">
        <v>7.2091076466260882</v>
      </c>
      <c r="J32" s="36">
        <v>8.2170998183987276</v>
      </c>
      <c r="K32" s="45">
        <v>19</v>
      </c>
      <c r="L32" s="18"/>
    </row>
    <row r="33" spans="1:14">
      <c r="A33" s="16"/>
      <c r="B33" s="11" t="s">
        <v>186</v>
      </c>
      <c r="C33" s="27">
        <v>0</v>
      </c>
      <c r="D33" s="27">
        <v>0</v>
      </c>
      <c r="E33" s="27">
        <v>0</v>
      </c>
      <c r="F33" s="27">
        <v>12.786044240386612</v>
      </c>
      <c r="G33" s="27">
        <v>16.088597903851742</v>
      </c>
      <c r="H33" s="27">
        <v>16.454487449378654</v>
      </c>
      <c r="I33" s="27">
        <v>20.62097125209857</v>
      </c>
      <c r="J33" s="36">
        <v>7.3655918404306995</v>
      </c>
      <c r="K33" s="45">
        <v>20</v>
      </c>
      <c r="L33" s="18"/>
    </row>
    <row r="34" spans="1:14">
      <c r="A34" s="16"/>
      <c r="B34" s="11" t="s">
        <v>6</v>
      </c>
      <c r="C34" s="27">
        <v>0</v>
      </c>
      <c r="D34" s="27">
        <v>0</v>
      </c>
      <c r="E34" s="27">
        <v>0</v>
      </c>
      <c r="F34" s="27">
        <v>10.053196497504944</v>
      </c>
      <c r="G34" s="27">
        <v>6.8302850671100517</v>
      </c>
      <c r="H34" s="27">
        <v>5.84824108536439</v>
      </c>
      <c r="I34" s="27">
        <v>6.7076810063817103</v>
      </c>
      <c r="J34" s="36">
        <v>7.0502945174444953</v>
      </c>
      <c r="K34" s="45">
        <v>21</v>
      </c>
      <c r="L34" s="18"/>
    </row>
    <row r="35" spans="1:14">
      <c r="A35" s="16"/>
      <c r="B35" s="11" t="s">
        <v>12</v>
      </c>
      <c r="C35" s="27">
        <v>0</v>
      </c>
      <c r="D35" s="27">
        <v>0</v>
      </c>
      <c r="E35" s="27">
        <v>0</v>
      </c>
      <c r="F35" s="27">
        <v>6.333806901115155</v>
      </c>
      <c r="G35" s="27">
        <v>5.0372944645217332</v>
      </c>
      <c r="H35" s="27">
        <v>7.1964769171266862</v>
      </c>
      <c r="I35" s="27">
        <v>3.9700737981390031</v>
      </c>
      <c r="J35" s="36">
        <v>6.4174620679164924</v>
      </c>
      <c r="K35" s="45">
        <v>22</v>
      </c>
      <c r="L35" s="18"/>
    </row>
    <row r="36" spans="1:14" ht="14.25" customHeight="1">
      <c r="A36" s="16"/>
      <c r="B36" s="11" t="s">
        <v>5</v>
      </c>
      <c r="C36" s="27">
        <v>9.5818817107276821</v>
      </c>
      <c r="D36" s="27">
        <v>5.3840668489866825</v>
      </c>
      <c r="E36" s="27">
        <v>14.124423754449204</v>
      </c>
      <c r="F36" s="27">
        <v>8.7852870538382923</v>
      </c>
      <c r="G36" s="27">
        <v>8.4956354409877672</v>
      </c>
      <c r="H36" s="27">
        <v>20.848778771220747</v>
      </c>
      <c r="I36" s="27">
        <v>14.609021421896401</v>
      </c>
      <c r="J36" s="36">
        <v>6.3771852323914091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6.9250787563347505</v>
      </c>
      <c r="G37" s="27">
        <v>4.0287013866806767</v>
      </c>
      <c r="H37" s="27">
        <v>7.0919991307571344</v>
      </c>
      <c r="I37" s="27">
        <v>3.9218954332162372</v>
      </c>
      <c r="J37" s="36">
        <v>0.44466597583850359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 codeName="Hoja14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B13" sqref="B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89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7</v>
      </c>
      <c r="C13" s="27">
        <v>11.133682529991924</v>
      </c>
      <c r="D13" s="27">
        <v>9.5927953532539352</v>
      </c>
      <c r="E13" s="27">
        <v>7.7965750317363511</v>
      </c>
      <c r="F13" s="27">
        <v>5.7540029131199404</v>
      </c>
      <c r="G13" s="27">
        <v>6.4538991832958512</v>
      </c>
      <c r="H13" s="27">
        <v>7.478561751630096</v>
      </c>
      <c r="I13" s="27">
        <v>6.2612693775789374</v>
      </c>
      <c r="J13" s="36">
        <v>6.9282516347553269</v>
      </c>
      <c r="K13" s="45">
        <v>1</v>
      </c>
      <c r="L13" s="18"/>
    </row>
    <row r="14" spans="1:15">
      <c r="A14" s="16"/>
      <c r="B14" s="11" t="s">
        <v>10</v>
      </c>
      <c r="C14" s="27">
        <v>6.9700711267238242</v>
      </c>
      <c r="D14" s="27">
        <v>3.2916761607627993</v>
      </c>
      <c r="E14" s="27">
        <v>4.0504678696002143</v>
      </c>
      <c r="F14" s="27">
        <v>4.1205426218627457</v>
      </c>
      <c r="G14" s="27">
        <v>5.6958013726281793</v>
      </c>
      <c r="H14" s="27">
        <v>4.6166271724968189</v>
      </c>
      <c r="I14" s="27">
        <v>7.396806461679942</v>
      </c>
      <c r="J14" s="36">
        <v>5.9950157246314086</v>
      </c>
      <c r="K14" s="45">
        <v>2</v>
      </c>
      <c r="L14" s="18"/>
    </row>
    <row r="15" spans="1:15">
      <c r="A15" s="16"/>
      <c r="B15" s="11" t="s">
        <v>9</v>
      </c>
      <c r="C15" s="27">
        <v>0</v>
      </c>
      <c r="D15" s="27">
        <v>0</v>
      </c>
      <c r="E15" s="27">
        <v>0</v>
      </c>
      <c r="F15" s="27">
        <v>5.4695981989688249</v>
      </c>
      <c r="G15" s="27">
        <v>3.4237765530712623</v>
      </c>
      <c r="H15" s="27">
        <v>4.5866474273245581</v>
      </c>
      <c r="I15" s="27">
        <v>6.4632995919232608</v>
      </c>
      <c r="J15" s="36">
        <v>5.9827666321564541</v>
      </c>
      <c r="K15" s="45">
        <v>3</v>
      </c>
      <c r="L15" s="18"/>
    </row>
    <row r="16" spans="1:15">
      <c r="A16" s="16"/>
      <c r="B16" s="11" t="s">
        <v>19</v>
      </c>
      <c r="C16" s="27">
        <v>5.0421928363566915</v>
      </c>
      <c r="D16" s="27">
        <v>4.4677709564999075</v>
      </c>
      <c r="E16" s="27">
        <v>4.4680239547435541</v>
      </c>
      <c r="F16" s="27">
        <v>1.6758088714265083</v>
      </c>
      <c r="G16" s="27">
        <v>3.2991016558370765</v>
      </c>
      <c r="H16" s="27">
        <v>3.7374750040047595</v>
      </c>
      <c r="I16" s="27">
        <v>5.0286608047273047</v>
      </c>
      <c r="J16" s="36">
        <v>5.8034165611189392</v>
      </c>
      <c r="K16" s="45">
        <v>4</v>
      </c>
      <c r="L16" s="18"/>
    </row>
    <row r="17" spans="1:15">
      <c r="A17" s="16"/>
      <c r="B17" s="12" t="s">
        <v>4</v>
      </c>
      <c r="C17" s="50">
        <v>6.6163225105712735</v>
      </c>
      <c r="D17" s="50">
        <v>5.4524606661026978</v>
      </c>
      <c r="E17" s="50">
        <v>5.8118398578310133</v>
      </c>
      <c r="F17" s="50">
        <v>2.449755241325529</v>
      </c>
      <c r="G17" s="50">
        <v>3.1567234150897781</v>
      </c>
      <c r="H17" s="50">
        <v>3.3905492087603157</v>
      </c>
      <c r="I17" s="50">
        <v>5.8036292812802772</v>
      </c>
      <c r="J17" s="50">
        <v>5.6535424386697395</v>
      </c>
      <c r="K17" s="106">
        <v>5</v>
      </c>
      <c r="L17" s="18"/>
    </row>
    <row r="18" spans="1:15">
      <c r="A18" s="16"/>
      <c r="B18" s="11" t="s">
        <v>21</v>
      </c>
      <c r="C18" s="27">
        <v>6.1935524744210131</v>
      </c>
      <c r="D18" s="27">
        <v>7.2754841647931432</v>
      </c>
      <c r="E18" s="27">
        <v>4.9151152115346983</v>
      </c>
      <c r="F18" s="27">
        <v>4.3811915220018385</v>
      </c>
      <c r="G18" s="27">
        <v>3.1778201924401333</v>
      </c>
      <c r="H18" s="27">
        <v>4.6873228825692905</v>
      </c>
      <c r="I18" s="27">
        <v>4.1817563647373861</v>
      </c>
      <c r="J18" s="36">
        <v>5.443740847548268</v>
      </c>
      <c r="K18" s="45">
        <v>6</v>
      </c>
      <c r="L18" s="18"/>
    </row>
    <row r="19" spans="1:15">
      <c r="A19" s="16"/>
      <c r="B19" s="11" t="s">
        <v>195</v>
      </c>
      <c r="C19" s="27">
        <v>4.7283129321161628</v>
      </c>
      <c r="D19" s="27">
        <v>4.3740901742975851</v>
      </c>
      <c r="E19" s="27">
        <v>3.1492874546485519</v>
      </c>
      <c r="F19" s="27">
        <v>3.6213421822542573</v>
      </c>
      <c r="G19" s="27">
        <v>4.2741768389904999</v>
      </c>
      <c r="H19" s="27">
        <v>5.9168716483178248</v>
      </c>
      <c r="I19" s="27">
        <v>6.5035588679392822</v>
      </c>
      <c r="J19" s="36">
        <v>4.9275797332401927</v>
      </c>
      <c r="K19" s="45">
        <v>7</v>
      </c>
      <c r="L19" s="18"/>
    </row>
    <row r="20" spans="1:15">
      <c r="A20" s="16"/>
      <c r="B20" s="12" t="s">
        <v>196</v>
      </c>
      <c r="C20" s="28">
        <v>5.8378679800274824</v>
      </c>
      <c r="D20" s="28">
        <v>5.1165881257615347</v>
      </c>
      <c r="E20" s="28">
        <v>5.0222411856951572</v>
      </c>
      <c r="F20" s="28">
        <v>3.1927137849101395</v>
      </c>
      <c r="G20" s="28">
        <v>3.1425681168970301</v>
      </c>
      <c r="H20" s="28">
        <v>4.0893395524558187</v>
      </c>
      <c r="I20" s="28">
        <v>4.8591211360588344</v>
      </c>
      <c r="J20" s="50">
        <v>4.4281240078334454</v>
      </c>
      <c r="K20" s="45" t="s">
        <v>197</v>
      </c>
      <c r="L20" s="18"/>
    </row>
    <row r="21" spans="1:15">
      <c r="A21" s="16"/>
      <c r="B21" s="11" t="s">
        <v>20</v>
      </c>
      <c r="C21" s="27">
        <v>5.9129954564851772</v>
      </c>
      <c r="D21" s="27">
        <v>4.3769346984291264</v>
      </c>
      <c r="E21" s="27">
        <v>3.5493907859645457</v>
      </c>
      <c r="F21" s="27">
        <v>4.7632305469781269</v>
      </c>
      <c r="G21" s="27">
        <v>2.2773631219677095</v>
      </c>
      <c r="H21" s="27">
        <v>3.0881136137308882</v>
      </c>
      <c r="I21" s="27">
        <v>5.7306703330902788</v>
      </c>
      <c r="J21" s="36">
        <v>4.4009053979619939</v>
      </c>
      <c r="K21" s="45">
        <v>8</v>
      </c>
      <c r="L21" s="18"/>
    </row>
    <row r="22" spans="1:15">
      <c r="A22" s="16"/>
      <c r="B22" s="11" t="s">
        <v>11</v>
      </c>
      <c r="C22" s="27">
        <v>0</v>
      </c>
      <c r="D22" s="27">
        <v>0</v>
      </c>
      <c r="E22" s="27">
        <v>0</v>
      </c>
      <c r="F22" s="27">
        <v>5.9730157823709922</v>
      </c>
      <c r="G22" s="27">
        <v>5.2295532309253323</v>
      </c>
      <c r="H22" s="27">
        <v>4.3305330906724189</v>
      </c>
      <c r="I22" s="27">
        <v>5.3722228315141169</v>
      </c>
      <c r="J22" s="36">
        <v>4.3777849102322772</v>
      </c>
      <c r="K22" s="45">
        <v>9</v>
      </c>
      <c r="L22" s="18"/>
    </row>
    <row r="23" spans="1:15">
      <c r="A23" s="16"/>
      <c r="B23" s="11" t="s">
        <v>18</v>
      </c>
      <c r="C23" s="27">
        <v>5.6267010682315197</v>
      </c>
      <c r="D23" s="27">
        <v>4.8453759555851112</v>
      </c>
      <c r="E23" s="27">
        <v>1.9019990722868134</v>
      </c>
      <c r="F23" s="27">
        <v>3.7956770821445684</v>
      </c>
      <c r="G23" s="27">
        <v>2.1865733581758007</v>
      </c>
      <c r="H23" s="27">
        <v>2.4867178153489307</v>
      </c>
      <c r="I23" s="27">
        <v>2.8573308765464591</v>
      </c>
      <c r="J23" s="36">
        <v>3.9739265384219027</v>
      </c>
      <c r="K23" s="45">
        <v>10</v>
      </c>
      <c r="L23" s="18"/>
      <c r="N23" s="23"/>
      <c r="O23" s="34"/>
    </row>
    <row r="24" spans="1:15">
      <c r="A24" s="16"/>
      <c r="B24" s="11" t="s">
        <v>3</v>
      </c>
      <c r="C24" s="27">
        <v>0</v>
      </c>
      <c r="D24" s="27">
        <v>0</v>
      </c>
      <c r="E24" s="27">
        <v>0</v>
      </c>
      <c r="F24" s="27">
        <v>3.2535696916376589</v>
      </c>
      <c r="G24" s="27">
        <v>5.7162492518994146</v>
      </c>
      <c r="H24" s="27">
        <v>4.6843848605202432</v>
      </c>
      <c r="I24" s="27">
        <v>5.1705005030677267</v>
      </c>
      <c r="J24" s="36">
        <v>3.9712015369325075</v>
      </c>
      <c r="K24" s="45">
        <v>11</v>
      </c>
      <c r="L24" s="18"/>
      <c r="N24" s="23"/>
      <c r="O24" s="34"/>
    </row>
    <row r="25" spans="1:15">
      <c r="A25" s="16"/>
      <c r="B25" s="11" t="s">
        <v>23</v>
      </c>
      <c r="C25" s="27">
        <v>6.6266633996230881</v>
      </c>
      <c r="D25" s="27">
        <v>6.8888853036537325</v>
      </c>
      <c r="E25" s="27">
        <v>5.7133827524459306</v>
      </c>
      <c r="F25" s="27">
        <v>4.5703046471003068</v>
      </c>
      <c r="G25" s="27">
        <v>4.2674724491371467</v>
      </c>
      <c r="H25" s="27">
        <v>6.5231733219302246</v>
      </c>
      <c r="I25" s="27">
        <v>8.2109073790922622</v>
      </c>
      <c r="J25" s="36">
        <v>3.7066567041702796</v>
      </c>
      <c r="K25" s="45">
        <v>12</v>
      </c>
      <c r="L25" s="18"/>
    </row>
    <row r="26" spans="1:15">
      <c r="A26" s="16"/>
      <c r="B26" s="11" t="s">
        <v>22</v>
      </c>
      <c r="C26" s="27">
        <v>5.9975107389888604</v>
      </c>
      <c r="D26" s="27">
        <v>6.1911373739330724</v>
      </c>
      <c r="E26" s="27">
        <v>3.8711998646616905</v>
      </c>
      <c r="F26" s="27">
        <v>2.4462446821449215</v>
      </c>
      <c r="G26" s="27">
        <v>2.7116501970028297</v>
      </c>
      <c r="H26" s="27">
        <v>2.6571295268294164</v>
      </c>
      <c r="I26" s="27">
        <v>4.7051881545577237</v>
      </c>
      <c r="J26" s="36">
        <v>2.7443448878363652</v>
      </c>
      <c r="K26" s="45">
        <v>13</v>
      </c>
      <c r="L26" s="18"/>
    </row>
    <row r="27" spans="1:15">
      <c r="A27" s="16"/>
      <c r="B27" s="11" t="s">
        <v>16</v>
      </c>
      <c r="C27" s="27">
        <v>0</v>
      </c>
      <c r="D27" s="27">
        <v>0</v>
      </c>
      <c r="E27" s="27">
        <v>0</v>
      </c>
      <c r="F27" s="27">
        <v>4.1522087767896201</v>
      </c>
      <c r="G27" s="27">
        <v>2.2925038834640041</v>
      </c>
      <c r="H27" s="27">
        <v>1.272847410105989</v>
      </c>
      <c r="I27" s="27">
        <v>3.4369099001888315</v>
      </c>
      <c r="J27" s="36">
        <v>2.5361694445128307</v>
      </c>
      <c r="K27" s="45">
        <v>14</v>
      </c>
      <c r="L27" s="18"/>
    </row>
    <row r="28" spans="1:15">
      <c r="A28" s="16"/>
      <c r="B28" s="11" t="s">
        <v>15</v>
      </c>
      <c r="C28" s="27">
        <v>0</v>
      </c>
      <c r="D28" s="27">
        <v>0</v>
      </c>
      <c r="E28" s="27">
        <v>0</v>
      </c>
      <c r="F28" s="27">
        <v>3.5722877769288064</v>
      </c>
      <c r="G28" s="27">
        <v>1.8830984686532004</v>
      </c>
      <c r="H28" s="27">
        <v>2.7892518993365214</v>
      </c>
      <c r="I28" s="27">
        <v>2.0841958298761294</v>
      </c>
      <c r="J28" s="36">
        <v>2.3895534512488195</v>
      </c>
      <c r="K28" s="45">
        <v>15</v>
      </c>
      <c r="L28" s="18"/>
    </row>
    <row r="29" spans="1:15">
      <c r="A29" s="16"/>
      <c r="B29" s="11" t="s">
        <v>14</v>
      </c>
      <c r="C29" s="27">
        <v>0</v>
      </c>
      <c r="D29" s="27">
        <v>0</v>
      </c>
      <c r="E29" s="27">
        <v>0</v>
      </c>
      <c r="F29" s="27">
        <v>4.9093065735170613</v>
      </c>
      <c r="G29" s="27">
        <v>3.0389922234952826</v>
      </c>
      <c r="H29" s="27">
        <v>2.4363011737761235</v>
      </c>
      <c r="I29" s="27">
        <v>2.4726830594973364</v>
      </c>
      <c r="J29" s="36">
        <v>2.1437011035400464</v>
      </c>
      <c r="K29" s="45">
        <v>16</v>
      </c>
      <c r="L29" s="18"/>
    </row>
    <row r="30" spans="1:15">
      <c r="A30" s="16"/>
      <c r="B30" s="11" t="s">
        <v>24</v>
      </c>
      <c r="C30" s="27">
        <v>5.1594874693235679</v>
      </c>
      <c r="D30" s="27">
        <v>4.602056210277107</v>
      </c>
      <c r="E30" s="27">
        <v>1.183080289320555</v>
      </c>
      <c r="F30" s="27">
        <v>1.6723535052259888</v>
      </c>
      <c r="G30" s="27">
        <v>1.824458833929997</v>
      </c>
      <c r="H30" s="27">
        <v>1.3320346527714941</v>
      </c>
      <c r="I30" s="27">
        <v>1.738146703747367</v>
      </c>
      <c r="J30" s="36">
        <v>2.0849627915239268</v>
      </c>
      <c r="K30" s="45">
        <v>17</v>
      </c>
      <c r="L30" s="18"/>
    </row>
    <row r="31" spans="1:15">
      <c r="A31" s="16"/>
      <c r="B31" s="11" t="s">
        <v>6</v>
      </c>
      <c r="C31" s="27">
        <v>0</v>
      </c>
      <c r="D31" s="27">
        <v>0</v>
      </c>
      <c r="E31" s="27">
        <v>0</v>
      </c>
      <c r="F31" s="27">
        <v>4.2692543075040019</v>
      </c>
      <c r="G31" s="27">
        <v>2.1922214993132365</v>
      </c>
      <c r="H31" s="27">
        <v>1.2786649057509905</v>
      </c>
      <c r="I31" s="27">
        <v>0.92052706487305469</v>
      </c>
      <c r="J31" s="36">
        <v>1.9963218635891147</v>
      </c>
      <c r="K31" s="45">
        <v>18</v>
      </c>
      <c r="L31" s="18"/>
    </row>
    <row r="32" spans="1:15">
      <c r="A32" s="16"/>
      <c r="B32" s="11" t="s">
        <v>8</v>
      </c>
      <c r="C32" s="27">
        <v>6.4057795939939028</v>
      </c>
      <c r="D32" s="27">
        <v>6.3951637828038432</v>
      </c>
      <c r="E32" s="27">
        <v>5.3257669671003578</v>
      </c>
      <c r="F32" s="27">
        <v>4.5795356483368366</v>
      </c>
      <c r="G32" s="27">
        <v>4.0302245724591481</v>
      </c>
      <c r="H32" s="27">
        <v>2.1646916103188718</v>
      </c>
      <c r="I32" s="27">
        <v>3.2674707039603117</v>
      </c>
      <c r="J32" s="36">
        <v>1.6215065463448093</v>
      </c>
      <c r="K32" s="45">
        <v>19</v>
      </c>
      <c r="L32" s="18"/>
    </row>
    <row r="33" spans="1:14">
      <c r="A33" s="16"/>
      <c r="B33" s="11" t="s">
        <v>186</v>
      </c>
      <c r="C33" s="27">
        <v>0</v>
      </c>
      <c r="D33" s="27">
        <v>0</v>
      </c>
      <c r="E33" s="27">
        <v>0</v>
      </c>
      <c r="F33" s="27">
        <v>4.6339587905457362</v>
      </c>
      <c r="G33" s="27">
        <v>5.3348821246601013</v>
      </c>
      <c r="H33" s="27">
        <v>5.3245191785994868</v>
      </c>
      <c r="I33" s="27">
        <v>4.481522167181379</v>
      </c>
      <c r="J33" s="36">
        <v>1.5430904615688568</v>
      </c>
      <c r="K33" s="45">
        <v>20</v>
      </c>
      <c r="L33" s="18"/>
    </row>
    <row r="34" spans="1:14">
      <c r="A34" s="16"/>
      <c r="B34" s="11" t="s">
        <v>12</v>
      </c>
      <c r="C34" s="27">
        <v>0</v>
      </c>
      <c r="D34" s="27">
        <v>0</v>
      </c>
      <c r="E34" s="27">
        <v>0</v>
      </c>
      <c r="F34" s="27">
        <v>0.63542416752622466</v>
      </c>
      <c r="G34" s="27">
        <v>1.167358331869899</v>
      </c>
      <c r="H34" s="27">
        <v>0.67420273548750065</v>
      </c>
      <c r="I34" s="27">
        <v>0.64720107058169829</v>
      </c>
      <c r="J34" s="36">
        <v>1.4244970909229187</v>
      </c>
      <c r="K34" s="45">
        <v>21</v>
      </c>
      <c r="L34" s="18"/>
    </row>
    <row r="35" spans="1:14">
      <c r="A35" s="16"/>
      <c r="B35" s="11" t="s">
        <v>17</v>
      </c>
      <c r="C35" s="27">
        <v>0</v>
      </c>
      <c r="D35" s="27">
        <v>0</v>
      </c>
      <c r="E35" s="27">
        <v>0</v>
      </c>
      <c r="F35" s="27">
        <v>2.6413746754390099</v>
      </c>
      <c r="G35" s="27">
        <v>1.9140792181194337</v>
      </c>
      <c r="H35" s="27">
        <v>0.76141427470272582</v>
      </c>
      <c r="I35" s="27">
        <v>1.4948242416134319</v>
      </c>
      <c r="J35" s="36">
        <v>1.3686243355487095</v>
      </c>
      <c r="K35" s="45">
        <v>22</v>
      </c>
      <c r="L35" s="18"/>
    </row>
    <row r="36" spans="1:14" ht="14.25" customHeight="1">
      <c r="A36" s="16"/>
      <c r="B36" s="11" t="s">
        <v>5</v>
      </c>
      <c r="C36" s="27">
        <v>2.3392152724462401</v>
      </c>
      <c r="D36" s="27">
        <v>0.46095228702885377</v>
      </c>
      <c r="E36" s="27">
        <v>1.3050093738961897</v>
      </c>
      <c r="F36" s="27">
        <v>2.5682042466494766</v>
      </c>
      <c r="G36" s="27">
        <v>1.3949904816714762</v>
      </c>
      <c r="H36" s="27">
        <v>2.0110387192215837</v>
      </c>
      <c r="I36" s="27">
        <v>1.90218637224932</v>
      </c>
      <c r="J36" s="36">
        <v>0.6999663655660644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2.4380221887412685</v>
      </c>
      <c r="G37" s="27">
        <v>0.80463425087445217</v>
      </c>
      <c r="H37" s="27">
        <v>1.0328650500453793</v>
      </c>
      <c r="I37" s="27">
        <v>1.0679761019513323</v>
      </c>
      <c r="J37" s="36">
        <v>0.17970276899668139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 codeName="Hoja15">
    <tabColor rgb="FF53722D"/>
  </sheetPr>
  <dimension ref="A1:O53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B13" sqref="B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90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7</v>
      </c>
      <c r="C13" s="27">
        <v>2.7239230326622241</v>
      </c>
      <c r="D13" s="27">
        <v>2.2821036435927606</v>
      </c>
      <c r="E13" s="27">
        <v>4.400819020002988</v>
      </c>
      <c r="F13" s="27">
        <v>11.153519319448948</v>
      </c>
      <c r="G13" s="27">
        <v>8.6320300407402861</v>
      </c>
      <c r="H13" s="27">
        <v>9.7199030864433009</v>
      </c>
      <c r="I13" s="27">
        <v>7.4089408733855473</v>
      </c>
      <c r="J13" s="36">
        <v>11.818711271401337</v>
      </c>
      <c r="K13" s="45">
        <v>1</v>
      </c>
      <c r="L13" s="18"/>
    </row>
    <row r="14" spans="1:15">
      <c r="A14" s="16"/>
      <c r="B14" s="11" t="s">
        <v>3</v>
      </c>
      <c r="C14" s="27">
        <v>0</v>
      </c>
      <c r="D14" s="27">
        <v>0</v>
      </c>
      <c r="E14" s="27">
        <v>0</v>
      </c>
      <c r="F14" s="27">
        <v>6.4582320121967882</v>
      </c>
      <c r="G14" s="27">
        <v>5.9196311737317791</v>
      </c>
      <c r="H14" s="27">
        <v>4.6524649011266179</v>
      </c>
      <c r="I14" s="27">
        <v>8.7518988340665622</v>
      </c>
      <c r="J14" s="36">
        <v>10.70687890706879</v>
      </c>
      <c r="K14" s="45">
        <v>2</v>
      </c>
      <c r="L14" s="18"/>
    </row>
    <row r="15" spans="1:15">
      <c r="A15" s="16"/>
      <c r="B15" s="11" t="s">
        <v>9</v>
      </c>
      <c r="C15" s="27">
        <v>0</v>
      </c>
      <c r="D15" s="27">
        <v>0</v>
      </c>
      <c r="E15" s="27">
        <v>0</v>
      </c>
      <c r="F15" s="27">
        <v>9.1602551147499387</v>
      </c>
      <c r="G15" s="27">
        <v>10.176279256339599</v>
      </c>
      <c r="H15" s="27">
        <v>10.51484303512353</v>
      </c>
      <c r="I15" s="27">
        <v>10.278022152737295</v>
      </c>
      <c r="J15" s="36">
        <v>10.27076411960133</v>
      </c>
      <c r="K15" s="45">
        <v>3</v>
      </c>
      <c r="L15" s="18"/>
    </row>
    <row r="16" spans="1:15">
      <c r="A16" s="16"/>
      <c r="B16" s="11" t="s">
        <v>21</v>
      </c>
      <c r="C16" s="27">
        <v>1.2031579869230868</v>
      </c>
      <c r="D16" s="27">
        <v>2.4289566330034487</v>
      </c>
      <c r="E16" s="27">
        <v>5.5148774137230401</v>
      </c>
      <c r="F16" s="27">
        <v>6.8981424529462405</v>
      </c>
      <c r="G16" s="27">
        <v>5.8325924680384462</v>
      </c>
      <c r="H16" s="27">
        <v>8.4739082590566408</v>
      </c>
      <c r="I16" s="27">
        <v>9.4293345422006922</v>
      </c>
      <c r="J16" s="36">
        <v>9.4291021828322066</v>
      </c>
      <c r="K16" s="45">
        <v>4</v>
      </c>
      <c r="L16" s="18"/>
    </row>
    <row r="17" spans="1:15">
      <c r="A17" s="16"/>
      <c r="B17" s="11" t="s">
        <v>11</v>
      </c>
      <c r="C17" s="27">
        <v>0</v>
      </c>
      <c r="D17" s="27">
        <v>0</v>
      </c>
      <c r="E17" s="27">
        <v>0</v>
      </c>
      <c r="F17" s="27">
        <v>8.642583848542138</v>
      </c>
      <c r="G17" s="27">
        <v>7.3476635352379418</v>
      </c>
      <c r="H17" s="27">
        <v>8.8918752787185564</v>
      </c>
      <c r="I17" s="27">
        <v>10.787448843531919</v>
      </c>
      <c r="J17" s="36">
        <v>8.827824412708841</v>
      </c>
      <c r="K17" s="45">
        <v>5</v>
      </c>
      <c r="L17" s="18"/>
    </row>
    <row r="18" spans="1:15">
      <c r="A18" s="16"/>
      <c r="B18" s="11" t="s">
        <v>14</v>
      </c>
      <c r="C18" s="27">
        <v>0</v>
      </c>
      <c r="D18" s="27">
        <v>0</v>
      </c>
      <c r="E18" s="27">
        <v>0</v>
      </c>
      <c r="F18" s="27">
        <v>8.4903163405014528</v>
      </c>
      <c r="G18" s="27">
        <v>6.0042417298456892</v>
      </c>
      <c r="H18" s="27">
        <v>5.0411934981073259</v>
      </c>
      <c r="I18" s="27">
        <v>9.1432959508535063</v>
      </c>
      <c r="J18" s="36">
        <v>8.3476060031611627</v>
      </c>
      <c r="K18" s="45">
        <v>6</v>
      </c>
      <c r="L18" s="18"/>
    </row>
    <row r="19" spans="1:15">
      <c r="A19" s="16"/>
      <c r="B19" s="11" t="s">
        <v>17</v>
      </c>
      <c r="C19" s="27">
        <v>0</v>
      </c>
      <c r="D19" s="27">
        <v>0</v>
      </c>
      <c r="E19" s="27">
        <v>0</v>
      </c>
      <c r="F19" s="27">
        <v>8.8449224649523739</v>
      </c>
      <c r="G19" s="27">
        <v>9.7452166154456226</v>
      </c>
      <c r="H19" s="27">
        <v>8.0668063091051554</v>
      </c>
      <c r="I19" s="27">
        <v>9.6192598414662704</v>
      </c>
      <c r="J19" s="36">
        <v>8.2709749067928833</v>
      </c>
      <c r="K19" s="45">
        <v>7</v>
      </c>
      <c r="L19" s="18"/>
    </row>
    <row r="20" spans="1:15">
      <c r="A20" s="16"/>
      <c r="B20" s="11" t="s">
        <v>19</v>
      </c>
      <c r="C20" s="27">
        <v>2.1915493844781571</v>
      </c>
      <c r="D20" s="27">
        <v>2.2367415147487715</v>
      </c>
      <c r="E20" s="27">
        <v>3.2103861002793983</v>
      </c>
      <c r="F20" s="27">
        <v>3.3075524141610337</v>
      </c>
      <c r="G20" s="27">
        <v>8.1325717368969368</v>
      </c>
      <c r="H20" s="27">
        <v>6.30682032941617</v>
      </c>
      <c r="I20" s="27">
        <v>9.2384816037690811</v>
      </c>
      <c r="J20" s="36">
        <v>8.065619151750429</v>
      </c>
      <c r="K20" s="45">
        <v>8</v>
      </c>
      <c r="L20" s="18"/>
    </row>
    <row r="21" spans="1:15">
      <c r="A21" s="16"/>
      <c r="B21" s="11" t="s">
        <v>195</v>
      </c>
      <c r="C21" s="27">
        <v>1.7512229101995749</v>
      </c>
      <c r="D21" s="27">
        <v>2.0351470776540466</v>
      </c>
      <c r="E21" s="27">
        <v>3.1804601291904446</v>
      </c>
      <c r="F21" s="27">
        <v>5.143033294318867</v>
      </c>
      <c r="G21" s="27">
        <v>4.2406490430920192</v>
      </c>
      <c r="H21" s="27">
        <v>7.0095006104908917</v>
      </c>
      <c r="I21" s="27">
        <v>7.4889454468273664</v>
      </c>
      <c r="J21" s="36">
        <v>8.0214789232152146</v>
      </c>
      <c r="K21" s="45">
        <v>9</v>
      </c>
      <c r="L21" s="18"/>
    </row>
    <row r="22" spans="1:15">
      <c r="A22" s="16"/>
      <c r="B22" s="12" t="s">
        <v>4</v>
      </c>
      <c r="C22" s="50">
        <v>1.5404237353137424</v>
      </c>
      <c r="D22" s="50">
        <v>1.4498613002970013</v>
      </c>
      <c r="E22" s="50">
        <v>2.5302960464203066</v>
      </c>
      <c r="F22" s="50">
        <v>7.193133967598599</v>
      </c>
      <c r="G22" s="50">
        <v>7.0024667111995411</v>
      </c>
      <c r="H22" s="50">
        <v>7.4602068974854747</v>
      </c>
      <c r="I22" s="50">
        <v>8.2359358045471431</v>
      </c>
      <c r="J22" s="50">
        <v>7.9131082465064715</v>
      </c>
      <c r="K22" s="106">
        <v>10</v>
      </c>
      <c r="L22" s="18"/>
    </row>
    <row r="23" spans="1:15">
      <c r="A23" s="16"/>
      <c r="B23" s="11" t="s">
        <v>10</v>
      </c>
      <c r="C23" s="27">
        <v>1.1860250769525069</v>
      </c>
      <c r="D23" s="27">
        <v>2.8580880935270714</v>
      </c>
      <c r="E23" s="27">
        <v>6.9216192648242538</v>
      </c>
      <c r="F23" s="27">
        <v>5.4287311534378704</v>
      </c>
      <c r="G23" s="27">
        <v>6.8318530480419861</v>
      </c>
      <c r="H23" s="27">
        <v>5.774593692615988</v>
      </c>
      <c r="I23" s="27">
        <v>7.0839896515619616</v>
      </c>
      <c r="J23" s="36">
        <v>7.8739483815770717</v>
      </c>
      <c r="K23" s="45">
        <v>11</v>
      </c>
      <c r="L23" s="18"/>
      <c r="N23" s="23"/>
      <c r="O23" s="34"/>
    </row>
    <row r="24" spans="1:15">
      <c r="A24" s="16"/>
      <c r="B24" s="11" t="s">
        <v>18</v>
      </c>
      <c r="C24" s="27">
        <v>2.0222063149945724</v>
      </c>
      <c r="D24" s="27">
        <v>1.9922556610320594</v>
      </c>
      <c r="E24" s="27">
        <v>4.9415690323352939</v>
      </c>
      <c r="F24" s="27">
        <v>5.8840983269805749</v>
      </c>
      <c r="G24" s="27">
        <v>7.8372588794026781</v>
      </c>
      <c r="H24" s="27">
        <v>9.5159178226701471</v>
      </c>
      <c r="I24" s="27">
        <v>7.7724401158199523</v>
      </c>
      <c r="J24" s="36">
        <v>7.5116599561003135</v>
      </c>
      <c r="K24" s="45">
        <v>12</v>
      </c>
      <c r="L24" s="18"/>
      <c r="N24" s="23"/>
      <c r="O24" s="34"/>
    </row>
    <row r="25" spans="1:15">
      <c r="A25" s="16"/>
      <c r="B25" s="11" t="s">
        <v>23</v>
      </c>
      <c r="C25" s="27">
        <v>1.1806398841160426</v>
      </c>
      <c r="D25" s="27">
        <v>1.3904534278913498</v>
      </c>
      <c r="E25" s="27">
        <v>5.6850735659837293</v>
      </c>
      <c r="F25" s="27">
        <v>5.9553984110417684</v>
      </c>
      <c r="G25" s="27">
        <v>5.7726579421666377</v>
      </c>
      <c r="H25" s="27">
        <v>9.6710768752696339</v>
      </c>
      <c r="I25" s="27">
        <v>9.6249405986917171</v>
      </c>
      <c r="J25" s="36">
        <v>7.3650927915185225</v>
      </c>
      <c r="K25" s="45">
        <v>13</v>
      </c>
      <c r="L25" s="18"/>
    </row>
    <row r="26" spans="1:15">
      <c r="A26" s="16"/>
      <c r="B26" s="11" t="s">
        <v>16</v>
      </c>
      <c r="C26" s="27">
        <v>0</v>
      </c>
      <c r="D26" s="27">
        <v>0</v>
      </c>
      <c r="E26" s="27">
        <v>0</v>
      </c>
      <c r="F26" s="27">
        <v>7.0739174806823151</v>
      </c>
      <c r="G26" s="27">
        <v>5.4253939596669616</v>
      </c>
      <c r="H26" s="27">
        <v>4.3828632146652033</v>
      </c>
      <c r="I26" s="27">
        <v>6.3992109522524956</v>
      </c>
      <c r="J26" s="36">
        <v>7.2458231176806294</v>
      </c>
      <c r="K26" s="45">
        <v>14</v>
      </c>
      <c r="L26" s="18"/>
    </row>
    <row r="27" spans="1:15">
      <c r="A27" s="16"/>
      <c r="B27" s="11" t="s">
        <v>24</v>
      </c>
      <c r="C27" s="27">
        <v>3.3604530242678008</v>
      </c>
      <c r="D27" s="27">
        <v>4.4449161184321486</v>
      </c>
      <c r="E27" s="27">
        <v>4.5612417470069451</v>
      </c>
      <c r="F27" s="27">
        <v>3.1069148889195666</v>
      </c>
      <c r="G27" s="27">
        <v>4.5127525806520721</v>
      </c>
      <c r="H27" s="27">
        <v>5.0947486822472845</v>
      </c>
      <c r="I27" s="27">
        <v>4.3074493845324708</v>
      </c>
      <c r="J27" s="36">
        <v>7.2052489902986254</v>
      </c>
      <c r="K27" s="45">
        <v>15</v>
      </c>
      <c r="L27" s="18"/>
    </row>
    <row r="28" spans="1:15">
      <c r="A28" s="16"/>
      <c r="B28" s="12" t="s">
        <v>196</v>
      </c>
      <c r="C28" s="28">
        <v>1.5766034673807241</v>
      </c>
      <c r="D28" s="28">
        <v>1.8194138607615922</v>
      </c>
      <c r="E28" s="28">
        <v>3.701996622750201</v>
      </c>
      <c r="F28" s="28">
        <v>5.3656992519698816</v>
      </c>
      <c r="G28" s="28">
        <v>5.3856472880408637</v>
      </c>
      <c r="H28" s="28">
        <v>6.154234095729155</v>
      </c>
      <c r="I28" s="28">
        <v>6.6055239683027178</v>
      </c>
      <c r="J28" s="50">
        <v>6.9236621861526766</v>
      </c>
      <c r="K28" s="45" t="s">
        <v>197</v>
      </c>
      <c r="L28" s="18"/>
    </row>
    <row r="29" spans="1:15">
      <c r="A29" s="16"/>
      <c r="B29" s="11" t="s">
        <v>20</v>
      </c>
      <c r="C29" s="27">
        <v>1.0092125411050028</v>
      </c>
      <c r="D29" s="27">
        <v>0.91085055407992965</v>
      </c>
      <c r="E29" s="27">
        <v>3.8451482105720456</v>
      </c>
      <c r="F29" s="27">
        <v>6.2375638115189753</v>
      </c>
      <c r="G29" s="27">
        <v>6.7598713905417513</v>
      </c>
      <c r="H29" s="27">
        <v>5.914361343799424</v>
      </c>
      <c r="I29" s="27">
        <v>7.2152669592271801</v>
      </c>
      <c r="J29" s="36">
        <v>6.6384617628334075</v>
      </c>
      <c r="K29" s="45">
        <v>16</v>
      </c>
      <c r="L29" s="18"/>
    </row>
    <row r="30" spans="1:15">
      <c r="A30" s="16"/>
      <c r="B30" s="11" t="s">
        <v>186</v>
      </c>
      <c r="C30" s="27">
        <v>0</v>
      </c>
      <c r="D30" s="27">
        <v>0</v>
      </c>
      <c r="E30" s="27">
        <v>0</v>
      </c>
      <c r="F30" s="27">
        <v>10.31246667377626</v>
      </c>
      <c r="G30" s="27">
        <v>12.480794107552997</v>
      </c>
      <c r="H30" s="27">
        <v>10.073919101338184</v>
      </c>
      <c r="I30" s="27">
        <v>13.423839824237776</v>
      </c>
      <c r="J30" s="36">
        <v>6.5398431887045891</v>
      </c>
      <c r="K30" s="45">
        <v>17</v>
      </c>
      <c r="L30" s="18"/>
    </row>
    <row r="31" spans="1:15">
      <c r="A31" s="16"/>
      <c r="B31" s="11" t="s">
        <v>15</v>
      </c>
      <c r="C31" s="27">
        <v>0</v>
      </c>
      <c r="D31" s="27">
        <v>0</v>
      </c>
      <c r="E31" s="27">
        <v>0</v>
      </c>
      <c r="F31" s="27">
        <v>7.1307182875498238</v>
      </c>
      <c r="G31" s="27">
        <v>7.5503904716199113</v>
      </c>
      <c r="H31" s="27">
        <v>9.6234256630715436</v>
      </c>
      <c r="I31" s="27">
        <v>2.8557224444263527</v>
      </c>
      <c r="J31" s="36">
        <v>4.3226885120090799</v>
      </c>
      <c r="K31" s="45">
        <v>18</v>
      </c>
      <c r="L31" s="18"/>
    </row>
    <row r="32" spans="1:15">
      <c r="A32" s="16"/>
      <c r="B32" s="11" t="s">
        <v>12</v>
      </c>
      <c r="C32" s="27">
        <v>0</v>
      </c>
      <c r="D32" s="27">
        <v>0</v>
      </c>
      <c r="E32" s="27">
        <v>0</v>
      </c>
      <c r="F32" s="27">
        <v>4.2981141622715686</v>
      </c>
      <c r="G32" s="27">
        <v>4.2433429149760142</v>
      </c>
      <c r="H32" s="27">
        <v>5.3364860588586911</v>
      </c>
      <c r="I32" s="27">
        <v>3.0348799899828611</v>
      </c>
      <c r="J32" s="36">
        <v>4.2330729271210528</v>
      </c>
      <c r="K32" s="45">
        <v>19</v>
      </c>
      <c r="L32" s="18"/>
    </row>
    <row r="33" spans="1:14">
      <c r="A33" s="16"/>
      <c r="B33" s="11" t="s">
        <v>22</v>
      </c>
      <c r="C33" s="27">
        <v>1.3015210416969223</v>
      </c>
      <c r="D33" s="27">
        <v>1.4733969333730386</v>
      </c>
      <c r="E33" s="27">
        <v>1.9045054790571114</v>
      </c>
      <c r="F33" s="27">
        <v>3.7152576205349139</v>
      </c>
      <c r="G33" s="27">
        <v>3.138043218865517</v>
      </c>
      <c r="H33" s="27">
        <v>2.4631611233751372</v>
      </c>
      <c r="I33" s="27">
        <v>2.6039294121136742</v>
      </c>
      <c r="J33" s="36">
        <v>3.9636799012426471</v>
      </c>
      <c r="K33" s="45">
        <v>20</v>
      </c>
      <c r="L33" s="18"/>
    </row>
    <row r="34" spans="1:14">
      <c r="A34" s="16"/>
      <c r="B34" s="11" t="s">
        <v>8</v>
      </c>
      <c r="C34" s="27">
        <v>0.85811493124699156</v>
      </c>
      <c r="D34" s="27">
        <v>1.3511331712650094</v>
      </c>
      <c r="E34" s="27">
        <v>4.7737002295745512</v>
      </c>
      <c r="F34" s="27">
        <v>6.0711350135361908</v>
      </c>
      <c r="G34" s="27">
        <v>5.9862054983717767</v>
      </c>
      <c r="H34" s="27">
        <v>2.9233005084531869</v>
      </c>
      <c r="I34" s="27">
        <v>4.0987601275479246</v>
      </c>
      <c r="J34" s="36">
        <v>3.6533132297385627</v>
      </c>
      <c r="K34" s="45">
        <v>21</v>
      </c>
      <c r="L34" s="18"/>
    </row>
    <row r="35" spans="1:14">
      <c r="A35" s="16"/>
      <c r="B35" s="11" t="s">
        <v>6</v>
      </c>
      <c r="C35" s="27">
        <v>0</v>
      </c>
      <c r="D35" s="27">
        <v>0</v>
      </c>
      <c r="E35" s="27">
        <v>0</v>
      </c>
      <c r="F35" s="27">
        <v>4.8800724978815557</v>
      </c>
      <c r="G35" s="27">
        <v>2.7350056627870556</v>
      </c>
      <c r="H35" s="27">
        <v>2.5411213831192216</v>
      </c>
      <c r="I35" s="27">
        <v>0.61808456911987519</v>
      </c>
      <c r="J35" s="36">
        <v>2.753817636155</v>
      </c>
      <c r="K35" s="45">
        <v>22</v>
      </c>
      <c r="L35" s="18"/>
    </row>
    <row r="36" spans="1:14" ht="14.25" customHeight="1">
      <c r="A36" s="16"/>
      <c r="B36" s="11" t="s">
        <v>5</v>
      </c>
      <c r="C36" s="27">
        <v>2.1535503196883359</v>
      </c>
      <c r="D36" s="27">
        <v>1.4908644017008108</v>
      </c>
      <c r="E36" s="27">
        <v>7.2627317435446912</v>
      </c>
      <c r="F36" s="27">
        <v>6.1642914999805463</v>
      </c>
      <c r="G36" s="27">
        <v>3.8373251575374754</v>
      </c>
      <c r="H36" s="27">
        <v>3.9998701729091852</v>
      </c>
      <c r="I36" s="27">
        <v>4.2044337665174192</v>
      </c>
      <c r="J36" s="36">
        <v>2.2174743452785601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2.8379674017257916</v>
      </c>
      <c r="G37" s="27">
        <v>1.4101837386459475</v>
      </c>
      <c r="H37" s="27">
        <v>3.4028301525009899</v>
      </c>
      <c r="I37" s="27">
        <v>2.8859714351650045</v>
      </c>
      <c r="J37" s="36">
        <v>0.57274074469647396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 codeName="Hoja16">
    <tabColor rgb="FF53722D"/>
  </sheetPr>
  <dimension ref="A1:O53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B13" sqref="B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91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182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">
        <v>7</v>
      </c>
      <c r="C13" s="27">
        <v>20.120048732653846</v>
      </c>
      <c r="D13" s="27">
        <v>18.322406072075847</v>
      </c>
      <c r="E13" s="27">
        <v>21.527544999656719</v>
      </c>
      <c r="F13" s="27">
        <v>15.749497953066982</v>
      </c>
      <c r="G13" s="27">
        <v>13.337602689187941</v>
      </c>
      <c r="H13" s="27">
        <v>13.393537209465437</v>
      </c>
      <c r="I13" s="27">
        <v>13.646441528303308</v>
      </c>
      <c r="J13" s="36">
        <v>15.495418585386503</v>
      </c>
      <c r="K13" s="45">
        <v>1</v>
      </c>
      <c r="L13" s="18"/>
    </row>
    <row r="14" spans="1:15">
      <c r="A14" s="16"/>
      <c r="B14" s="11" t="s">
        <v>10</v>
      </c>
      <c r="C14" s="27">
        <v>12.85911169852008</v>
      </c>
      <c r="D14" s="27">
        <v>14.053380190349325</v>
      </c>
      <c r="E14" s="27">
        <v>9.3936560906895608</v>
      </c>
      <c r="F14" s="27">
        <v>10.232471467126739</v>
      </c>
      <c r="G14" s="27">
        <v>12.524424707307228</v>
      </c>
      <c r="H14" s="27">
        <v>14.220567954100408</v>
      </c>
      <c r="I14" s="27">
        <v>14.908103137216525</v>
      </c>
      <c r="J14" s="36">
        <v>14.600284197466747</v>
      </c>
      <c r="K14" s="45">
        <v>2</v>
      </c>
      <c r="L14" s="18"/>
    </row>
    <row r="15" spans="1:15">
      <c r="A15" s="16"/>
      <c r="B15" s="11" t="s">
        <v>8</v>
      </c>
      <c r="C15" s="27">
        <v>13.379939410526715</v>
      </c>
      <c r="D15" s="27">
        <v>14.389406820708455</v>
      </c>
      <c r="E15" s="27">
        <v>14.142970780802763</v>
      </c>
      <c r="F15" s="27">
        <v>13.494978289726841</v>
      </c>
      <c r="G15" s="27">
        <v>12.003666144339654</v>
      </c>
      <c r="H15" s="27">
        <v>11.346973502627755</v>
      </c>
      <c r="I15" s="27">
        <v>13.886253190190029</v>
      </c>
      <c r="J15" s="36">
        <v>13.859682321912221</v>
      </c>
      <c r="K15" s="45">
        <v>3</v>
      </c>
      <c r="L15" s="18"/>
    </row>
    <row r="16" spans="1:15">
      <c r="A16" s="16"/>
      <c r="B16" s="11" t="s">
        <v>11</v>
      </c>
      <c r="C16" s="27">
        <v>0</v>
      </c>
      <c r="D16" s="27">
        <v>0</v>
      </c>
      <c r="E16" s="27">
        <v>0</v>
      </c>
      <c r="F16" s="27">
        <v>14.716287010125843</v>
      </c>
      <c r="G16" s="27">
        <v>16.67161507351987</v>
      </c>
      <c r="H16" s="27">
        <v>14.875435403584468</v>
      </c>
      <c r="I16" s="27">
        <v>15.332509827236887</v>
      </c>
      <c r="J16" s="36">
        <v>13.798407920494338</v>
      </c>
      <c r="K16" s="45">
        <v>4</v>
      </c>
      <c r="L16" s="18"/>
    </row>
    <row r="17" spans="1:15">
      <c r="A17" s="16"/>
      <c r="B17" s="11" t="s">
        <v>3</v>
      </c>
      <c r="C17" s="27">
        <v>0</v>
      </c>
      <c r="D17" s="27">
        <v>0</v>
      </c>
      <c r="E17" s="27">
        <v>0</v>
      </c>
      <c r="F17" s="27">
        <v>8.4344723195208697</v>
      </c>
      <c r="G17" s="27">
        <v>8.3870951381069752</v>
      </c>
      <c r="H17" s="27">
        <v>7.0493398847741791</v>
      </c>
      <c r="I17" s="27">
        <v>9.9415060466767926</v>
      </c>
      <c r="J17" s="36">
        <v>13.084612129022439</v>
      </c>
      <c r="K17" s="45">
        <v>5</v>
      </c>
      <c r="L17" s="18"/>
    </row>
    <row r="18" spans="1:15">
      <c r="A18" s="16"/>
      <c r="B18" s="11" t="s">
        <v>14</v>
      </c>
      <c r="C18" s="27">
        <v>0</v>
      </c>
      <c r="D18" s="27">
        <v>0</v>
      </c>
      <c r="E18" s="27">
        <v>0</v>
      </c>
      <c r="F18" s="27">
        <v>10.678329973107301</v>
      </c>
      <c r="G18" s="27">
        <v>7.8353160576290186</v>
      </c>
      <c r="H18" s="27">
        <v>9.605878423513694</v>
      </c>
      <c r="I18" s="27">
        <v>11.48287391812117</v>
      </c>
      <c r="J18" s="36">
        <v>13.023665313052055</v>
      </c>
      <c r="K18" s="45">
        <v>6</v>
      </c>
      <c r="L18" s="18"/>
    </row>
    <row r="19" spans="1:15">
      <c r="A19" s="16"/>
      <c r="B19" s="11" t="s">
        <v>9</v>
      </c>
      <c r="C19" s="27">
        <v>0</v>
      </c>
      <c r="D19" s="27">
        <v>0</v>
      </c>
      <c r="E19" s="27">
        <v>0</v>
      </c>
      <c r="F19" s="27">
        <v>10.691037613915693</v>
      </c>
      <c r="G19" s="27">
        <v>11.495866615508039</v>
      </c>
      <c r="H19" s="27">
        <v>12.716002674737803</v>
      </c>
      <c r="I19" s="27">
        <v>12.26583284752769</v>
      </c>
      <c r="J19" s="36">
        <v>12.548606412378028</v>
      </c>
      <c r="K19" s="45">
        <v>7</v>
      </c>
      <c r="L19" s="18"/>
    </row>
    <row r="20" spans="1:15">
      <c r="A20" s="16"/>
      <c r="B20" s="11" t="s">
        <v>21</v>
      </c>
      <c r="C20" s="27">
        <v>10.182774921693175</v>
      </c>
      <c r="D20" s="27">
        <v>15.019771417831146</v>
      </c>
      <c r="E20" s="27">
        <v>13.212829041434013</v>
      </c>
      <c r="F20" s="27">
        <v>9.3224693001816288</v>
      </c>
      <c r="G20" s="27">
        <v>7.906538277841479</v>
      </c>
      <c r="H20" s="27">
        <v>9.0188849689319657</v>
      </c>
      <c r="I20" s="27">
        <v>10.54353360273484</v>
      </c>
      <c r="J20" s="36">
        <v>11.925217701320619</v>
      </c>
      <c r="K20" s="45">
        <v>8</v>
      </c>
      <c r="L20" s="18"/>
    </row>
    <row r="21" spans="1:15">
      <c r="A21" s="16"/>
      <c r="B21" s="11" t="s">
        <v>15</v>
      </c>
      <c r="C21" s="27">
        <v>0</v>
      </c>
      <c r="D21" s="27">
        <v>0</v>
      </c>
      <c r="E21" s="27">
        <v>0</v>
      </c>
      <c r="F21" s="27">
        <v>10.281706676315428</v>
      </c>
      <c r="G21" s="27">
        <v>11.843396884952663</v>
      </c>
      <c r="H21" s="27">
        <v>14.922208169815793</v>
      </c>
      <c r="I21" s="27">
        <v>9.1921489285411155</v>
      </c>
      <c r="J21" s="36">
        <v>11.473200488415335</v>
      </c>
      <c r="K21" s="45">
        <v>9</v>
      </c>
      <c r="L21" s="18"/>
    </row>
    <row r="22" spans="1:15">
      <c r="A22" s="16"/>
      <c r="B22" s="11" t="s">
        <v>18</v>
      </c>
      <c r="C22" s="27">
        <v>14.327714236269529</v>
      </c>
      <c r="D22" s="27">
        <v>10.694580593491059</v>
      </c>
      <c r="E22" s="27">
        <v>9.0472610016309822</v>
      </c>
      <c r="F22" s="27">
        <v>8.6642707029350259</v>
      </c>
      <c r="G22" s="27">
        <v>10.631347657931624</v>
      </c>
      <c r="H22" s="27">
        <v>11.524593464482948</v>
      </c>
      <c r="I22" s="27">
        <v>11.220715977888919</v>
      </c>
      <c r="J22" s="36">
        <v>11.269635460646022</v>
      </c>
      <c r="K22" s="45">
        <v>10</v>
      </c>
      <c r="L22" s="18"/>
    </row>
    <row r="23" spans="1:15">
      <c r="A23" s="16"/>
      <c r="B23" s="11" t="s">
        <v>22</v>
      </c>
      <c r="C23" s="27">
        <v>10.573718252620385</v>
      </c>
      <c r="D23" s="27">
        <v>12.210179115794409</v>
      </c>
      <c r="E23" s="27">
        <v>9.7219607852481253</v>
      </c>
      <c r="F23" s="27">
        <v>7.5159018442753984</v>
      </c>
      <c r="G23" s="27">
        <v>8.7343603130616021</v>
      </c>
      <c r="H23" s="27">
        <v>8.1250729001516326</v>
      </c>
      <c r="I23" s="27">
        <v>10.348871454026556</v>
      </c>
      <c r="J23" s="36">
        <v>11.036687188828299</v>
      </c>
      <c r="K23" s="45">
        <v>11</v>
      </c>
      <c r="L23" s="18"/>
      <c r="N23" s="23"/>
      <c r="O23" s="34"/>
    </row>
    <row r="24" spans="1:15">
      <c r="A24" s="16"/>
      <c r="B24" s="11" t="s">
        <v>195</v>
      </c>
      <c r="C24" s="27">
        <v>8.2023635362897274</v>
      </c>
      <c r="D24" s="27">
        <v>8.9971519259789172</v>
      </c>
      <c r="E24" s="27">
        <v>9.2955443812592016</v>
      </c>
      <c r="F24" s="27">
        <v>8.1651945264650951</v>
      </c>
      <c r="G24" s="27">
        <v>8.0962039331726476</v>
      </c>
      <c r="H24" s="27">
        <v>10.86848157401648</v>
      </c>
      <c r="I24" s="27">
        <v>10.681630730447637</v>
      </c>
      <c r="J24" s="36">
        <v>10.581090324317637</v>
      </c>
      <c r="K24" s="45">
        <v>12</v>
      </c>
      <c r="L24" s="18"/>
      <c r="N24" s="23"/>
      <c r="O24" s="34"/>
    </row>
    <row r="25" spans="1:15">
      <c r="A25" s="16"/>
      <c r="B25" s="11" t="s">
        <v>23</v>
      </c>
      <c r="C25" s="27">
        <v>13.360166330953916</v>
      </c>
      <c r="D25" s="27">
        <v>10.404358826468025</v>
      </c>
      <c r="E25" s="27">
        <v>12.504438798804191</v>
      </c>
      <c r="F25" s="27">
        <v>10.086433048743944</v>
      </c>
      <c r="G25" s="27">
        <v>8.4242075293907153</v>
      </c>
      <c r="H25" s="27">
        <v>14.289281953901467</v>
      </c>
      <c r="I25" s="27">
        <v>13.548116568523852</v>
      </c>
      <c r="J25" s="36">
        <v>10.495679844514941</v>
      </c>
      <c r="K25" s="45">
        <v>13</v>
      </c>
      <c r="L25" s="18"/>
    </row>
    <row r="26" spans="1:15">
      <c r="A26" s="16"/>
      <c r="B26" s="12" t="s">
        <v>4</v>
      </c>
      <c r="C26" s="50">
        <v>7.7516017515243698</v>
      </c>
      <c r="D26" s="50">
        <v>8.888178883974307</v>
      </c>
      <c r="E26" s="50">
        <v>7.8850895539093271</v>
      </c>
      <c r="F26" s="50">
        <v>8.1469033729903675</v>
      </c>
      <c r="G26" s="50">
        <v>8.3868985379962204</v>
      </c>
      <c r="H26" s="50">
        <v>9.2567208222362733</v>
      </c>
      <c r="I26" s="50">
        <v>11.179429747573405</v>
      </c>
      <c r="J26" s="50">
        <v>10.480878537349911</v>
      </c>
      <c r="K26" s="106">
        <v>14</v>
      </c>
      <c r="L26" s="18"/>
    </row>
    <row r="27" spans="1:15">
      <c r="A27" s="16"/>
      <c r="B27" s="12" t="s">
        <v>196</v>
      </c>
      <c r="C27" s="28">
        <v>10.592092359587308</v>
      </c>
      <c r="D27" s="28">
        <v>11.257851061854623</v>
      </c>
      <c r="E27" s="28">
        <v>10.440958199337853</v>
      </c>
      <c r="F27" s="28">
        <v>8.0073091595788863</v>
      </c>
      <c r="G27" s="28">
        <v>8.0577962313333718</v>
      </c>
      <c r="H27" s="28">
        <v>9.7688802076610646</v>
      </c>
      <c r="I27" s="28">
        <v>10.53755717842067</v>
      </c>
      <c r="J27" s="50">
        <v>9.9953829630663815</v>
      </c>
      <c r="K27" s="45" t="s">
        <v>197</v>
      </c>
      <c r="L27" s="18"/>
    </row>
    <row r="28" spans="1:15">
      <c r="A28" s="16"/>
      <c r="B28" s="11" t="s">
        <v>16</v>
      </c>
      <c r="C28" s="27">
        <v>0</v>
      </c>
      <c r="D28" s="27">
        <v>0</v>
      </c>
      <c r="E28" s="27">
        <v>0</v>
      </c>
      <c r="F28" s="27">
        <v>8.9395927491859837</v>
      </c>
      <c r="G28" s="27">
        <v>6.1159403023374104</v>
      </c>
      <c r="H28" s="27">
        <v>5.3534595912244516</v>
      </c>
      <c r="I28" s="27">
        <v>10.645822093336928</v>
      </c>
      <c r="J28" s="36">
        <v>9.8792026719843751</v>
      </c>
      <c r="K28" s="45">
        <v>15</v>
      </c>
      <c r="L28" s="18"/>
    </row>
    <row r="29" spans="1:15">
      <c r="A29" s="16"/>
      <c r="B29" s="11" t="s">
        <v>19</v>
      </c>
      <c r="C29" s="27">
        <v>9.2892011393811433</v>
      </c>
      <c r="D29" s="27">
        <v>12.020791945711395</v>
      </c>
      <c r="E29" s="27">
        <v>9.5566797199936993</v>
      </c>
      <c r="F29" s="27">
        <v>5.7527360295222962</v>
      </c>
      <c r="G29" s="27">
        <v>8.8270057224503518</v>
      </c>
      <c r="H29" s="27">
        <v>9.2188650243255363</v>
      </c>
      <c r="I29" s="27">
        <v>12.137708944654282</v>
      </c>
      <c r="J29" s="36">
        <v>9.8256392080416664</v>
      </c>
      <c r="K29" s="45">
        <v>16</v>
      </c>
      <c r="L29" s="18"/>
    </row>
    <row r="30" spans="1:15">
      <c r="A30" s="16"/>
      <c r="B30" s="11" t="s">
        <v>20</v>
      </c>
      <c r="C30" s="27">
        <v>14.730828124607775</v>
      </c>
      <c r="D30" s="27">
        <v>11.207064401965392</v>
      </c>
      <c r="E30" s="27">
        <v>10.06631161026392</v>
      </c>
      <c r="F30" s="27">
        <v>10.032475244440461</v>
      </c>
      <c r="G30" s="27">
        <v>9.2776089703944731</v>
      </c>
      <c r="H30" s="27">
        <v>8.6475235779977719</v>
      </c>
      <c r="I30" s="27">
        <v>9.2218446379899923</v>
      </c>
      <c r="J30" s="36">
        <v>8.4659873313136877</v>
      </c>
      <c r="K30" s="45">
        <v>17</v>
      </c>
      <c r="L30" s="18"/>
    </row>
    <row r="31" spans="1:15">
      <c r="A31" s="16"/>
      <c r="B31" s="11" t="s">
        <v>17</v>
      </c>
      <c r="C31" s="27">
        <v>0</v>
      </c>
      <c r="D31" s="27">
        <v>0</v>
      </c>
      <c r="E31" s="27">
        <v>0</v>
      </c>
      <c r="F31" s="27">
        <v>10.655272209643462</v>
      </c>
      <c r="G31" s="27">
        <v>10.936801050373941</v>
      </c>
      <c r="H31" s="27">
        <v>9.1764725978404531</v>
      </c>
      <c r="I31" s="27">
        <v>10.382663299775912</v>
      </c>
      <c r="J31" s="36">
        <v>8.1996895459663577</v>
      </c>
      <c r="K31" s="45">
        <v>18</v>
      </c>
      <c r="L31" s="18"/>
    </row>
    <row r="32" spans="1:15">
      <c r="A32" s="16"/>
      <c r="B32" s="11" t="s">
        <v>24</v>
      </c>
      <c r="C32" s="27">
        <v>11.579763223660244</v>
      </c>
      <c r="D32" s="27">
        <v>17.69881101828129</v>
      </c>
      <c r="E32" s="27">
        <v>10.111743853849164</v>
      </c>
      <c r="F32" s="27">
        <v>6.9782877572847086</v>
      </c>
      <c r="G32" s="27">
        <v>7.0309436043332401</v>
      </c>
      <c r="H32" s="27">
        <v>7.4046968946986507</v>
      </c>
      <c r="I32" s="27">
        <v>6.3334477085132974</v>
      </c>
      <c r="J32" s="36">
        <v>7.6782736007988115</v>
      </c>
      <c r="K32" s="45">
        <v>19</v>
      </c>
      <c r="L32" s="18"/>
    </row>
    <row r="33" spans="1:14">
      <c r="A33" s="16"/>
      <c r="B33" s="11" t="s">
        <v>186</v>
      </c>
      <c r="C33" s="27">
        <v>0</v>
      </c>
      <c r="D33" s="27">
        <v>0</v>
      </c>
      <c r="E33" s="27">
        <v>0</v>
      </c>
      <c r="F33" s="27">
        <v>11.117347597424832</v>
      </c>
      <c r="G33" s="27">
        <v>13.695715303994296</v>
      </c>
      <c r="H33" s="27">
        <v>14.25254029090183</v>
      </c>
      <c r="I33" s="27">
        <v>19.519141086492422</v>
      </c>
      <c r="J33" s="36">
        <v>6.8869004008989361</v>
      </c>
      <c r="K33" s="45">
        <v>20</v>
      </c>
      <c r="L33" s="18"/>
    </row>
    <row r="34" spans="1:14">
      <c r="A34" s="16"/>
      <c r="B34" s="11" t="s">
        <v>6</v>
      </c>
      <c r="C34" s="27">
        <v>0</v>
      </c>
      <c r="D34" s="27">
        <v>0</v>
      </c>
      <c r="E34" s="27">
        <v>0</v>
      </c>
      <c r="F34" s="27">
        <v>8.0653893230392644</v>
      </c>
      <c r="G34" s="27">
        <v>5.6651967517289581</v>
      </c>
      <c r="H34" s="27">
        <v>5.4292231960619528</v>
      </c>
      <c r="I34" s="27">
        <v>6.0723795968963774</v>
      </c>
      <c r="J34" s="36">
        <v>6.141954742930249</v>
      </c>
      <c r="K34" s="45">
        <v>21</v>
      </c>
      <c r="L34" s="18"/>
    </row>
    <row r="35" spans="1:14">
      <c r="A35" s="16"/>
      <c r="B35" s="11" t="s">
        <v>5</v>
      </c>
      <c r="C35" s="27">
        <v>9.1704824331998704</v>
      </c>
      <c r="D35" s="27">
        <v>5.3840668489866825</v>
      </c>
      <c r="E35" s="27">
        <v>13.821560866926902</v>
      </c>
      <c r="F35" s="27">
        <v>7.8437094338154418</v>
      </c>
      <c r="G35" s="27">
        <v>7.6842108223067234</v>
      </c>
      <c r="H35" s="27">
        <v>20.347321632951481</v>
      </c>
      <c r="I35" s="27">
        <v>14.044317657954913</v>
      </c>
      <c r="J35" s="36">
        <v>6.1082706912117573</v>
      </c>
      <c r="K35" s="45">
        <v>22</v>
      </c>
      <c r="L35" s="18"/>
    </row>
    <row r="36" spans="1:14" ht="14.25" customHeight="1">
      <c r="A36" s="16"/>
      <c r="B36" s="11" t="s">
        <v>12</v>
      </c>
      <c r="C36" s="27">
        <v>0</v>
      </c>
      <c r="D36" s="27">
        <v>0</v>
      </c>
      <c r="E36" s="27">
        <v>0</v>
      </c>
      <c r="F36" s="27">
        <v>5.9630617130179244</v>
      </c>
      <c r="G36" s="27">
        <v>4.4559259841209684</v>
      </c>
      <c r="H36" s="27">
        <v>6.9178298934636615</v>
      </c>
      <c r="I36" s="27">
        <v>3.6257346553869509</v>
      </c>
      <c r="J36" s="36">
        <v>5.7748032094915764</v>
      </c>
      <c r="K36" s="45">
        <v>23</v>
      </c>
      <c r="L36" s="18"/>
    </row>
    <row r="37" spans="1:14">
      <c r="A37" s="16"/>
      <c r="B37" s="11" t="s">
        <v>13</v>
      </c>
      <c r="C37" s="27">
        <v>0</v>
      </c>
      <c r="D37" s="27">
        <v>0</v>
      </c>
      <c r="E37" s="27">
        <v>0</v>
      </c>
      <c r="F37" s="27">
        <v>5.4773318723462552</v>
      </c>
      <c r="G37" s="27">
        <v>3.5821432027761273</v>
      </c>
      <c r="H37" s="27">
        <v>6.4886423193444873</v>
      </c>
      <c r="I37" s="27">
        <v>3.2513654196261448</v>
      </c>
      <c r="J37" s="36">
        <v>0.26627490588559355</v>
      </c>
      <c r="K37" s="45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 codeName="Hoja17">
    <tabColor rgb="FF53722D"/>
  </sheetPr>
  <dimension ref="A1:M50"/>
  <sheetViews>
    <sheetView topLeftCell="A13" zoomScaleNormal="100" zoomScaleSheetLayoutView="100" workbookViewId="0">
      <selection activeCell="G29" sqref="G29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66" t="s">
        <v>163</v>
      </c>
      <c r="C7" s="166"/>
      <c r="D7" s="166"/>
      <c r="E7" s="166"/>
      <c r="F7" s="166"/>
      <c r="G7" s="166"/>
      <c r="H7" s="166"/>
      <c r="I7" s="166"/>
      <c r="J7" s="18"/>
    </row>
    <row r="8" spans="1:13">
      <c r="A8" s="16"/>
      <c r="B8" s="166" t="s">
        <v>189</v>
      </c>
      <c r="C8" s="166"/>
      <c r="D8" s="166"/>
      <c r="E8" s="166"/>
      <c r="F8" s="166"/>
      <c r="G8" s="166"/>
      <c r="H8" s="166"/>
      <c r="I8" s="166"/>
      <c r="J8" s="166"/>
    </row>
    <row r="9" spans="1:13">
      <c r="A9" s="16"/>
      <c r="B9" s="10"/>
      <c r="C9" s="85"/>
      <c r="D9" s="85"/>
      <c r="E9" s="85"/>
      <c r="F9" s="85"/>
      <c r="G9" s="10"/>
      <c r="H9" s="10"/>
      <c r="I9" s="10"/>
      <c r="J9" s="18"/>
    </row>
    <row r="10" spans="1:13" ht="15.75" customHeight="1">
      <c r="A10" s="16"/>
      <c r="B10" s="11"/>
      <c r="C10" s="167" t="s">
        <v>2</v>
      </c>
      <c r="D10" s="167"/>
      <c r="E10" s="167"/>
      <c r="F10" s="167"/>
      <c r="G10" s="168" t="s">
        <v>184</v>
      </c>
      <c r="H10" s="168"/>
      <c r="I10" s="168" t="s">
        <v>183</v>
      </c>
      <c r="J10" s="18"/>
    </row>
    <row r="11" spans="1:13">
      <c r="A11" s="16"/>
      <c r="B11" s="11"/>
      <c r="C11" s="159">
        <v>2008</v>
      </c>
      <c r="D11" s="159">
        <v>2009</v>
      </c>
      <c r="E11" s="159">
        <v>2010</v>
      </c>
      <c r="F11" s="85">
        <v>2011</v>
      </c>
      <c r="G11" s="86" t="s">
        <v>103</v>
      </c>
      <c r="H11" s="86" t="s">
        <v>104</v>
      </c>
      <c r="I11" s="168"/>
      <c r="J11" s="18"/>
      <c r="M11" s="2"/>
    </row>
    <row r="12" spans="1:13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</row>
    <row r="13" spans="1:13">
      <c r="A13" s="16"/>
      <c r="B13" s="11" t="s">
        <v>27</v>
      </c>
      <c r="C13" s="25">
        <v>7134.8746666666666</v>
      </c>
      <c r="D13" s="25">
        <v>7239.3456666666652</v>
      </c>
      <c r="E13" s="25">
        <v>7343.48</v>
      </c>
      <c r="F13" s="29">
        <v>7447.2190000000001</v>
      </c>
      <c r="G13" s="28">
        <v>1.4126681083083348</v>
      </c>
      <c r="H13" s="26">
        <v>103.73900000000049</v>
      </c>
      <c r="I13" s="28">
        <v>100</v>
      </c>
      <c r="J13" s="18"/>
    </row>
    <row r="14" spans="1:13">
      <c r="A14" s="16"/>
      <c r="B14" s="11" t="s">
        <v>28</v>
      </c>
      <c r="C14" s="25">
        <v>5689.0133333333333</v>
      </c>
      <c r="D14" s="25">
        <v>5799.0233333333335</v>
      </c>
      <c r="E14" s="25">
        <v>5907</v>
      </c>
      <c r="F14" s="29">
        <v>6013.4746666666661</v>
      </c>
      <c r="G14" s="28">
        <v>1.8025167879916371</v>
      </c>
      <c r="H14" s="26">
        <v>106.47466666666605</v>
      </c>
      <c r="I14" s="28">
        <v>80.747923039011823</v>
      </c>
      <c r="J14" s="18"/>
      <c r="L14" s="23"/>
      <c r="M14" s="34"/>
    </row>
    <row r="15" spans="1:13">
      <c r="A15" s="16"/>
      <c r="B15" s="11" t="s">
        <v>29</v>
      </c>
      <c r="C15" s="25">
        <v>3728.5813333333335</v>
      </c>
      <c r="D15" s="25">
        <v>3865.2636666666672</v>
      </c>
      <c r="E15" s="25">
        <v>4038.3753333333334</v>
      </c>
      <c r="F15" s="29">
        <v>4267.5780000000004</v>
      </c>
      <c r="G15" s="28">
        <v>5.6756157550486908</v>
      </c>
      <c r="H15" s="26">
        <v>229.20266666666703</v>
      </c>
      <c r="I15" s="28">
        <v>57.304317222308086</v>
      </c>
      <c r="J15" s="18"/>
      <c r="L15" s="23"/>
      <c r="M15" s="34"/>
    </row>
    <row r="16" spans="1:13">
      <c r="A16" s="16"/>
      <c r="B16" s="11" t="s">
        <v>30</v>
      </c>
      <c r="C16" s="25">
        <v>3360.7723333333329</v>
      </c>
      <c r="D16" s="25">
        <v>3426.877</v>
      </c>
      <c r="E16" s="25">
        <v>3569.748</v>
      </c>
      <c r="F16" s="29">
        <v>3858.9116666666669</v>
      </c>
      <c r="G16" s="28">
        <v>8.1003943882500096</v>
      </c>
      <c r="H16" s="26">
        <v>289.16366666666681</v>
      </c>
      <c r="I16" s="28">
        <v>51.816814661508772</v>
      </c>
      <c r="J16" s="18"/>
    </row>
    <row r="17" spans="1:10">
      <c r="A17" s="16"/>
      <c r="B17" s="11" t="s">
        <v>31</v>
      </c>
      <c r="C17" s="25">
        <v>367.80899999999997</v>
      </c>
      <c r="D17" s="25">
        <v>438.38633333333337</v>
      </c>
      <c r="E17" s="25">
        <v>468.6276666666667</v>
      </c>
      <c r="F17" s="29">
        <v>408.66666666666669</v>
      </c>
      <c r="G17" s="28">
        <v>-12.795019215681535</v>
      </c>
      <c r="H17" s="26">
        <v>-59.961000000000013</v>
      </c>
      <c r="I17" s="28">
        <v>5.4875070367430672</v>
      </c>
      <c r="J17" s="18"/>
    </row>
    <row r="18" spans="1:10">
      <c r="A18" s="16"/>
      <c r="B18" s="11" t="s">
        <v>57</v>
      </c>
      <c r="C18" s="25">
        <v>348.06466666666665</v>
      </c>
      <c r="D18" s="25">
        <v>419.71933333333328</v>
      </c>
      <c r="E18" s="25">
        <v>445.99366666666674</v>
      </c>
      <c r="F18" s="29">
        <v>380.84366666666665</v>
      </c>
      <c r="G18" s="28">
        <v>-14.607830753949436</v>
      </c>
      <c r="H18" s="26">
        <v>-65.150000000000091</v>
      </c>
      <c r="I18" s="28">
        <v>5.1139044879258506</v>
      </c>
      <c r="J18" s="18"/>
    </row>
    <row r="19" spans="1:10">
      <c r="A19" s="16"/>
      <c r="B19" s="11" t="s">
        <v>58</v>
      </c>
      <c r="C19" s="25">
        <v>19.744666666666664</v>
      </c>
      <c r="D19" s="25">
        <v>18.667333333333332</v>
      </c>
      <c r="E19" s="25">
        <v>22.633666666666667</v>
      </c>
      <c r="F19" s="29">
        <v>27.822666666666667</v>
      </c>
      <c r="G19" s="28">
        <v>22.926024653539724</v>
      </c>
      <c r="H19" s="26">
        <v>5.1890000000000001</v>
      </c>
      <c r="I19" s="28">
        <v>0.3735980728734668</v>
      </c>
      <c r="J19" s="18"/>
    </row>
    <row r="20" spans="1:10">
      <c r="A20" s="16"/>
      <c r="B20" s="11" t="s">
        <v>32</v>
      </c>
      <c r="C20" s="25">
        <v>1960.4319999999998</v>
      </c>
      <c r="D20" s="25">
        <v>1933.7596666666668</v>
      </c>
      <c r="E20" s="25">
        <v>1868.6246666666666</v>
      </c>
      <c r="F20" s="29">
        <v>1745.8966666666665</v>
      </c>
      <c r="G20" s="28">
        <v>-6.5678251063081339</v>
      </c>
      <c r="H20" s="26">
        <v>-122.72800000000007</v>
      </c>
      <c r="I20" s="28">
        <v>23.443605816703748</v>
      </c>
      <c r="J20" s="18"/>
    </row>
    <row r="21" spans="1:10">
      <c r="A21" s="16"/>
      <c r="B21" s="11" t="s">
        <v>114</v>
      </c>
      <c r="C21" s="25">
        <v>862.58566666666673</v>
      </c>
      <c r="D21" s="25">
        <v>823.37166666666656</v>
      </c>
      <c r="E21" s="25">
        <v>831.41633333333345</v>
      </c>
      <c r="F21" s="29">
        <v>781.35066666666671</v>
      </c>
      <c r="G21" s="28">
        <v>-6.021732393197321</v>
      </c>
      <c r="H21" s="26">
        <v>-50.065666666666743</v>
      </c>
      <c r="I21" s="28">
        <v>10.491844897627782</v>
      </c>
      <c r="J21" s="18"/>
    </row>
    <row r="22" spans="1:10">
      <c r="A22" s="16"/>
      <c r="B22" s="11" t="s">
        <v>115</v>
      </c>
      <c r="C22" s="25">
        <v>868.95866666666677</v>
      </c>
      <c r="D22" s="25">
        <v>845.84833333333336</v>
      </c>
      <c r="E22" s="25">
        <v>685.54066666666665</v>
      </c>
      <c r="F22" s="29">
        <v>600.71333333333325</v>
      </c>
      <c r="G22" s="28">
        <v>-12.37378575158683</v>
      </c>
      <c r="H22" s="26">
        <v>-84.827333333333399</v>
      </c>
      <c r="I22" s="28">
        <v>8.0662772685123567</v>
      </c>
      <c r="J22" s="18"/>
    </row>
    <row r="23" spans="1:10">
      <c r="A23" s="16"/>
      <c r="B23" s="11" t="s">
        <v>116</v>
      </c>
      <c r="C23" s="25">
        <v>228.88700000000003</v>
      </c>
      <c r="D23" s="25">
        <v>264.53966666666662</v>
      </c>
      <c r="E23" s="25">
        <v>351.66699999999997</v>
      </c>
      <c r="F23" s="29">
        <v>363.83266666666668</v>
      </c>
      <c r="G23" s="28">
        <v>3.4594280005421973</v>
      </c>
      <c r="H23" s="26">
        <v>12.165666666666709</v>
      </c>
      <c r="I23" s="28">
        <v>4.885483650563609</v>
      </c>
      <c r="J23" s="18"/>
    </row>
    <row r="24" spans="1:10">
      <c r="A24" s="16"/>
      <c r="B24" s="11" t="s">
        <v>55</v>
      </c>
      <c r="C24" s="25">
        <v>994.07166666666672</v>
      </c>
      <c r="D24" s="25">
        <v>891.5676666666667</v>
      </c>
      <c r="E24" s="25">
        <v>1328.1146666666666</v>
      </c>
      <c r="F24" s="29">
        <v>1397.2</v>
      </c>
      <c r="G24" s="28">
        <v>5.2017596874165628</v>
      </c>
      <c r="H24" s="26">
        <v>69.085333333333438</v>
      </c>
      <c r="I24" s="28">
        <v>18.761365819912104</v>
      </c>
      <c r="J24" s="18"/>
    </row>
    <row r="25" spans="1:10">
      <c r="A25" s="16"/>
      <c r="B25" s="11" t="s">
        <v>33</v>
      </c>
      <c r="C25" s="25">
        <v>277.80566666666664</v>
      </c>
      <c r="D25" s="25">
        <v>231.26</v>
      </c>
      <c r="E25" s="25">
        <v>472.62966666666671</v>
      </c>
      <c r="F25" s="29">
        <v>507.50766666666669</v>
      </c>
      <c r="G25" s="28">
        <v>7.3795621519032739</v>
      </c>
      <c r="H25" s="26">
        <v>34.877999999999986</v>
      </c>
      <c r="I25" s="28">
        <v>6.8147273051412434</v>
      </c>
      <c r="J25" s="18"/>
    </row>
    <row r="26" spans="1:10">
      <c r="A26" s="16"/>
      <c r="B26" s="11" t="s">
        <v>42</v>
      </c>
      <c r="C26" s="25">
        <v>693.07500000000005</v>
      </c>
      <c r="D26" s="25">
        <v>570.41399999999999</v>
      </c>
      <c r="E26" s="25">
        <v>800.03566666666666</v>
      </c>
      <c r="F26" s="29">
        <v>815.73566666666659</v>
      </c>
      <c r="G26" s="28">
        <v>1.9624125091089573</v>
      </c>
      <c r="H26" s="26">
        <v>15.699999999999932</v>
      </c>
      <c r="I26" s="28">
        <v>10.953560875095341</v>
      </c>
      <c r="J26" s="18"/>
    </row>
    <row r="27" spans="1:10">
      <c r="A27" s="16"/>
      <c r="B27" s="11" t="s">
        <v>34</v>
      </c>
      <c r="C27" s="25">
        <v>853.81366666666656</v>
      </c>
      <c r="D27" s="25">
        <v>769.46566666666661</v>
      </c>
      <c r="E27" s="25">
        <v>1100.1906666666666</v>
      </c>
      <c r="F27" s="29">
        <v>1176.9636666666668</v>
      </c>
      <c r="G27" s="28">
        <v>6.9781540896547867</v>
      </c>
      <c r="H27" s="26">
        <v>76.773000000000138</v>
      </c>
      <c r="I27" s="28">
        <v>15.804069501201276</v>
      </c>
      <c r="J27" s="18"/>
    </row>
    <row r="28" spans="1:10">
      <c r="A28" s="16"/>
      <c r="B28" s="11" t="s">
        <v>56</v>
      </c>
      <c r="C28" s="25">
        <v>382.26233333333334</v>
      </c>
      <c r="D28" s="25">
        <v>430.82166666666666</v>
      </c>
      <c r="E28" s="25">
        <v>563.57733333333329</v>
      </c>
      <c r="F28" s="29">
        <v>563.35366666666675</v>
      </c>
      <c r="G28" s="28">
        <v>-3.9686952160344902E-2</v>
      </c>
      <c r="H28" s="26">
        <v>-0.22366666666653146</v>
      </c>
      <c r="I28" s="28">
        <v>7.5646179690253073</v>
      </c>
      <c r="J28" s="18"/>
    </row>
    <row r="29" spans="1:10">
      <c r="A29" s="16"/>
      <c r="B29" s="11" t="s">
        <v>33</v>
      </c>
      <c r="C29" s="25">
        <v>117.70099999999998</v>
      </c>
      <c r="D29" s="25">
        <v>131.05366666666666</v>
      </c>
      <c r="E29" s="25">
        <v>234.37233333333333</v>
      </c>
      <c r="F29" s="29">
        <v>241.26933333333332</v>
      </c>
      <c r="G29" s="28">
        <v>2.9427534819951751</v>
      </c>
      <c r="H29" s="26">
        <v>6.8969999999999914</v>
      </c>
      <c r="I29" s="28">
        <v>3.2397238933531205</v>
      </c>
      <c r="J29" s="18"/>
    </row>
    <row r="30" spans="1:10">
      <c r="A30" s="16"/>
      <c r="B30" s="11" t="s">
        <v>42</v>
      </c>
      <c r="C30" s="25">
        <v>261.09266666666667</v>
      </c>
      <c r="D30" s="25">
        <v>288.35666666666668</v>
      </c>
      <c r="E30" s="25">
        <v>332.59800000000001</v>
      </c>
      <c r="F30" s="29">
        <v>328.67433333333332</v>
      </c>
      <c r="G30" s="28">
        <v>-1.1797024235463471</v>
      </c>
      <c r="H30" s="26">
        <v>-3.9236666666666906</v>
      </c>
      <c r="I30" s="28">
        <v>4.413383483597479</v>
      </c>
      <c r="J30" s="18"/>
    </row>
    <row r="31" spans="1:10">
      <c r="A31" s="16"/>
      <c r="B31" s="11" t="s">
        <v>34</v>
      </c>
      <c r="C31" s="25">
        <v>312.71233333333333</v>
      </c>
      <c r="D31" s="25">
        <v>357.79666666666668</v>
      </c>
      <c r="E31" s="25">
        <v>451.46733333333333</v>
      </c>
      <c r="F31" s="29">
        <v>447.27966666666663</v>
      </c>
      <c r="G31" s="28">
        <v>-0.92756803371525365</v>
      </c>
      <c r="H31" s="26">
        <v>-4.1876666666667006</v>
      </c>
      <c r="I31" s="28">
        <v>6.0059958847277972</v>
      </c>
      <c r="J31" s="18"/>
    </row>
    <row r="32" spans="1:10" ht="14.25" customHeight="1">
      <c r="A32" s="16"/>
      <c r="B32" s="12"/>
      <c r="C32" s="4"/>
      <c r="D32" s="4"/>
      <c r="E32" s="4"/>
      <c r="F32" s="4"/>
      <c r="G32" s="24"/>
      <c r="H32" s="24"/>
      <c r="I32" s="24"/>
      <c r="J32" s="18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tr">
        <f>IF(F35="","",1)</f>
        <v/>
      </c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tr">
        <f>IF(F36="","",1)</f>
        <v/>
      </c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tr">
        <f>IF(F37="","",1)</f>
        <v/>
      </c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tr">
        <f>IF(F39="","",1)</f>
        <v/>
      </c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tr">
        <f>IF(F40="","",1)</f>
        <v/>
      </c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tr">
        <f>IF(F42="","",1)</f>
        <v/>
      </c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>
      <c r="A45" s="16"/>
      <c r="B45" s="74" t="s">
        <v>190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 t="s">
        <v>109</v>
      </c>
      <c r="F49" s="34">
        <f>F15</f>
        <v>4267.5780000000004</v>
      </c>
    </row>
    <row r="50" spans="5:6">
      <c r="E50" s="23" t="s">
        <v>49</v>
      </c>
      <c r="F50" s="34">
        <f>F14-F15</f>
        <v>1745.8966666666656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6" t="s">
        <v>27</v>
      </c>
      <c r="D7" s="166"/>
      <c r="E7" s="166"/>
      <c r="F7" s="166"/>
      <c r="G7" s="166"/>
      <c r="H7" s="166"/>
      <c r="I7" s="166"/>
      <c r="J7" s="166"/>
      <c r="K7" s="166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35"/>
      <c r="D9" s="135"/>
      <c r="E9" s="135"/>
      <c r="F9" s="135"/>
      <c r="G9" s="13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35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135"/>
      <c r="D12" s="135"/>
      <c r="E12" s="135"/>
      <c r="F12" s="135"/>
      <c r="G12" s="135"/>
      <c r="H12" s="135"/>
      <c r="I12" s="135"/>
      <c r="J12" s="135"/>
      <c r="K12" s="135"/>
      <c r="L12" s="18"/>
    </row>
    <row r="13" spans="1:15">
      <c r="A13" s="16"/>
      <c r="B13" s="12" t="s">
        <v>196</v>
      </c>
      <c r="C13" s="26">
        <v>42667.723999999995</v>
      </c>
      <c r="D13" s="26">
        <v>43173.918666666672</v>
      </c>
      <c r="E13" s="26">
        <v>43683.281999999999</v>
      </c>
      <c r="F13" s="26">
        <v>44195.378000000004</v>
      </c>
      <c r="G13" s="26">
        <v>44712.847333333331</v>
      </c>
      <c r="H13" s="28">
        <v>1.1708675358163667</v>
      </c>
      <c r="I13" s="27">
        <v>1.1722928693865153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f>C13-SUM(C15:C38)</f>
        <v>21176.302333333322</v>
      </c>
      <c r="D14" s="25">
        <f>D13-SUM(D15:D38)</f>
        <v>21371.926000000007</v>
      </c>
      <c r="E14" s="25">
        <f>E13-SUM(E15:E38)</f>
        <v>21571.487333333342</v>
      </c>
      <c r="F14" s="25">
        <f>F13-SUM(F15:F38)</f>
        <v>21776.617999999995</v>
      </c>
      <c r="G14" s="26">
        <f>G13-SUM(G15:G38)</f>
        <v>21988.610999999997</v>
      </c>
      <c r="H14" s="28">
        <f t="shared" ref="H14" si="0">IF(OR(OR(G14=0,F14=0),G14=""),"",(G14/F14-1)*100)</f>
        <v>0.97348908815868551</v>
      </c>
      <c r="I14" s="27">
        <f>IF(OR(OR(G14=0,F14=0),F14=""),"",(F14/E14-1)*100)</f>
        <v>0.95093427493835314</v>
      </c>
      <c r="J14" s="28">
        <f t="shared" ref="J14" si="1">IF(G14=0,"",G14/$G$13*100)</f>
        <v>49.177389299490073</v>
      </c>
      <c r="K14" s="27">
        <f>IF(F14=0,"",F14/$F$13*100)</f>
        <v>49.27351905441332</v>
      </c>
      <c r="L14" s="18"/>
    </row>
    <row r="15" spans="1:15">
      <c r="A15" s="16"/>
      <c r="B15" s="12" t="s">
        <v>4</v>
      </c>
      <c r="C15" s="107">
        <v>7030.1126666666669</v>
      </c>
      <c r="D15" s="107">
        <v>7134.8746666666666</v>
      </c>
      <c r="E15" s="107">
        <v>7239.3456666666652</v>
      </c>
      <c r="F15" s="107">
        <v>7343.48</v>
      </c>
      <c r="G15" s="107">
        <v>7447.2190000000001</v>
      </c>
      <c r="H15" s="50">
        <v>1.4126681083083348</v>
      </c>
      <c r="I15" s="36">
        <v>1.4384495246969387</v>
      </c>
      <c r="J15" s="50">
        <v>16.655658147827491</v>
      </c>
      <c r="K15" s="36">
        <v>16.615945676491325</v>
      </c>
      <c r="L15" s="18"/>
      <c r="N15" s="23" t="s">
        <v>4</v>
      </c>
      <c r="O15" s="34">
        <f>J15</f>
        <v>16.655658147827491</v>
      </c>
    </row>
    <row r="16" spans="1:15">
      <c r="A16" s="16"/>
      <c r="B16" s="11" t="s">
        <v>195</v>
      </c>
      <c r="C16" s="55">
        <v>3218.7659999999996</v>
      </c>
      <c r="D16" s="55">
        <v>3266.5313333333338</v>
      </c>
      <c r="E16" s="55">
        <v>3314.1966666666667</v>
      </c>
      <c r="F16" s="55">
        <v>3362.2093333333337</v>
      </c>
      <c r="G16" s="56">
        <v>3410.5529999999999</v>
      </c>
      <c r="H16" s="28">
        <v>1.4378541570086556</v>
      </c>
      <c r="I16" s="27">
        <v>1.4486969693007667</v>
      </c>
      <c r="J16" s="28">
        <v>7.6276801935121679</v>
      </c>
      <c r="K16" s="27">
        <v>7.6076039746358388</v>
      </c>
      <c r="L16" s="18"/>
      <c r="N16" s="23" t="s">
        <v>35</v>
      </c>
      <c r="O16" s="34">
        <f>100-O15</f>
        <v>83.344341852172505</v>
      </c>
    </row>
    <row r="17" spans="1:12">
      <c r="A17" s="16"/>
      <c r="B17" s="11" t="s">
        <v>23</v>
      </c>
      <c r="C17" s="55">
        <v>2217.0473333333334</v>
      </c>
      <c r="D17" s="55">
        <v>2244.0326666666665</v>
      </c>
      <c r="E17" s="55">
        <v>2271.0710000000004</v>
      </c>
      <c r="F17" s="55">
        <v>2298.1979999999999</v>
      </c>
      <c r="G17" s="56">
        <v>2325.3503333333333</v>
      </c>
      <c r="H17" s="28">
        <v>1.1814618815843225</v>
      </c>
      <c r="I17" s="27">
        <v>1.1944584735571695</v>
      </c>
      <c r="J17" s="28">
        <v>5.2006312995410369</v>
      </c>
      <c r="K17" s="27">
        <v>5.2000867602037477</v>
      </c>
      <c r="L17" s="18"/>
    </row>
    <row r="18" spans="1:12">
      <c r="A18" s="16"/>
      <c r="B18" s="11" t="s">
        <v>24</v>
      </c>
      <c r="C18" s="55">
        <v>1648.0333333333335</v>
      </c>
      <c r="D18" s="55">
        <v>1670.8689999999999</v>
      </c>
      <c r="E18" s="55">
        <v>1693.6479999999999</v>
      </c>
      <c r="F18" s="55">
        <v>1716.37</v>
      </c>
      <c r="G18" s="56">
        <v>1739.0466666666664</v>
      </c>
      <c r="H18" s="28">
        <v>1.3211991975312198</v>
      </c>
      <c r="I18" s="27">
        <v>1.3416010883017027</v>
      </c>
      <c r="J18" s="28">
        <v>3.88936686071927</v>
      </c>
      <c r="K18" s="27">
        <v>3.8835961534258168</v>
      </c>
      <c r="L18" s="18"/>
    </row>
    <row r="19" spans="1:12">
      <c r="A19" s="16"/>
      <c r="B19" s="11" t="s">
        <v>19</v>
      </c>
      <c r="C19" s="55">
        <v>984.07400000000007</v>
      </c>
      <c r="D19" s="55">
        <v>994.14499999999998</v>
      </c>
      <c r="E19" s="55">
        <v>1003.9639999999999</v>
      </c>
      <c r="F19" s="55">
        <v>1013.6706666666665</v>
      </c>
      <c r="G19" s="56">
        <v>1023.5566666666667</v>
      </c>
      <c r="H19" s="28">
        <v>0.97526744386409181</v>
      </c>
      <c r="I19" s="27">
        <v>0.96683413615095137</v>
      </c>
      <c r="J19" s="28">
        <v>2.2891780052298469</v>
      </c>
      <c r="K19" s="27">
        <v>2.2936123923788285</v>
      </c>
      <c r="L19" s="18"/>
    </row>
    <row r="20" spans="1:12">
      <c r="A20" s="16"/>
      <c r="B20" s="11" t="s">
        <v>5</v>
      </c>
      <c r="C20" s="55">
        <v>864.26400000000012</v>
      </c>
      <c r="D20" s="55">
        <v>875.85</v>
      </c>
      <c r="E20" s="55">
        <v>887.52566666666655</v>
      </c>
      <c r="F20" s="55">
        <v>899.17566666666664</v>
      </c>
      <c r="G20" s="56">
        <v>910.87399999999991</v>
      </c>
      <c r="H20" s="28">
        <v>1.3010064403433219</v>
      </c>
      <c r="I20" s="27">
        <v>1.3126380945978289</v>
      </c>
      <c r="J20" s="28">
        <v>2.0371639345833947</v>
      </c>
      <c r="K20" s="27">
        <v>2.034546840320421</v>
      </c>
      <c r="L20" s="18"/>
    </row>
    <row r="21" spans="1:12">
      <c r="A21" s="16"/>
      <c r="B21" s="11" t="s">
        <v>20</v>
      </c>
      <c r="C21" s="55">
        <v>736.27966666666669</v>
      </c>
      <c r="D21" s="55">
        <v>745.17799999999988</v>
      </c>
      <c r="E21" s="55">
        <v>754.11500000000001</v>
      </c>
      <c r="F21" s="55">
        <v>763.16966666666667</v>
      </c>
      <c r="G21" s="56">
        <v>772.47066666666672</v>
      </c>
      <c r="H21" s="28">
        <v>1.2187329248323664</v>
      </c>
      <c r="I21" s="27">
        <v>1.2007010425023612</v>
      </c>
      <c r="J21" s="28">
        <v>1.7276257557652597</v>
      </c>
      <c r="K21" s="27">
        <v>1.7268087777565035</v>
      </c>
      <c r="L21" s="18"/>
    </row>
    <row r="22" spans="1:12">
      <c r="A22" s="16"/>
      <c r="B22" s="11" t="s">
        <v>22</v>
      </c>
      <c r="C22" s="55">
        <v>580.9856666666667</v>
      </c>
      <c r="D22" s="55">
        <v>585.61933333333332</v>
      </c>
      <c r="E22" s="55">
        <v>590.17133333333334</v>
      </c>
      <c r="F22" s="55">
        <v>594.76833333333332</v>
      </c>
      <c r="G22" s="56">
        <v>599.56633333333332</v>
      </c>
      <c r="H22" s="28">
        <v>0.80670064815151488</v>
      </c>
      <c r="I22" s="27">
        <v>0.77892634568266228</v>
      </c>
      <c r="J22" s="28">
        <v>1.340926308860581</v>
      </c>
      <c r="K22" s="27">
        <v>1.3457704408215114</v>
      </c>
      <c r="L22" s="18"/>
    </row>
    <row r="23" spans="1:12">
      <c r="A23" s="16"/>
      <c r="B23" s="11" t="s">
        <v>7</v>
      </c>
      <c r="C23" s="55">
        <v>479.75433333333331</v>
      </c>
      <c r="D23" s="55">
        <v>485.339</v>
      </c>
      <c r="E23" s="55">
        <v>490.8416666666667</v>
      </c>
      <c r="F23" s="55">
        <v>496.30833333333334</v>
      </c>
      <c r="G23" s="56">
        <v>501.77</v>
      </c>
      <c r="H23" s="28">
        <v>1.1004583844048454</v>
      </c>
      <c r="I23" s="27">
        <v>1.1137332133579925</v>
      </c>
      <c r="J23" s="28">
        <v>1.1222054284740921</v>
      </c>
      <c r="K23" s="27">
        <v>1.1229869633275527</v>
      </c>
      <c r="L23" s="18"/>
    </row>
    <row r="24" spans="1:12">
      <c r="A24" s="16"/>
      <c r="B24" s="11" t="s">
        <v>15</v>
      </c>
      <c r="C24" s="55">
        <v>401.03866666666664</v>
      </c>
      <c r="D24" s="55">
        <v>409.14433333333335</v>
      </c>
      <c r="E24" s="55">
        <v>417.17933333333332</v>
      </c>
      <c r="F24" s="55">
        <v>425.26066666666662</v>
      </c>
      <c r="G24" s="56">
        <v>433.34</v>
      </c>
      <c r="H24" s="28">
        <v>1.899854363833331</v>
      </c>
      <c r="I24" s="27">
        <v>1.9371365471923196</v>
      </c>
      <c r="J24" s="28">
        <v>0.96916216667987942</v>
      </c>
      <c r="K24" s="27">
        <v>0.96222882552710953</v>
      </c>
      <c r="L24" s="18"/>
    </row>
    <row r="25" spans="1:12">
      <c r="A25" s="16"/>
      <c r="B25" s="11" t="s">
        <v>18</v>
      </c>
      <c r="C25" s="55">
        <v>376.42466666666661</v>
      </c>
      <c r="D25" s="55">
        <v>386.71233333333333</v>
      </c>
      <c r="E25" s="55">
        <v>397.12300000000005</v>
      </c>
      <c r="F25" s="55">
        <v>407.57</v>
      </c>
      <c r="G25" s="56">
        <v>418.02066666666661</v>
      </c>
      <c r="H25" s="28">
        <v>2.5641403112757644</v>
      </c>
      <c r="I25" s="27">
        <v>2.6306711019004059</v>
      </c>
      <c r="J25" s="28">
        <v>0.93490057466108434</v>
      </c>
      <c r="K25" s="27">
        <v>0.92220050703039569</v>
      </c>
      <c r="L25" s="18"/>
    </row>
    <row r="26" spans="1:12">
      <c r="A26" s="16"/>
      <c r="B26" s="11" t="s">
        <v>21</v>
      </c>
      <c r="C26" s="55">
        <v>395.14899999999994</v>
      </c>
      <c r="D26" s="55">
        <v>397.78533333333331</v>
      </c>
      <c r="E26" s="55">
        <v>400.34933333333333</v>
      </c>
      <c r="F26" s="55">
        <v>402.79933333333338</v>
      </c>
      <c r="G26" s="56">
        <v>405.17333333333335</v>
      </c>
      <c r="H26" s="28">
        <v>0.58937535480858561</v>
      </c>
      <c r="I26" s="27">
        <v>0.61196555008626863</v>
      </c>
      <c r="J26" s="28">
        <v>0.90616759499294408</v>
      </c>
      <c r="K26" s="27">
        <v>0.9114060147496269</v>
      </c>
      <c r="L26" s="18"/>
    </row>
    <row r="27" spans="1:12">
      <c r="A27" s="16"/>
      <c r="B27" s="11" t="s">
        <v>17</v>
      </c>
      <c r="C27" s="55">
        <v>318.63066666666663</v>
      </c>
      <c r="D27" s="55">
        <v>328.4783333333333</v>
      </c>
      <c r="E27" s="55">
        <v>338.33199999999999</v>
      </c>
      <c r="F27" s="55">
        <v>345.55833333333334</v>
      </c>
      <c r="G27" s="56">
        <v>350.57566666666668</v>
      </c>
      <c r="H27" s="28">
        <v>1.4519497431692674</v>
      </c>
      <c r="I27" s="27">
        <v>2.1358704861891065</v>
      </c>
      <c r="J27" s="28">
        <v>0.78406025913118993</v>
      </c>
      <c r="K27" s="27">
        <v>0.78188794614073276</v>
      </c>
      <c r="L27" s="18"/>
    </row>
    <row r="28" spans="1:12">
      <c r="A28" s="16"/>
      <c r="B28" s="11" t="s">
        <v>10</v>
      </c>
      <c r="C28" s="55">
        <v>322.57233333333335</v>
      </c>
      <c r="D28" s="55">
        <v>327.72166666666669</v>
      </c>
      <c r="E28" s="55">
        <v>332.90833333333336</v>
      </c>
      <c r="F28" s="55">
        <v>338.24266666666671</v>
      </c>
      <c r="G28" s="56">
        <v>343.75933333333336</v>
      </c>
      <c r="H28" s="28">
        <v>1.6309789421401488</v>
      </c>
      <c r="I28" s="27">
        <v>1.6023429873088135</v>
      </c>
      <c r="J28" s="28">
        <v>0.76881557278295154</v>
      </c>
      <c r="K28" s="27">
        <v>0.76533493313863421</v>
      </c>
      <c r="L28" s="18"/>
    </row>
    <row r="29" spans="1:12">
      <c r="A29" s="16"/>
      <c r="B29" s="11" t="s">
        <v>8</v>
      </c>
      <c r="C29" s="55">
        <v>297.0503333333333</v>
      </c>
      <c r="D29" s="55">
        <v>302.46499999999997</v>
      </c>
      <c r="E29" s="55">
        <v>307.90966666666668</v>
      </c>
      <c r="F29" s="55">
        <v>313.39433333333335</v>
      </c>
      <c r="G29" s="56">
        <v>318.90300000000002</v>
      </c>
      <c r="H29" s="28">
        <v>1.7577429074977946</v>
      </c>
      <c r="I29" s="27">
        <v>1.7812583560762985</v>
      </c>
      <c r="J29" s="28">
        <v>0.71322454063948304</v>
      </c>
      <c r="K29" s="27">
        <v>0.70911110508735398</v>
      </c>
      <c r="L29" s="18"/>
    </row>
    <row r="30" spans="1:12">
      <c r="A30" s="16"/>
      <c r="B30" s="11" t="s">
        <v>9</v>
      </c>
      <c r="C30" s="55">
        <v>301.89133333333331</v>
      </c>
      <c r="D30" s="55">
        <v>304.69166666666666</v>
      </c>
      <c r="E30" s="55">
        <v>307.39899999999994</v>
      </c>
      <c r="F30" s="55">
        <v>310.291</v>
      </c>
      <c r="G30" s="56">
        <v>313.35399999999998</v>
      </c>
      <c r="H30" s="28">
        <v>0.98713788024789029</v>
      </c>
      <c r="I30" s="27">
        <v>0.94079681456349373</v>
      </c>
      <c r="J30" s="28">
        <v>0.7008142372682119</v>
      </c>
      <c r="K30" s="27">
        <v>0.70208925467273964</v>
      </c>
      <c r="L30" s="18"/>
    </row>
    <row r="31" spans="1:12">
      <c r="A31" s="16"/>
      <c r="B31" s="11" t="s">
        <v>3</v>
      </c>
      <c r="C31" s="55">
        <v>276.24666666666667</v>
      </c>
      <c r="D31" s="55">
        <v>277.8413333333333</v>
      </c>
      <c r="E31" s="55">
        <v>279.43399999999997</v>
      </c>
      <c r="F31" s="55">
        <v>280.98400000000004</v>
      </c>
      <c r="G31" s="56">
        <v>282.62933333333331</v>
      </c>
      <c r="H31" s="28">
        <v>0.58556121819508533</v>
      </c>
      <c r="I31" s="27">
        <v>0.55469270024408601</v>
      </c>
      <c r="J31" s="28">
        <v>0.63209871477505697</v>
      </c>
      <c r="K31" s="27">
        <v>0.63577689051556485</v>
      </c>
      <c r="L31" s="18"/>
    </row>
    <row r="32" spans="1:12">
      <c r="A32" s="16"/>
      <c r="B32" s="11" t="s">
        <v>14</v>
      </c>
      <c r="C32" s="55">
        <v>227.202</v>
      </c>
      <c r="D32" s="55">
        <v>230.94933333333333</v>
      </c>
      <c r="E32" s="55">
        <v>234.727</v>
      </c>
      <c r="F32" s="55">
        <v>238.44966666666664</v>
      </c>
      <c r="G32" s="56">
        <v>242.14133333333334</v>
      </c>
      <c r="H32" s="28">
        <v>1.5481953563924788</v>
      </c>
      <c r="I32" s="27">
        <v>1.5859558835015219</v>
      </c>
      <c r="J32" s="28">
        <v>0.5415475590900638</v>
      </c>
      <c r="K32" s="27">
        <v>0.5395353031411263</v>
      </c>
      <c r="L32" s="18"/>
    </row>
    <row r="33" spans="1:14">
      <c r="A33" s="16"/>
      <c r="B33" s="11" t="s">
        <v>11</v>
      </c>
      <c r="C33" s="55">
        <v>231.328</v>
      </c>
      <c r="D33" s="55">
        <v>233.49833333333333</v>
      </c>
      <c r="E33" s="55">
        <v>235.68966666666665</v>
      </c>
      <c r="F33" s="55">
        <v>237.05733333333333</v>
      </c>
      <c r="G33" s="56">
        <v>237.72499999999999</v>
      </c>
      <c r="H33" s="28">
        <v>0.28164775891064142</v>
      </c>
      <c r="I33" s="27">
        <v>0.58028282953996868</v>
      </c>
      <c r="J33" s="28">
        <v>0.53167045754828623</v>
      </c>
      <c r="K33" s="27">
        <v>0.53638489828808189</v>
      </c>
      <c r="L33" s="18"/>
    </row>
    <row r="34" spans="1:14">
      <c r="A34" s="16"/>
      <c r="B34" s="11" t="s">
        <v>186</v>
      </c>
      <c r="C34" s="55">
        <v>151.46466666666666</v>
      </c>
      <c r="D34" s="55">
        <v>159.50966666666667</v>
      </c>
      <c r="E34" s="55">
        <v>167.66599999999997</v>
      </c>
      <c r="F34" s="55">
        <v>176.66600000000003</v>
      </c>
      <c r="G34" s="56">
        <v>186.364</v>
      </c>
      <c r="H34" s="28">
        <v>5.4894546771874442</v>
      </c>
      <c r="I34" s="27">
        <v>5.3678145837558366</v>
      </c>
      <c r="J34" s="28">
        <v>0.41680190619635632</v>
      </c>
      <c r="K34" s="27">
        <v>0.39973863330233317</v>
      </c>
      <c r="L34" s="18"/>
    </row>
    <row r="35" spans="1:14">
      <c r="A35" s="16"/>
      <c r="B35" s="11" t="s">
        <v>16</v>
      </c>
      <c r="C35" s="55">
        <v>153.65233333333333</v>
      </c>
      <c r="D35" s="55">
        <v>157.15366666666668</v>
      </c>
      <c r="E35" s="55">
        <v>160.58133333333333</v>
      </c>
      <c r="F35" s="55">
        <v>163.75633333333334</v>
      </c>
      <c r="G35" s="56">
        <v>166.70766666666665</v>
      </c>
      <c r="H35" s="28">
        <v>1.8022712607552949</v>
      </c>
      <c r="I35" s="27">
        <v>1.9771912052874541</v>
      </c>
      <c r="J35" s="28">
        <v>0.37284064113355275</v>
      </c>
      <c r="K35" s="27">
        <v>0.37052818811354737</v>
      </c>
      <c r="L35" s="18"/>
    </row>
    <row r="36" spans="1:14">
      <c r="A36" s="16"/>
      <c r="B36" s="11" t="s">
        <v>6</v>
      </c>
      <c r="C36" s="55">
        <v>126.97966666666666</v>
      </c>
      <c r="D36" s="55">
        <v>129.71066666666667</v>
      </c>
      <c r="E36" s="55">
        <v>132.49633333333333</v>
      </c>
      <c r="F36" s="55">
        <v>135.50733333333335</v>
      </c>
      <c r="G36" s="56">
        <v>138.75766666666667</v>
      </c>
      <c r="H36" s="28">
        <v>2.398640171995603</v>
      </c>
      <c r="I36" s="27">
        <v>2.2725157174160904</v>
      </c>
      <c r="J36" s="28">
        <v>0.31033064307497843</v>
      </c>
      <c r="K36" s="27">
        <v>0.30660973944681125</v>
      </c>
      <c r="L36" s="18"/>
    </row>
    <row r="37" spans="1:14">
      <c r="A37" s="16"/>
      <c r="B37" s="11" t="s">
        <v>12</v>
      </c>
      <c r="C37" s="55">
        <v>103.26966666666668</v>
      </c>
      <c r="D37" s="55">
        <v>104.26966666666665</v>
      </c>
      <c r="E37" s="55">
        <v>105.08866666666667</v>
      </c>
      <c r="F37" s="55">
        <v>105.42166666666667</v>
      </c>
      <c r="G37" s="56">
        <v>105.40733333333333</v>
      </c>
      <c r="H37" s="28">
        <v>-1.3596193065945616E-2</v>
      </c>
      <c r="I37" s="27">
        <v>0.31687527357850964</v>
      </c>
      <c r="J37" s="28">
        <v>0.2357428337039775</v>
      </c>
      <c r="K37" s="27">
        <v>0.23853550175918092</v>
      </c>
      <c r="L37" s="18"/>
    </row>
    <row r="38" spans="1:14">
      <c r="A38" s="16"/>
      <c r="B38" s="11" t="s">
        <v>13</v>
      </c>
      <c r="C38" s="55">
        <v>49.204666666666668</v>
      </c>
      <c r="D38" s="55">
        <v>49.62233333333333</v>
      </c>
      <c r="E38" s="55">
        <v>50.032000000000004</v>
      </c>
      <c r="F38" s="55">
        <v>50.451333333333331</v>
      </c>
      <c r="G38" s="56">
        <v>50.971333333333327</v>
      </c>
      <c r="H38" s="28">
        <v>1.0306962485299387</v>
      </c>
      <c r="I38" s="27">
        <v>0.83813026329815354</v>
      </c>
      <c r="J38" s="28">
        <v>0.11399706431876977</v>
      </c>
      <c r="K38" s="27">
        <v>0.11415522531187158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 codeName="Hoja18" enableFormatConditionsCalculation="0">
    <tabColor rgb="FF53722D"/>
  </sheetPr>
  <dimension ref="A1:O51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I35" sqref="I3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6" t="s">
        <v>28</v>
      </c>
      <c r="D7" s="166"/>
      <c r="E7" s="166"/>
      <c r="F7" s="166"/>
      <c r="G7" s="166"/>
      <c r="H7" s="166"/>
      <c r="I7" s="166"/>
      <c r="J7" s="166"/>
      <c r="K7" s="166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196</v>
      </c>
      <c r="C13" s="26">
        <v>33024.252999999997</v>
      </c>
      <c r="D13" s="26">
        <v>33586.418333333335</v>
      </c>
      <c r="E13" s="26">
        <v>34148.231333333337</v>
      </c>
      <c r="F13" s="26">
        <v>34693.606999999996</v>
      </c>
      <c r="G13" s="26">
        <v>35226.253333333327</v>
      </c>
      <c r="H13" s="28">
        <v>1.535286698017102</v>
      </c>
      <c r="I13" s="27">
        <v>1.5970832027669246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16057.232666666659</v>
      </c>
      <c r="D14" s="25">
        <v>16291.545666666672</v>
      </c>
      <c r="E14" s="25">
        <v>16526.404999999999</v>
      </c>
      <c r="F14" s="25">
        <v>16753.437666666665</v>
      </c>
      <c r="G14" s="26">
        <v>16973.827333333327</v>
      </c>
      <c r="H14" s="28">
        <v>1.3154892210877955</v>
      </c>
      <c r="I14" s="27">
        <v>1.3737571278609417</v>
      </c>
      <c r="J14" s="28">
        <v>48.185162278588422</v>
      </c>
      <c r="K14" s="27">
        <v>48.289696907752102</v>
      </c>
      <c r="L14" s="18"/>
    </row>
    <row r="15" spans="1:15">
      <c r="A15" s="16"/>
      <c r="B15" s="12" t="s">
        <v>4</v>
      </c>
      <c r="C15" s="107">
        <v>5577.4833333333336</v>
      </c>
      <c r="D15" s="107">
        <v>5689.0133333333333</v>
      </c>
      <c r="E15" s="107">
        <v>5799.0233333333335</v>
      </c>
      <c r="F15" s="107">
        <v>5907</v>
      </c>
      <c r="G15" s="107">
        <v>6013.4746666666661</v>
      </c>
      <c r="H15" s="50">
        <v>1.8025167879916371</v>
      </c>
      <c r="I15" s="36">
        <v>1.8619802070118707</v>
      </c>
      <c r="J15" s="50">
        <v>17.071002725618659</v>
      </c>
      <c r="K15" s="36">
        <v>17.026191597777657</v>
      </c>
      <c r="L15" s="18"/>
      <c r="N15" s="23" t="s">
        <v>4</v>
      </c>
      <c r="O15" s="34">
        <f>J15</f>
        <v>17.071002725618659</v>
      </c>
    </row>
    <row r="16" spans="1:15">
      <c r="A16" s="16"/>
      <c r="B16" s="11" t="s">
        <v>195</v>
      </c>
      <c r="C16" s="55">
        <v>2644.8836666666666</v>
      </c>
      <c r="D16" s="55">
        <v>2696.6603333333333</v>
      </c>
      <c r="E16" s="55">
        <v>2747.4956666666671</v>
      </c>
      <c r="F16" s="55">
        <v>2797.4623333333334</v>
      </c>
      <c r="G16" s="56">
        <v>2846.9593333333337</v>
      </c>
      <c r="H16" s="28">
        <v>1.7693535820023643</v>
      </c>
      <c r="I16" s="27">
        <v>1.8186258589185433</v>
      </c>
      <c r="J16" s="28">
        <v>8.0819248825402585</v>
      </c>
      <c r="K16" s="27">
        <v>8.0633366641102899</v>
      </c>
      <c r="L16" s="18"/>
      <c r="N16" s="23" t="s">
        <v>35</v>
      </c>
      <c r="O16" s="34">
        <f>100-O15</f>
        <v>82.928997274381345</v>
      </c>
    </row>
    <row r="17" spans="1:12">
      <c r="A17" s="16"/>
      <c r="B17" s="11" t="s">
        <v>23</v>
      </c>
      <c r="C17" s="55">
        <v>1765.3166666666666</v>
      </c>
      <c r="D17" s="55">
        <v>1795.3990000000001</v>
      </c>
      <c r="E17" s="55">
        <v>1825.6813333333332</v>
      </c>
      <c r="F17" s="55">
        <v>1854.9449999999999</v>
      </c>
      <c r="G17" s="56">
        <v>1883.29</v>
      </c>
      <c r="H17" s="28">
        <v>1.528077651898041</v>
      </c>
      <c r="I17" s="27">
        <v>1.6028901721439448</v>
      </c>
      <c r="J17" s="28">
        <v>5.3462682567433619</v>
      </c>
      <c r="K17" s="27">
        <v>5.3466478708887202</v>
      </c>
      <c r="L17" s="18"/>
    </row>
    <row r="18" spans="1:12">
      <c r="A18" s="16"/>
      <c r="B18" s="11" t="s">
        <v>24</v>
      </c>
      <c r="C18" s="55">
        <v>1269.6663333333333</v>
      </c>
      <c r="D18" s="55">
        <v>1292.8366666666666</v>
      </c>
      <c r="E18" s="55">
        <v>1316.1766666666667</v>
      </c>
      <c r="F18" s="55">
        <v>1339.13</v>
      </c>
      <c r="G18" s="56">
        <v>1361.7656666666667</v>
      </c>
      <c r="H18" s="28">
        <v>1.6903263063829943</v>
      </c>
      <c r="I18" s="27">
        <v>1.7439401498785756</v>
      </c>
      <c r="J18" s="28">
        <v>3.8657692425611359</v>
      </c>
      <c r="K18" s="27">
        <v>3.8598753943341788</v>
      </c>
      <c r="L18" s="18"/>
    </row>
    <row r="19" spans="1:12">
      <c r="A19" s="16"/>
      <c r="B19" s="11" t="s">
        <v>19</v>
      </c>
      <c r="C19" s="55">
        <v>786.8803333333334</v>
      </c>
      <c r="D19" s="55">
        <v>799.22400000000005</v>
      </c>
      <c r="E19" s="55">
        <v>811.32099999999991</v>
      </c>
      <c r="F19" s="55">
        <v>822.86333333333334</v>
      </c>
      <c r="G19" s="56">
        <v>834.20333333333326</v>
      </c>
      <c r="H19" s="28">
        <v>1.3781146322394466</v>
      </c>
      <c r="I19" s="27">
        <v>1.4226592598161947</v>
      </c>
      <c r="J19" s="28">
        <v>2.3681296033375108</v>
      </c>
      <c r="K19" s="27">
        <v>2.3718010448822269</v>
      </c>
      <c r="L19" s="18"/>
    </row>
    <row r="20" spans="1:12">
      <c r="A20" s="16"/>
      <c r="B20" s="11" t="s">
        <v>5</v>
      </c>
      <c r="C20" s="55">
        <v>663.89599999999996</v>
      </c>
      <c r="D20" s="55">
        <v>675.72466666666662</v>
      </c>
      <c r="E20" s="55">
        <v>688.10933333333332</v>
      </c>
      <c r="F20" s="55">
        <v>700.45899999999995</v>
      </c>
      <c r="G20" s="56">
        <v>712.77966666666669</v>
      </c>
      <c r="H20" s="28">
        <v>1.7589418747802066</v>
      </c>
      <c r="I20" s="27">
        <v>1.7947244817683838</v>
      </c>
      <c r="J20" s="28">
        <v>2.0234330910014466</v>
      </c>
      <c r="K20" s="27">
        <v>2.0189858033498798</v>
      </c>
      <c r="L20" s="18"/>
    </row>
    <row r="21" spans="1:12">
      <c r="A21" s="16"/>
      <c r="B21" s="11" t="s">
        <v>20</v>
      </c>
      <c r="C21" s="55">
        <v>556.37699999999995</v>
      </c>
      <c r="D21" s="55">
        <v>566.70433333333335</v>
      </c>
      <c r="E21" s="55">
        <v>577.47666666666657</v>
      </c>
      <c r="F21" s="55">
        <v>588.178</v>
      </c>
      <c r="G21" s="56">
        <v>598.88933333333341</v>
      </c>
      <c r="H21" s="28">
        <v>1.8211040422003943</v>
      </c>
      <c r="I21" s="27">
        <v>1.8531196065642019</v>
      </c>
      <c r="J21" s="28">
        <v>1.7001221437496055</v>
      </c>
      <c r="K21" s="27">
        <v>1.6953498089720105</v>
      </c>
      <c r="L21" s="18"/>
    </row>
    <row r="22" spans="1:12">
      <c r="A22" s="16"/>
      <c r="B22" s="11" t="s">
        <v>22</v>
      </c>
      <c r="C22" s="55">
        <v>465.983</v>
      </c>
      <c r="D22" s="55">
        <v>472.24</v>
      </c>
      <c r="E22" s="55">
        <v>478.25266666666658</v>
      </c>
      <c r="F22" s="55">
        <v>483.95666666666665</v>
      </c>
      <c r="G22" s="56">
        <v>489.57133333333331</v>
      </c>
      <c r="H22" s="28">
        <v>1.1601589674006707</v>
      </c>
      <c r="I22" s="27">
        <v>1.1926750016379106</v>
      </c>
      <c r="J22" s="28">
        <v>1.3897910989871571</v>
      </c>
      <c r="K22" s="27">
        <v>1.3949447996763977</v>
      </c>
      <c r="L22" s="18"/>
    </row>
    <row r="23" spans="1:12">
      <c r="A23" s="16"/>
      <c r="B23" s="11" t="s">
        <v>7</v>
      </c>
      <c r="C23" s="55">
        <v>374.01833333333326</v>
      </c>
      <c r="D23" s="55">
        <v>380.23066666666665</v>
      </c>
      <c r="E23" s="55">
        <v>386.43666666666667</v>
      </c>
      <c r="F23" s="55">
        <v>392.44233333333335</v>
      </c>
      <c r="G23" s="56">
        <v>398.29</v>
      </c>
      <c r="H23" s="28">
        <v>1.4900703033226881</v>
      </c>
      <c r="I23" s="27">
        <v>1.5541140851023538</v>
      </c>
      <c r="J23" s="28">
        <v>1.1306623961144135</v>
      </c>
      <c r="K23" s="27">
        <v>1.1311661348251665</v>
      </c>
      <c r="L23" s="18"/>
    </row>
    <row r="24" spans="1:12">
      <c r="A24" s="16"/>
      <c r="B24" s="11" t="s">
        <v>21</v>
      </c>
      <c r="C24" s="55">
        <v>325.19366666666667</v>
      </c>
      <c r="D24" s="55">
        <v>328.32166666666666</v>
      </c>
      <c r="E24" s="55">
        <v>331.33699999999999</v>
      </c>
      <c r="F24" s="55">
        <v>334.11833333333334</v>
      </c>
      <c r="G24" s="56">
        <v>336.74366666666668</v>
      </c>
      <c r="H24" s="28">
        <v>0.78574955978669703</v>
      </c>
      <c r="I24" s="27">
        <v>0.83942733028106176</v>
      </c>
      <c r="J24" s="28">
        <v>0.95594516816813535</v>
      </c>
      <c r="K24" s="27">
        <v>0.96305447090967911</v>
      </c>
      <c r="L24" s="18"/>
    </row>
    <row r="25" spans="1:12">
      <c r="A25" s="16"/>
      <c r="B25" s="11" t="s">
        <v>18</v>
      </c>
      <c r="C25" s="55">
        <v>288.86533333333335</v>
      </c>
      <c r="D25" s="55">
        <v>297.97433333333333</v>
      </c>
      <c r="E25" s="55">
        <v>307.16000000000003</v>
      </c>
      <c r="F25" s="55">
        <v>316.24799999999999</v>
      </c>
      <c r="G25" s="56">
        <v>325.22800000000001</v>
      </c>
      <c r="H25" s="28">
        <v>2.8395436492879123</v>
      </c>
      <c r="I25" s="27">
        <v>2.9587185831488449</v>
      </c>
      <c r="J25" s="28">
        <v>0.92325458777146907</v>
      </c>
      <c r="K25" s="27">
        <v>0.91154546138716563</v>
      </c>
      <c r="L25" s="18"/>
    </row>
    <row r="26" spans="1:12">
      <c r="A26" s="16"/>
      <c r="B26" s="11" t="s">
        <v>15</v>
      </c>
      <c r="C26" s="55">
        <v>294.80799999999999</v>
      </c>
      <c r="D26" s="55">
        <v>301.60899999999998</v>
      </c>
      <c r="E26" s="55">
        <v>308.72399999999999</v>
      </c>
      <c r="F26" s="55">
        <v>315.99600000000004</v>
      </c>
      <c r="G26" s="56">
        <v>323.31966666666665</v>
      </c>
      <c r="H26" s="28">
        <v>2.3176453710384237</v>
      </c>
      <c r="I26" s="27">
        <v>2.3555020017880235</v>
      </c>
      <c r="J26" s="28">
        <v>0.91783722670477974</v>
      </c>
      <c r="K26" s="27">
        <v>0.91081910278167399</v>
      </c>
      <c r="L26" s="18"/>
    </row>
    <row r="27" spans="1:12">
      <c r="A27" s="16"/>
      <c r="B27" s="11" t="s">
        <v>10</v>
      </c>
      <c r="C27" s="55">
        <v>254.59866666666667</v>
      </c>
      <c r="D27" s="55">
        <v>260.27266666666668</v>
      </c>
      <c r="E27" s="55">
        <v>266.17233333333331</v>
      </c>
      <c r="F27" s="55">
        <v>272.21366666666671</v>
      </c>
      <c r="G27" s="56">
        <v>278.35966666666667</v>
      </c>
      <c r="H27" s="28">
        <v>2.2577852446791002</v>
      </c>
      <c r="I27" s="27">
        <v>2.2697074702229481</v>
      </c>
      <c r="J27" s="28">
        <v>0.79020514623752214</v>
      </c>
      <c r="K27" s="27">
        <v>0.78462198141192629</v>
      </c>
      <c r="L27" s="18"/>
    </row>
    <row r="28" spans="1:12">
      <c r="A28" s="16"/>
      <c r="B28" s="11" t="s">
        <v>17</v>
      </c>
      <c r="C28" s="55">
        <v>233.53766666666669</v>
      </c>
      <c r="D28" s="55">
        <v>242.19466666666665</v>
      </c>
      <c r="E28" s="55">
        <v>251.05966666666669</v>
      </c>
      <c r="F28" s="55">
        <v>258.00566666666668</v>
      </c>
      <c r="G28" s="56">
        <v>263.298</v>
      </c>
      <c r="H28" s="28">
        <v>2.0512469364367902</v>
      </c>
      <c r="I28" s="27">
        <v>2.766672995396835</v>
      </c>
      <c r="J28" s="28">
        <v>0.74744821002820261</v>
      </c>
      <c r="K28" s="27">
        <v>0.74366919146419896</v>
      </c>
      <c r="L28" s="18"/>
    </row>
    <row r="29" spans="1:12">
      <c r="A29" s="16"/>
      <c r="B29" s="11" t="s">
        <v>9</v>
      </c>
      <c r="C29" s="55">
        <v>234.67566666666667</v>
      </c>
      <c r="D29" s="55">
        <v>238.58533333333332</v>
      </c>
      <c r="E29" s="55">
        <v>242.51766666666666</v>
      </c>
      <c r="F29" s="55">
        <v>246.44399999999999</v>
      </c>
      <c r="G29" s="56">
        <v>250.40633333333335</v>
      </c>
      <c r="H29" s="28">
        <v>1.6078027192114153</v>
      </c>
      <c r="I29" s="27">
        <v>1.618988582275116</v>
      </c>
      <c r="J29" s="28">
        <v>0.71085145207986944</v>
      </c>
      <c r="K29" s="27">
        <v>0.71034412766594157</v>
      </c>
      <c r="L29" s="18"/>
    </row>
    <row r="30" spans="1:12">
      <c r="A30" s="16"/>
      <c r="B30" s="11" t="s">
        <v>8</v>
      </c>
      <c r="C30" s="55">
        <v>227.08233333333337</v>
      </c>
      <c r="D30" s="55">
        <v>232.26933333333332</v>
      </c>
      <c r="E30" s="55">
        <v>237.47266666666667</v>
      </c>
      <c r="F30" s="55">
        <v>242.61166666666668</v>
      </c>
      <c r="G30" s="56">
        <v>247.69366666666667</v>
      </c>
      <c r="H30" s="28">
        <v>2.0947055307865003</v>
      </c>
      <c r="I30" s="27">
        <v>2.1640385279428687</v>
      </c>
      <c r="J30" s="28">
        <v>0.70315075612166544</v>
      </c>
      <c r="K30" s="27">
        <v>0.69929790426999039</v>
      </c>
      <c r="L30" s="18"/>
    </row>
    <row r="31" spans="1:12">
      <c r="A31" s="16"/>
      <c r="B31" s="11" t="s">
        <v>3</v>
      </c>
      <c r="C31" s="55">
        <v>220.47533333333334</v>
      </c>
      <c r="D31" s="55">
        <v>222.77933333333331</v>
      </c>
      <c r="E31" s="55">
        <v>224.96266666666665</v>
      </c>
      <c r="F31" s="55">
        <v>226.94166666666669</v>
      </c>
      <c r="G31" s="56">
        <v>228.90133333333333</v>
      </c>
      <c r="H31" s="28">
        <v>0.8635111812874019</v>
      </c>
      <c r="I31" s="27">
        <v>0.87970152084495545</v>
      </c>
      <c r="J31" s="28">
        <v>0.64980323387594641</v>
      </c>
      <c r="K31" s="27">
        <v>0.65413108146024335</v>
      </c>
      <c r="L31" s="18"/>
    </row>
    <row r="32" spans="1:12">
      <c r="A32" s="16"/>
      <c r="B32" s="11" t="s">
        <v>11</v>
      </c>
      <c r="C32" s="55">
        <v>186.51666666666665</v>
      </c>
      <c r="D32" s="55">
        <v>189.41200000000001</v>
      </c>
      <c r="E32" s="55">
        <v>192.39633333333336</v>
      </c>
      <c r="F32" s="55">
        <v>194.61033333333333</v>
      </c>
      <c r="G32" s="56">
        <v>196.167</v>
      </c>
      <c r="H32" s="28">
        <v>0.79988900897691728</v>
      </c>
      <c r="I32" s="27">
        <v>1.1507495811597046</v>
      </c>
      <c r="J32" s="28">
        <v>0.55687727600134607</v>
      </c>
      <c r="K32" s="27">
        <v>0.56094004100909245</v>
      </c>
      <c r="L32" s="18"/>
    </row>
    <row r="33" spans="1:14">
      <c r="A33" s="16"/>
      <c r="B33" s="11" t="s">
        <v>14</v>
      </c>
      <c r="C33" s="55">
        <v>172.40766666666664</v>
      </c>
      <c r="D33" s="55">
        <v>176.3663333333333</v>
      </c>
      <c r="E33" s="55">
        <v>180.39833333333334</v>
      </c>
      <c r="F33" s="55">
        <v>184.26366666666664</v>
      </c>
      <c r="G33" s="56">
        <v>188.03133333333335</v>
      </c>
      <c r="H33" s="28">
        <v>2.0447149103368423</v>
      </c>
      <c r="I33" s="27">
        <v>2.1426657674220806</v>
      </c>
      <c r="J33" s="28">
        <v>0.53378181197432684</v>
      </c>
      <c r="K33" s="27">
        <v>0.53111706334445608</v>
      </c>
      <c r="L33" s="18"/>
    </row>
    <row r="34" spans="1:14">
      <c r="A34" s="16"/>
      <c r="B34" s="11" t="s">
        <v>16</v>
      </c>
      <c r="C34" s="55">
        <v>118.69866666666667</v>
      </c>
      <c r="D34" s="55">
        <v>121.82633333333335</v>
      </c>
      <c r="E34" s="55">
        <v>125.03566666666666</v>
      </c>
      <c r="F34" s="55">
        <v>128.11166666666665</v>
      </c>
      <c r="G34" s="56">
        <v>130.99466666666669</v>
      </c>
      <c r="H34" s="28">
        <v>2.2503805274045163</v>
      </c>
      <c r="I34" s="27">
        <v>2.4600980520224747</v>
      </c>
      <c r="J34" s="28">
        <v>0.37186658889638763</v>
      </c>
      <c r="K34" s="27">
        <v>0.36926591883820747</v>
      </c>
      <c r="L34" s="18"/>
    </row>
    <row r="35" spans="1:14">
      <c r="A35" s="16"/>
      <c r="B35" s="11" t="s">
        <v>186</v>
      </c>
      <c r="C35" s="55">
        <v>103.98333333333335</v>
      </c>
      <c r="D35" s="55">
        <v>109.34266666666667</v>
      </c>
      <c r="E35" s="55">
        <v>114.65133333333334</v>
      </c>
      <c r="F35" s="55">
        <v>120.447</v>
      </c>
      <c r="G35" s="56">
        <v>126.70233333333333</v>
      </c>
      <c r="H35" s="28">
        <v>5.1934322426738122</v>
      </c>
      <c r="I35" s="27">
        <v>5.0550364292899497</v>
      </c>
      <c r="J35" s="28">
        <v>0.35968154811808928</v>
      </c>
      <c r="K35" s="27">
        <v>0.34717347204630528</v>
      </c>
      <c r="L35" s="18"/>
    </row>
    <row r="36" spans="1:14">
      <c r="A36" s="16"/>
      <c r="B36" s="11" t="s">
        <v>6</v>
      </c>
      <c r="C36" s="55">
        <v>93.524666666666675</v>
      </c>
      <c r="D36" s="55">
        <v>96.081333333333347</v>
      </c>
      <c r="E36" s="55">
        <v>98.697999999999993</v>
      </c>
      <c r="F36" s="55">
        <v>101.476</v>
      </c>
      <c r="G36" s="56">
        <v>104.41933333333334</v>
      </c>
      <c r="H36" s="28">
        <v>2.9005216340152851</v>
      </c>
      <c r="I36" s="27">
        <v>2.8146467000344622</v>
      </c>
      <c r="J36" s="28">
        <v>0.29642474987405232</v>
      </c>
      <c r="K36" s="27">
        <v>0.29249192797969958</v>
      </c>
      <c r="L36" s="18"/>
    </row>
    <row r="37" spans="1:14">
      <c r="A37" s="16"/>
      <c r="B37" s="11" t="s">
        <v>12</v>
      </c>
      <c r="C37" s="55">
        <v>69.432333333333332</v>
      </c>
      <c r="D37" s="55">
        <v>70.539000000000001</v>
      </c>
      <c r="E37" s="55">
        <v>71.49966666666667</v>
      </c>
      <c r="F37" s="55">
        <v>72</v>
      </c>
      <c r="G37" s="56">
        <v>72.148333333333326</v>
      </c>
      <c r="H37" s="28">
        <v>0.20601851851851372</v>
      </c>
      <c r="I37" s="27">
        <v>0.69977016209865628</v>
      </c>
      <c r="J37" s="28">
        <v>0.20481409887852584</v>
      </c>
      <c r="K37" s="27">
        <v>0.20753103014050978</v>
      </c>
      <c r="L37" s="18"/>
    </row>
    <row r="38" spans="1:14">
      <c r="A38" s="16"/>
      <c r="B38" s="11" t="s">
        <v>13</v>
      </c>
      <c r="C38" s="55">
        <v>38.715666666666664</v>
      </c>
      <c r="D38" s="55">
        <v>39.265666666666668</v>
      </c>
      <c r="E38" s="55">
        <v>39.767666666666663</v>
      </c>
      <c r="F38" s="55">
        <v>40.244999999999997</v>
      </c>
      <c r="G38" s="56">
        <v>40.789333333333332</v>
      </c>
      <c r="H38" s="28">
        <v>1.3525489708866578</v>
      </c>
      <c r="I38" s="27">
        <v>1.2003051054877201</v>
      </c>
      <c r="J38" s="28">
        <v>0.11579242602770889</v>
      </c>
      <c r="K38" s="27">
        <v>0.11600119872228909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19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 codeName="Hoja19">
    <tabColor rgb="FF53722D"/>
  </sheetPr>
  <dimension ref="A1:O52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151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51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51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16"/>
      <c r="B7" s="10"/>
      <c r="C7" s="169" t="s">
        <v>29</v>
      </c>
      <c r="D7" s="169"/>
      <c r="E7" s="169"/>
      <c r="F7" s="169"/>
      <c r="G7" s="169"/>
      <c r="H7" s="169"/>
      <c r="I7" s="169"/>
      <c r="J7" s="169"/>
      <c r="K7" s="169"/>
      <c r="L7" s="18"/>
      <c r="M7" s="16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  <c r="M8" s="16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  <c r="M9" s="16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  <c r="M10" s="16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M11" s="16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  <c r="M12" s="16"/>
    </row>
    <row r="13" spans="1:15">
      <c r="A13" s="16"/>
      <c r="B13" s="12" t="s">
        <v>196</v>
      </c>
      <c r="C13" s="26">
        <v>19106.984666666667</v>
      </c>
      <c r="D13" s="26">
        <v>19598.832666666665</v>
      </c>
      <c r="E13" s="26">
        <v>20982.524333333335</v>
      </c>
      <c r="F13" s="26">
        <v>21670.544333333331</v>
      </c>
      <c r="G13" s="26">
        <v>22277.635666666669</v>
      </c>
      <c r="H13" s="28">
        <v>2.8014586251048579</v>
      </c>
      <c r="I13" s="27">
        <v>3.27901442681513</v>
      </c>
      <c r="J13" s="28">
        <v>100</v>
      </c>
      <c r="K13" s="27">
        <v>100</v>
      </c>
      <c r="L13" s="18"/>
      <c r="M13" s="16"/>
    </row>
    <row r="14" spans="1:15">
      <c r="A14" s="16"/>
      <c r="B14" s="11" t="s">
        <v>26</v>
      </c>
      <c r="C14" s="25">
        <v>8660.9210000000003</v>
      </c>
      <c r="D14" s="25">
        <v>8818.4396666666617</v>
      </c>
      <c r="E14" s="25">
        <v>9652.2610000000022</v>
      </c>
      <c r="F14" s="25">
        <v>9984.2523333333284</v>
      </c>
      <c r="G14" s="26">
        <v>10239.88266666667</v>
      </c>
      <c r="H14" s="28">
        <v>2.5603352639625987</v>
      </c>
      <c r="I14" s="27">
        <v>3.4395188167137825</v>
      </c>
      <c r="J14" s="28">
        <v>45.964853810713343</v>
      </c>
      <c r="K14" s="27">
        <v>46.072918980515361</v>
      </c>
      <c r="L14" s="18"/>
      <c r="M14" s="16"/>
    </row>
    <row r="15" spans="1:15">
      <c r="A15" s="16"/>
      <c r="B15" s="12" t="s">
        <v>4</v>
      </c>
      <c r="C15" s="107">
        <v>3612.3336666666669</v>
      </c>
      <c r="D15" s="107">
        <v>3728.5813333333335</v>
      </c>
      <c r="E15" s="107">
        <v>3865.2636666666672</v>
      </c>
      <c r="F15" s="107">
        <v>4038.3753333333334</v>
      </c>
      <c r="G15" s="107">
        <v>4267.5780000000004</v>
      </c>
      <c r="H15" s="50">
        <v>5.6756157550486908</v>
      </c>
      <c r="I15" s="36">
        <v>4.4786509173888822</v>
      </c>
      <c r="J15" s="50">
        <v>19.156332673064782</v>
      </c>
      <c r="K15" s="36">
        <v>18.635320235687665</v>
      </c>
      <c r="L15" s="18"/>
      <c r="M15" s="16"/>
      <c r="N15" s="23" t="s">
        <v>4</v>
      </c>
      <c r="O15" s="34">
        <f>J15</f>
        <v>19.156332673064782</v>
      </c>
    </row>
    <row r="16" spans="1:15">
      <c r="A16" s="16"/>
      <c r="B16" s="11" t="s">
        <v>195</v>
      </c>
      <c r="C16" s="55">
        <v>1575.4840000000002</v>
      </c>
      <c r="D16" s="55">
        <v>1647.3893333333333</v>
      </c>
      <c r="E16" s="55">
        <v>1758.6939999999997</v>
      </c>
      <c r="F16" s="55">
        <v>1790.3633333333335</v>
      </c>
      <c r="G16" s="56">
        <v>1832.36</v>
      </c>
      <c r="H16" s="28">
        <v>2.3457063650022425</v>
      </c>
      <c r="I16" s="27">
        <v>1.8007301630263095</v>
      </c>
      <c r="J16" s="28">
        <v>8.2251098250147923</v>
      </c>
      <c r="K16" s="27">
        <v>8.2617367879376307</v>
      </c>
      <c r="L16" s="18"/>
      <c r="M16" s="16"/>
      <c r="N16" s="23" t="s">
        <v>35</v>
      </c>
      <c r="O16" s="34">
        <f>100-O15</f>
        <v>80.843667326935218</v>
      </c>
    </row>
    <row r="17" spans="1:13">
      <c r="A17" s="16"/>
      <c r="B17" s="11" t="s">
        <v>23</v>
      </c>
      <c r="C17" s="55">
        <v>1142.4256666666668</v>
      </c>
      <c r="D17" s="55">
        <v>1154.9849999999999</v>
      </c>
      <c r="E17" s="55">
        <v>1229.2943333333333</v>
      </c>
      <c r="F17" s="55">
        <v>1270.3143333333333</v>
      </c>
      <c r="G17" s="56">
        <v>1217.0086666666666</v>
      </c>
      <c r="H17" s="28">
        <v>-4.196257986540342</v>
      </c>
      <c r="I17" s="27">
        <v>3.3368737565698359</v>
      </c>
      <c r="J17" s="28">
        <v>5.46291664374258</v>
      </c>
      <c r="K17" s="27">
        <v>5.8619401238544491</v>
      </c>
      <c r="L17" s="18"/>
      <c r="M17" s="16"/>
    </row>
    <row r="18" spans="1:13">
      <c r="A18" s="16"/>
      <c r="B18" s="11" t="s">
        <v>24</v>
      </c>
      <c r="C18" s="55">
        <v>717.15299999999991</v>
      </c>
      <c r="D18" s="55">
        <v>715.64600000000007</v>
      </c>
      <c r="E18" s="55">
        <v>751.53200000000004</v>
      </c>
      <c r="F18" s="55">
        <v>748.99699999999996</v>
      </c>
      <c r="G18" s="56">
        <v>791.84466666666651</v>
      </c>
      <c r="H18" s="28">
        <v>5.7206726684708498</v>
      </c>
      <c r="I18" s="27">
        <v>-0.33731098609242061</v>
      </c>
      <c r="J18" s="28">
        <v>3.5544376365373416</v>
      </c>
      <c r="K18" s="27">
        <v>3.4562906610883006</v>
      </c>
      <c r="L18" s="18"/>
      <c r="M18" s="16"/>
    </row>
    <row r="19" spans="1:13">
      <c r="A19" s="16"/>
      <c r="B19" s="11" t="s">
        <v>19</v>
      </c>
      <c r="C19" s="55">
        <v>452.35866666666669</v>
      </c>
      <c r="D19" s="55">
        <v>509.04766666666666</v>
      </c>
      <c r="E19" s="55">
        <v>555.58899999999994</v>
      </c>
      <c r="F19" s="55">
        <v>593.31899999999996</v>
      </c>
      <c r="G19" s="56">
        <v>575.56900000000007</v>
      </c>
      <c r="H19" s="28">
        <v>-2.991645303791024</v>
      </c>
      <c r="I19" s="27">
        <v>6.7909911823308189</v>
      </c>
      <c r="J19" s="28">
        <v>2.5836179772937307</v>
      </c>
      <c r="K19" s="27">
        <v>2.7379053837949279</v>
      </c>
      <c r="L19" s="18"/>
      <c r="M19" s="16"/>
    </row>
    <row r="20" spans="1:13">
      <c r="A20" s="16"/>
      <c r="B20" s="11" t="s">
        <v>5</v>
      </c>
      <c r="C20" s="55">
        <v>376.95599999999996</v>
      </c>
      <c r="D20" s="55">
        <v>355.62966666666671</v>
      </c>
      <c r="E20" s="55">
        <v>390.26266666666669</v>
      </c>
      <c r="F20" s="55">
        <v>399.85566666666665</v>
      </c>
      <c r="G20" s="56">
        <v>414.25799999999998</v>
      </c>
      <c r="H20" s="28">
        <v>3.6018830127871215</v>
      </c>
      <c r="I20" s="27">
        <v>2.4580880569325947</v>
      </c>
      <c r="J20" s="28">
        <v>1.8595240814528684</v>
      </c>
      <c r="K20" s="27">
        <v>1.8451574658953731</v>
      </c>
      <c r="L20" s="18"/>
      <c r="M20" s="16"/>
    </row>
    <row r="21" spans="1:13">
      <c r="A21" s="16"/>
      <c r="B21" s="11" t="s">
        <v>20</v>
      </c>
      <c r="C21" s="55">
        <v>342.41466666666673</v>
      </c>
      <c r="D21" s="55">
        <v>347.09733333333332</v>
      </c>
      <c r="E21" s="55">
        <v>364.18133333333338</v>
      </c>
      <c r="F21" s="55">
        <v>371.66100000000006</v>
      </c>
      <c r="G21" s="56">
        <v>387.30666666666667</v>
      </c>
      <c r="H21" s="28">
        <v>4.2096605957220756</v>
      </c>
      <c r="I21" s="27">
        <v>2.0538303262843449</v>
      </c>
      <c r="J21" s="28">
        <v>1.7385447561034564</v>
      </c>
      <c r="K21" s="27">
        <v>1.7150515200871825</v>
      </c>
      <c r="L21" s="18"/>
      <c r="M21" s="16"/>
    </row>
    <row r="22" spans="1:13">
      <c r="A22" s="16"/>
      <c r="B22" s="11" t="s">
        <v>22</v>
      </c>
      <c r="C22" s="55">
        <v>265.84966666666668</v>
      </c>
      <c r="D22" s="55">
        <v>273.76933333333335</v>
      </c>
      <c r="E22" s="55">
        <v>308.64133333333331</v>
      </c>
      <c r="F22" s="55">
        <v>314.65266666666668</v>
      </c>
      <c r="G22" s="56">
        <v>323.17366666666663</v>
      </c>
      <c r="H22" s="28">
        <v>2.7080654012148653</v>
      </c>
      <c r="I22" s="27">
        <v>1.9476760511661917</v>
      </c>
      <c r="J22" s="28">
        <v>1.450664116705263</v>
      </c>
      <c r="K22" s="27">
        <v>1.4519832166037117</v>
      </c>
      <c r="L22" s="18"/>
      <c r="M22" s="16"/>
    </row>
    <row r="23" spans="1:13">
      <c r="A23" s="16"/>
      <c r="B23" s="11" t="s">
        <v>7</v>
      </c>
      <c r="C23" s="55">
        <v>253.79433333333336</v>
      </c>
      <c r="D23" s="55">
        <v>263.37566666666663</v>
      </c>
      <c r="E23" s="55">
        <v>270.89433333333329</v>
      </c>
      <c r="F23" s="55">
        <v>260.84700000000004</v>
      </c>
      <c r="G23" s="56">
        <v>276.44299999999998</v>
      </c>
      <c r="H23" s="28">
        <v>5.978983848769559</v>
      </c>
      <c r="I23" s="27">
        <v>-3.7089492458929008</v>
      </c>
      <c r="J23" s="28">
        <v>1.2408991875813509</v>
      </c>
      <c r="K23" s="27">
        <v>1.2036938066145797</v>
      </c>
      <c r="L23" s="18"/>
      <c r="M23" s="16"/>
    </row>
    <row r="24" spans="1:13">
      <c r="A24" s="16"/>
      <c r="B24" s="11" t="s">
        <v>18</v>
      </c>
      <c r="C24" s="55">
        <v>189.85633333333337</v>
      </c>
      <c r="D24" s="55">
        <v>193.57533333333333</v>
      </c>
      <c r="E24" s="55">
        <v>200.33099999999999</v>
      </c>
      <c r="F24" s="55">
        <v>202.61333333333334</v>
      </c>
      <c r="G24" s="56">
        <v>216.721</v>
      </c>
      <c r="H24" s="28">
        <v>6.9628520663332472</v>
      </c>
      <c r="I24" s="27">
        <v>1.1392811563529115</v>
      </c>
      <c r="J24" s="28">
        <v>0.97281867448920023</v>
      </c>
      <c r="K24" s="27">
        <v>0.93497113047444924</v>
      </c>
      <c r="L24" s="18"/>
      <c r="M24" s="16"/>
    </row>
    <row r="25" spans="1:13">
      <c r="A25" s="16"/>
      <c r="B25" s="11" t="s">
        <v>21</v>
      </c>
      <c r="C25" s="55">
        <v>184.25733333333335</v>
      </c>
      <c r="D25" s="55">
        <v>186.34366666666665</v>
      </c>
      <c r="E25" s="55">
        <v>191.13966666666667</v>
      </c>
      <c r="F25" s="55">
        <v>197.0623333333333</v>
      </c>
      <c r="G25" s="56">
        <v>200.083</v>
      </c>
      <c r="H25" s="28">
        <v>1.5328483204130272</v>
      </c>
      <c r="I25" s="27">
        <v>3.0986067779407156</v>
      </c>
      <c r="J25" s="28">
        <v>0.89813390879436072</v>
      </c>
      <c r="K25" s="27">
        <v>0.9093557148456799</v>
      </c>
      <c r="L25" s="18"/>
      <c r="M25" s="16"/>
    </row>
    <row r="26" spans="1:13">
      <c r="A26" s="16"/>
      <c r="B26" s="11" t="s">
        <v>15</v>
      </c>
      <c r="C26" s="55">
        <v>173.19433333333333</v>
      </c>
      <c r="D26" s="55">
        <v>183.36800000000002</v>
      </c>
      <c r="E26" s="55">
        <v>184.23099999999999</v>
      </c>
      <c r="F26" s="55">
        <v>192.43233333333333</v>
      </c>
      <c r="G26" s="56">
        <v>197.37300000000002</v>
      </c>
      <c r="H26" s="28">
        <v>2.5674825956137015</v>
      </c>
      <c r="I26" s="27">
        <v>4.4516576110064765</v>
      </c>
      <c r="J26" s="28">
        <v>0.88596924266664023</v>
      </c>
      <c r="K26" s="27">
        <v>0.88799030782690858</v>
      </c>
      <c r="L26" s="18"/>
      <c r="M26" s="16"/>
    </row>
    <row r="27" spans="1:13">
      <c r="A27" s="16"/>
      <c r="B27" s="11" t="s">
        <v>10</v>
      </c>
      <c r="C27" s="55">
        <v>159.20233333333331</v>
      </c>
      <c r="D27" s="55">
        <v>165.13333333333333</v>
      </c>
      <c r="E27" s="55">
        <v>174.99066666666667</v>
      </c>
      <c r="F27" s="55">
        <v>180.51033333333331</v>
      </c>
      <c r="G27" s="56">
        <v>184.84799999999998</v>
      </c>
      <c r="H27" s="28">
        <v>2.403001859542675</v>
      </c>
      <c r="I27" s="27">
        <v>3.154263465480045</v>
      </c>
      <c r="J27" s="28">
        <v>0.82974693888446283</v>
      </c>
      <c r="K27" s="27">
        <v>0.83297553839325955</v>
      </c>
      <c r="L27" s="18"/>
      <c r="M27" s="16"/>
    </row>
    <row r="28" spans="1:13">
      <c r="A28" s="16"/>
      <c r="B28" s="11" t="s">
        <v>8</v>
      </c>
      <c r="C28" s="55">
        <v>146.39766666666665</v>
      </c>
      <c r="D28" s="55">
        <v>157.84066666666664</v>
      </c>
      <c r="E28" s="55">
        <v>163.76466666666667</v>
      </c>
      <c r="F28" s="55">
        <v>167.571</v>
      </c>
      <c r="G28" s="56">
        <v>169.102</v>
      </c>
      <c r="H28" s="28">
        <v>0.91364257538595339</v>
      </c>
      <c r="I28" s="27">
        <v>2.324270192593425</v>
      </c>
      <c r="J28" s="28">
        <v>0.75906618875638598</v>
      </c>
      <c r="K28" s="27">
        <v>0.77326622452323268</v>
      </c>
      <c r="L28" s="18"/>
      <c r="M28" s="16"/>
    </row>
    <row r="29" spans="1:13">
      <c r="A29" s="16"/>
      <c r="B29" s="11" t="s">
        <v>9</v>
      </c>
      <c r="C29" s="55">
        <v>141.84466666666665</v>
      </c>
      <c r="D29" s="55">
        <v>152.90133333333333</v>
      </c>
      <c r="E29" s="55">
        <v>151.54133333333334</v>
      </c>
      <c r="F29" s="55">
        <v>157.24166666666667</v>
      </c>
      <c r="G29" s="56">
        <v>163.55866666666665</v>
      </c>
      <c r="H29" s="28">
        <v>4.0173830091684737</v>
      </c>
      <c r="I29" s="27">
        <v>3.7615700007038733</v>
      </c>
      <c r="J29" s="28">
        <v>0.73418323700927735</v>
      </c>
      <c r="K29" s="27">
        <v>0.72560090899424123</v>
      </c>
      <c r="L29" s="18"/>
      <c r="M29" s="16"/>
    </row>
    <row r="30" spans="1:13">
      <c r="A30" s="16"/>
      <c r="B30" s="11" t="s">
        <v>17</v>
      </c>
      <c r="C30" s="55">
        <v>134.41233333333332</v>
      </c>
      <c r="D30" s="55">
        <v>137.85566666666668</v>
      </c>
      <c r="E30" s="55">
        <v>156.11300000000003</v>
      </c>
      <c r="F30" s="55">
        <v>159.46133333333333</v>
      </c>
      <c r="G30" s="56">
        <v>154.82699999999997</v>
      </c>
      <c r="H30" s="28">
        <v>-2.9062426837018096</v>
      </c>
      <c r="I30" s="27">
        <v>2.1448139061662319</v>
      </c>
      <c r="J30" s="28">
        <v>0.69498847326811608</v>
      </c>
      <c r="K30" s="27">
        <v>0.7358436912359978</v>
      </c>
      <c r="L30" s="18"/>
      <c r="M30" s="16"/>
    </row>
    <row r="31" spans="1:13">
      <c r="A31" s="16"/>
      <c r="B31" s="11" t="s">
        <v>3</v>
      </c>
      <c r="C31" s="55">
        <v>121.99933333333335</v>
      </c>
      <c r="D31" s="55">
        <v>131.44399999999999</v>
      </c>
      <c r="E31" s="55">
        <v>127.402</v>
      </c>
      <c r="F31" s="55">
        <v>135.17066666666668</v>
      </c>
      <c r="G31" s="56">
        <v>140.19266666666667</v>
      </c>
      <c r="H31" s="28">
        <v>3.7153031229655298</v>
      </c>
      <c r="I31" s="27">
        <v>6.0977588002281591</v>
      </c>
      <c r="J31" s="28">
        <v>0.62929777990952862</v>
      </c>
      <c r="K31" s="27">
        <v>0.62375298279309499</v>
      </c>
      <c r="L31" s="18"/>
      <c r="M31" s="16"/>
    </row>
    <row r="32" spans="1:13">
      <c r="A32" s="16"/>
      <c r="B32" s="11" t="s">
        <v>14</v>
      </c>
      <c r="C32" s="55">
        <v>102.01033333333334</v>
      </c>
      <c r="D32" s="55">
        <v>109.38933333333334</v>
      </c>
      <c r="E32" s="55">
        <v>104.79</v>
      </c>
      <c r="F32" s="55">
        <v>104.17833333333333</v>
      </c>
      <c r="G32" s="56">
        <v>116.23200000000001</v>
      </c>
      <c r="H32" s="28">
        <v>11.5702241348969</v>
      </c>
      <c r="I32" s="27">
        <v>-0.5837070967331659</v>
      </c>
      <c r="J32" s="28">
        <v>0.52174297909860479</v>
      </c>
      <c r="K32" s="27">
        <v>0.48073703978486437</v>
      </c>
      <c r="L32" s="18"/>
      <c r="M32" s="16"/>
    </row>
    <row r="33" spans="1:14">
      <c r="A33" s="16"/>
      <c r="B33" s="11" t="s">
        <v>11</v>
      </c>
      <c r="C33" s="55">
        <v>110.90433333333334</v>
      </c>
      <c r="D33" s="55">
        <v>115.63766666666668</v>
      </c>
      <c r="E33" s="55">
        <v>110.62533333333334</v>
      </c>
      <c r="F33" s="55">
        <v>115.49533333333333</v>
      </c>
      <c r="G33" s="56">
        <v>115.279</v>
      </c>
      <c r="H33" s="28">
        <v>-0.18730915534826975</v>
      </c>
      <c r="I33" s="27">
        <v>4.4022466222323864</v>
      </c>
      <c r="J33" s="28">
        <v>0.51746514632380114</v>
      </c>
      <c r="K33" s="27">
        <v>0.53296000117394382</v>
      </c>
      <c r="L33" s="18"/>
      <c r="M33" s="16"/>
    </row>
    <row r="34" spans="1:14">
      <c r="A34" s="16"/>
      <c r="B34" s="11" t="s">
        <v>16</v>
      </c>
      <c r="C34" s="55">
        <v>68.59</v>
      </c>
      <c r="D34" s="55">
        <v>72.74433333333333</v>
      </c>
      <c r="E34" s="55">
        <v>74.661999999999992</v>
      </c>
      <c r="F34" s="55">
        <v>79.082666666666668</v>
      </c>
      <c r="G34" s="56">
        <v>81.238</v>
      </c>
      <c r="H34" s="28">
        <v>2.7254181278661971</v>
      </c>
      <c r="I34" s="27">
        <v>5.9209057708964119</v>
      </c>
      <c r="J34" s="28">
        <v>0.36466167781688735</v>
      </c>
      <c r="K34" s="27">
        <v>0.36493161154712117</v>
      </c>
      <c r="L34" s="18"/>
      <c r="M34" s="16"/>
    </row>
    <row r="35" spans="1:14">
      <c r="A35" s="16"/>
      <c r="B35" s="11" t="s">
        <v>186</v>
      </c>
      <c r="C35" s="55">
        <v>59.387666666666668</v>
      </c>
      <c r="D35" s="55">
        <v>63.131666666666668</v>
      </c>
      <c r="E35" s="55">
        <v>76.795666666666662</v>
      </c>
      <c r="F35" s="55">
        <v>80.411666666666676</v>
      </c>
      <c r="G35" s="56">
        <v>80.984666666666655</v>
      </c>
      <c r="H35" s="28">
        <v>0.71258316579265735</v>
      </c>
      <c r="I35" s="27">
        <v>4.7085990094927421</v>
      </c>
      <c r="J35" s="28">
        <v>0.36352451345562437</v>
      </c>
      <c r="K35" s="27">
        <v>0.37106436012767136</v>
      </c>
      <c r="L35" s="18"/>
      <c r="M35" s="16"/>
    </row>
    <row r="36" spans="1:14">
      <c r="A36" s="16"/>
      <c r="B36" s="11" t="s">
        <v>6</v>
      </c>
      <c r="C36" s="55">
        <v>56.645333333333326</v>
      </c>
      <c r="D36" s="55">
        <v>55.331999999999994</v>
      </c>
      <c r="E36" s="55">
        <v>55.526666666666664</v>
      </c>
      <c r="F36" s="55">
        <v>58.082666666666661</v>
      </c>
      <c r="G36" s="56">
        <v>62.531666666666666</v>
      </c>
      <c r="H36" s="28">
        <v>7.6597722785914479</v>
      </c>
      <c r="I36" s="27">
        <v>4.6031936607035639</v>
      </c>
      <c r="J36" s="28">
        <v>0.28069256361989459</v>
      </c>
      <c r="K36" s="27">
        <v>0.26802587776867565</v>
      </c>
      <c r="L36" s="18"/>
      <c r="M36" s="16"/>
    </row>
    <row r="37" spans="1:14">
      <c r="A37" s="16"/>
      <c r="B37" s="11" t="s">
        <v>12</v>
      </c>
      <c r="C37" s="55">
        <v>34.255333333333333</v>
      </c>
      <c r="D37" s="55">
        <v>36.064333333333337</v>
      </c>
      <c r="E37" s="55">
        <v>37.92133333333333</v>
      </c>
      <c r="F37" s="55">
        <v>42.593666666666671</v>
      </c>
      <c r="G37" s="56">
        <v>43.82833333333334</v>
      </c>
      <c r="H37" s="28">
        <v>2.8987095108036431</v>
      </c>
      <c r="I37" s="27">
        <v>12.321120916986072</v>
      </c>
      <c r="J37" s="28">
        <v>0.1967369158429694</v>
      </c>
      <c r="K37" s="27">
        <v>0.19655097726894513</v>
      </c>
      <c r="L37" s="18"/>
      <c r="M37" s="16"/>
    </row>
    <row r="38" spans="1:14">
      <c r="A38" s="16"/>
      <c r="B38" s="11" t="s">
        <v>13</v>
      </c>
      <c r="C38" s="55">
        <v>24.336666666666662</v>
      </c>
      <c r="D38" s="55">
        <v>24.11033333333333</v>
      </c>
      <c r="E38" s="55">
        <v>26.076333333333338</v>
      </c>
      <c r="F38" s="55">
        <v>25.999333333333329</v>
      </c>
      <c r="G38" s="56">
        <v>25.412333333333336</v>
      </c>
      <c r="H38" s="28">
        <v>-2.2577501987230186</v>
      </c>
      <c r="I38" s="27">
        <v>-0.29528691406003338</v>
      </c>
      <c r="J38" s="28">
        <v>0.11407105185473976</v>
      </c>
      <c r="K38" s="27">
        <v>0.11997545116271728</v>
      </c>
      <c r="L38" s="18"/>
      <c r="M38" s="16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  <c r="M39" s="16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  <c r="M51" s="16"/>
    </row>
    <row r="52" spans="1:13">
      <c r="A52" s="99"/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 codeName="Hoja20">
    <tabColor rgb="FF53722D"/>
  </sheetPr>
  <dimension ref="A1:O52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J35" sqref="J3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30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196</v>
      </c>
      <c r="C13" s="26">
        <v>16951.694333333333</v>
      </c>
      <c r="D13" s="26">
        <v>17370.106666666667</v>
      </c>
      <c r="E13" s="26">
        <v>18488.819</v>
      </c>
      <c r="F13" s="26">
        <v>19045.614333333335</v>
      </c>
      <c r="G13" s="26">
        <v>19772.37433333333</v>
      </c>
      <c r="H13" s="28">
        <v>3.8158916130525133</v>
      </c>
      <c r="I13" s="27">
        <v>3.0115246048616484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7733.9913333333297</v>
      </c>
      <c r="D14" s="25">
        <v>7895.155999999999</v>
      </c>
      <c r="E14" s="25">
        <v>8614.7696666666634</v>
      </c>
      <c r="F14" s="25">
        <v>8875.9843333333392</v>
      </c>
      <c r="G14" s="26">
        <v>9116.2926666666608</v>
      </c>
      <c r="H14" s="28">
        <v>2.7073992507045563</v>
      </c>
      <c r="I14" s="27">
        <v>3.0321723827092084</v>
      </c>
      <c r="J14" s="28">
        <v>46.106211186270762</v>
      </c>
      <c r="K14" s="27">
        <v>46.603822685828156</v>
      </c>
      <c r="L14" s="18"/>
    </row>
    <row r="15" spans="1:15">
      <c r="A15" s="16"/>
      <c r="B15" s="12" t="s">
        <v>4</v>
      </c>
      <c r="C15" s="107">
        <v>3212.6550000000002</v>
      </c>
      <c r="D15" s="107">
        <v>3360.7723333333329</v>
      </c>
      <c r="E15" s="107">
        <v>3426.877</v>
      </c>
      <c r="F15" s="107">
        <v>3569.748</v>
      </c>
      <c r="G15" s="107">
        <v>3858.9116666666669</v>
      </c>
      <c r="H15" s="50">
        <v>8.1003943882500096</v>
      </c>
      <c r="I15" s="36">
        <v>4.1691312527412094</v>
      </c>
      <c r="J15" s="50">
        <v>19.516683234957306</v>
      </c>
      <c r="K15" s="36">
        <v>18.743149669644854</v>
      </c>
      <c r="L15" s="18"/>
      <c r="N15" s="34">
        <f>G15-F15</f>
        <v>289.16366666666681</v>
      </c>
      <c r="O15" s="34">
        <f>J15</f>
        <v>19.516683234957306</v>
      </c>
    </row>
    <row r="16" spans="1:15">
      <c r="A16" s="16"/>
      <c r="B16" s="11" t="s">
        <v>195</v>
      </c>
      <c r="C16" s="55">
        <v>1388.6646666666668</v>
      </c>
      <c r="D16" s="55">
        <v>1407.6203333333333</v>
      </c>
      <c r="E16" s="55">
        <v>1491.6083333333333</v>
      </c>
      <c r="F16" s="55">
        <v>1532</v>
      </c>
      <c r="G16" s="56">
        <v>1605.6576666666667</v>
      </c>
      <c r="H16" s="28">
        <v>4.8079416884247106</v>
      </c>
      <c r="I16" s="27">
        <v>2.7079271256417847</v>
      </c>
      <c r="J16" s="28">
        <v>8.1207124627403129</v>
      </c>
      <c r="K16" s="27">
        <v>8.0438465947444797</v>
      </c>
      <c r="L16" s="18"/>
      <c r="N16" s="23" t="s">
        <v>35</v>
      </c>
      <c r="O16" s="34">
        <f>100-O15</f>
        <v>80.483316765042701</v>
      </c>
    </row>
    <row r="17" spans="1:12">
      <c r="A17" s="16"/>
      <c r="B17" s="11" t="s">
        <v>23</v>
      </c>
      <c r="C17" s="55">
        <v>1017.9013333333332</v>
      </c>
      <c r="D17" s="55">
        <v>1018.7846666666668</v>
      </c>
      <c r="E17" s="55">
        <v>1065.8423333333333</v>
      </c>
      <c r="F17" s="55">
        <v>1078.7393333333332</v>
      </c>
      <c r="G17" s="56">
        <v>1029.4163333333333</v>
      </c>
      <c r="H17" s="28">
        <v>-4.5722815953684108</v>
      </c>
      <c r="I17" s="27">
        <v>1.2100288754403055</v>
      </c>
      <c r="J17" s="28">
        <v>5.2063364570125907</v>
      </c>
      <c r="K17" s="27">
        <v>5.6639776194845055</v>
      </c>
      <c r="L17" s="18"/>
    </row>
    <row r="18" spans="1:12">
      <c r="A18" s="16"/>
      <c r="B18" s="11" t="s">
        <v>24</v>
      </c>
      <c r="C18" s="55">
        <v>643.02533333333338</v>
      </c>
      <c r="D18" s="55">
        <v>635.65633333333335</v>
      </c>
      <c r="E18" s="55">
        <v>671.947</v>
      </c>
      <c r="F18" s="55">
        <v>682.85899999999992</v>
      </c>
      <c r="G18" s="56">
        <v>737.40733333333344</v>
      </c>
      <c r="H18" s="28">
        <v>7.9882279260189204</v>
      </c>
      <c r="I18" s="27">
        <v>1.6239376022215923</v>
      </c>
      <c r="J18" s="28">
        <v>3.7294829690239708</v>
      </c>
      <c r="K18" s="27">
        <v>3.5853871030291251</v>
      </c>
      <c r="L18" s="18"/>
    </row>
    <row r="19" spans="1:12">
      <c r="A19" s="16"/>
      <c r="B19" s="11" t="s">
        <v>19</v>
      </c>
      <c r="C19" s="55">
        <v>410.08899999999994</v>
      </c>
      <c r="D19" s="55">
        <v>454.94566666666668</v>
      </c>
      <c r="E19" s="55">
        <v>505.07333333333327</v>
      </c>
      <c r="F19" s="55">
        <v>529.08766666666668</v>
      </c>
      <c r="G19" s="56">
        <v>519.25700000000006</v>
      </c>
      <c r="H19" s="28">
        <v>-1.8580411689808063</v>
      </c>
      <c r="I19" s="27">
        <v>4.7546230910362919</v>
      </c>
      <c r="J19" s="28">
        <v>2.6261742330288009</v>
      </c>
      <c r="K19" s="27">
        <v>2.7780026278315724</v>
      </c>
      <c r="L19" s="18"/>
    </row>
    <row r="20" spans="1:12">
      <c r="A20" s="16"/>
      <c r="B20" s="11" t="s">
        <v>5</v>
      </c>
      <c r="C20" s="55">
        <v>323.71199999999999</v>
      </c>
      <c r="D20" s="55">
        <v>309.34899999999999</v>
      </c>
      <c r="E20" s="55">
        <v>340.9493333333333</v>
      </c>
      <c r="F20" s="55">
        <v>350.86100000000005</v>
      </c>
      <c r="G20" s="56">
        <v>371.81799999999998</v>
      </c>
      <c r="H20" s="28">
        <v>5.9730206549031939</v>
      </c>
      <c r="I20" s="27">
        <v>2.9070790576899208</v>
      </c>
      <c r="J20" s="28">
        <v>1.8804924170041089</v>
      </c>
      <c r="K20" s="27">
        <v>1.8422141384325348</v>
      </c>
      <c r="L20" s="18"/>
    </row>
    <row r="21" spans="1:12">
      <c r="A21" s="16"/>
      <c r="B21" s="11" t="s">
        <v>20</v>
      </c>
      <c r="C21" s="55">
        <v>310.10399999999998</v>
      </c>
      <c r="D21" s="55">
        <v>314.38966666666664</v>
      </c>
      <c r="E21" s="55">
        <v>321.23366666666669</v>
      </c>
      <c r="F21" s="55">
        <v>322.88200000000001</v>
      </c>
      <c r="G21" s="56">
        <v>330.63533333333334</v>
      </c>
      <c r="H21" s="28">
        <v>2.4012900481703348</v>
      </c>
      <c r="I21" s="27">
        <v>0.51312595919272841</v>
      </c>
      <c r="J21" s="28">
        <v>1.6722085459202063</v>
      </c>
      <c r="K21" s="27">
        <v>1.6953089270262969</v>
      </c>
      <c r="L21" s="18"/>
    </row>
    <row r="22" spans="1:12">
      <c r="A22" s="16"/>
      <c r="B22" s="11" t="s">
        <v>22</v>
      </c>
      <c r="C22" s="55">
        <v>230.82233333333332</v>
      </c>
      <c r="D22" s="55">
        <v>236.27533333333335</v>
      </c>
      <c r="E22" s="55">
        <v>242.274</v>
      </c>
      <c r="F22" s="55">
        <v>249.78866666666667</v>
      </c>
      <c r="G22" s="56">
        <v>268.779</v>
      </c>
      <c r="H22" s="28">
        <v>7.6025600307459973</v>
      </c>
      <c r="I22" s="27">
        <v>3.1017222923907184</v>
      </c>
      <c r="J22" s="28">
        <v>1.3593663333941535</v>
      </c>
      <c r="K22" s="27">
        <v>1.3115285350994978</v>
      </c>
      <c r="L22" s="18"/>
    </row>
    <row r="23" spans="1:12">
      <c r="A23" s="16"/>
      <c r="B23" s="11" t="s">
        <v>7</v>
      </c>
      <c r="C23" s="55">
        <v>216.06600000000003</v>
      </c>
      <c r="D23" s="55">
        <v>208.81233333333333</v>
      </c>
      <c r="E23" s="55">
        <v>229.02666666666667</v>
      </c>
      <c r="F23" s="55">
        <v>217.50200000000004</v>
      </c>
      <c r="G23" s="56">
        <v>227.6866666666667</v>
      </c>
      <c r="H23" s="28">
        <v>4.6825623059404853</v>
      </c>
      <c r="I23" s="27">
        <v>-5.0320195610409124</v>
      </c>
      <c r="J23" s="28">
        <v>1.1515393287027764</v>
      </c>
      <c r="K23" s="27">
        <v>1.1420056932441998</v>
      </c>
      <c r="L23" s="18"/>
    </row>
    <row r="24" spans="1:12">
      <c r="A24" s="16"/>
      <c r="B24" s="11" t="s">
        <v>18</v>
      </c>
      <c r="C24" s="55">
        <v>170.22200000000001</v>
      </c>
      <c r="D24" s="55">
        <v>172.256</v>
      </c>
      <c r="E24" s="55">
        <v>176.95833333333334</v>
      </c>
      <c r="F24" s="55">
        <v>177.07733333333331</v>
      </c>
      <c r="G24" s="56">
        <v>194.94166666666669</v>
      </c>
      <c r="H24" s="28">
        <v>10.088435937594141</v>
      </c>
      <c r="I24" s="27">
        <v>6.7247468801490129E-2</v>
      </c>
      <c r="J24" s="28">
        <v>0.9859294760469085</v>
      </c>
      <c r="K24" s="27">
        <v>0.92975385426877688</v>
      </c>
      <c r="L24" s="18"/>
    </row>
    <row r="25" spans="1:12">
      <c r="A25" s="16"/>
      <c r="B25" s="11" t="s">
        <v>15</v>
      </c>
      <c r="C25" s="55">
        <v>151.30933333333334</v>
      </c>
      <c r="D25" s="55">
        <v>158.54133333333334</v>
      </c>
      <c r="E25" s="55">
        <v>165.035</v>
      </c>
      <c r="F25" s="55">
        <v>173.36299999999997</v>
      </c>
      <c r="G25" s="56">
        <v>176.75300000000001</v>
      </c>
      <c r="H25" s="28">
        <v>1.9554345506250126</v>
      </c>
      <c r="I25" s="27">
        <v>5.0462023207198392</v>
      </c>
      <c r="J25" s="28">
        <v>0.89393917503382647</v>
      </c>
      <c r="K25" s="27">
        <v>0.91025155170018734</v>
      </c>
      <c r="L25" s="18"/>
    </row>
    <row r="26" spans="1:12">
      <c r="A26" s="16"/>
      <c r="B26" s="11" t="s">
        <v>21</v>
      </c>
      <c r="C26" s="55">
        <v>160.24299999999997</v>
      </c>
      <c r="D26" s="55">
        <v>158.41733333333335</v>
      </c>
      <c r="E26" s="55">
        <v>164.61733333333333</v>
      </c>
      <c r="F26" s="55">
        <v>164.40799999999999</v>
      </c>
      <c r="G26" s="56">
        <v>174.48500000000001</v>
      </c>
      <c r="H26" s="28">
        <v>6.1292637827843111</v>
      </c>
      <c r="I26" s="27">
        <v>-0.12716360367074353</v>
      </c>
      <c r="J26" s="28">
        <v>0.88246862545912785</v>
      </c>
      <c r="K26" s="27">
        <v>0.86323285309970643</v>
      </c>
      <c r="L26" s="18"/>
    </row>
    <row r="27" spans="1:12">
      <c r="A27" s="16"/>
      <c r="B27" s="11" t="s">
        <v>10</v>
      </c>
      <c r="C27" s="55">
        <v>135.69866666666667</v>
      </c>
      <c r="D27" s="55">
        <v>140.86699999999999</v>
      </c>
      <c r="E27" s="55">
        <v>145.065</v>
      </c>
      <c r="F27" s="55">
        <v>151.75766666666667</v>
      </c>
      <c r="G27" s="56">
        <v>159.46066666666664</v>
      </c>
      <c r="H27" s="28">
        <v>5.0758555855497489</v>
      </c>
      <c r="I27" s="27">
        <v>4.6135640345132733</v>
      </c>
      <c r="J27" s="28">
        <v>0.80648213501521315</v>
      </c>
      <c r="K27" s="27">
        <v>0.79681161243017917</v>
      </c>
      <c r="L27" s="18"/>
    </row>
    <row r="28" spans="1:12">
      <c r="A28" s="16"/>
      <c r="B28" s="11" t="s">
        <v>9</v>
      </c>
      <c r="C28" s="55">
        <v>120.17400000000002</v>
      </c>
      <c r="D28" s="55">
        <v>131.75633333333334</v>
      </c>
      <c r="E28" s="55">
        <v>129.44633333333334</v>
      </c>
      <c r="F28" s="55">
        <v>137.57899999999998</v>
      </c>
      <c r="G28" s="56">
        <v>145.78333333333333</v>
      </c>
      <c r="H28" s="28">
        <v>5.963361656454369</v>
      </c>
      <c r="I28" s="27">
        <v>6.2826551028868804</v>
      </c>
      <c r="J28" s="28">
        <v>0.73730817996685394</v>
      </c>
      <c r="K28" s="27">
        <v>0.72236577719213491</v>
      </c>
      <c r="L28" s="18"/>
    </row>
    <row r="29" spans="1:12">
      <c r="A29" s="16"/>
      <c r="B29" s="11" t="s">
        <v>8</v>
      </c>
      <c r="C29" s="55">
        <v>129.61000000000001</v>
      </c>
      <c r="D29" s="55">
        <v>139.47733333333335</v>
      </c>
      <c r="E29" s="55">
        <v>138.16933333333336</v>
      </c>
      <c r="F29" s="55">
        <v>143.04633333333334</v>
      </c>
      <c r="G29" s="56">
        <v>145.5086666666667</v>
      </c>
      <c r="H29" s="28">
        <v>1.7213536872668467</v>
      </c>
      <c r="I29" s="27">
        <v>3.5297268086502465</v>
      </c>
      <c r="J29" s="28">
        <v>0.7359190363969611</v>
      </c>
      <c r="K29" s="27">
        <v>0.7510722984817344</v>
      </c>
      <c r="L29" s="18"/>
    </row>
    <row r="30" spans="1:12">
      <c r="A30" s="16"/>
      <c r="B30" s="11" t="s">
        <v>17</v>
      </c>
      <c r="C30" s="55">
        <v>113.86833333333334</v>
      </c>
      <c r="D30" s="55">
        <v>119.57866666666666</v>
      </c>
      <c r="E30" s="55">
        <v>139.44966666666664</v>
      </c>
      <c r="F30" s="55">
        <v>141.13300000000001</v>
      </c>
      <c r="G30" s="56">
        <v>139.09400000000002</v>
      </c>
      <c r="H30" s="28">
        <v>-1.4447365251216815</v>
      </c>
      <c r="I30" s="27">
        <v>1.2071261076278761</v>
      </c>
      <c r="J30" s="28">
        <v>0.70347646496611127</v>
      </c>
      <c r="K30" s="27">
        <v>0.74102624115931637</v>
      </c>
      <c r="L30" s="18"/>
    </row>
    <row r="31" spans="1:12">
      <c r="A31" s="16"/>
      <c r="B31" s="11" t="s">
        <v>3</v>
      </c>
      <c r="C31" s="55">
        <v>104.37266666666666</v>
      </c>
      <c r="D31" s="55">
        <v>110.57133333333333</v>
      </c>
      <c r="E31" s="55">
        <v>105.42366666666668</v>
      </c>
      <c r="F31" s="55">
        <v>111.258</v>
      </c>
      <c r="G31" s="56">
        <v>116.907</v>
      </c>
      <c r="H31" s="28">
        <v>5.0773876934692375</v>
      </c>
      <c r="I31" s="27">
        <v>5.5341779676290059</v>
      </c>
      <c r="J31" s="28">
        <v>0.5912643470587744</v>
      </c>
      <c r="K31" s="27">
        <v>0.58416598200919145</v>
      </c>
      <c r="L31" s="18"/>
    </row>
    <row r="32" spans="1:12">
      <c r="A32" s="16"/>
      <c r="B32" s="11" t="s">
        <v>14</v>
      </c>
      <c r="C32" s="55">
        <v>88.419333333333327</v>
      </c>
      <c r="D32" s="55">
        <v>96.506000000000014</v>
      </c>
      <c r="E32" s="55">
        <v>92.709666666666678</v>
      </c>
      <c r="F32" s="55">
        <v>92.886333333333326</v>
      </c>
      <c r="G32" s="56">
        <v>100.84466666666667</v>
      </c>
      <c r="H32" s="28">
        <v>8.5678194495781632</v>
      </c>
      <c r="I32" s="27">
        <v>0.19055905712814791</v>
      </c>
      <c r="J32" s="28">
        <v>0.51002810773543428</v>
      </c>
      <c r="K32" s="27">
        <v>0.48770457968775061</v>
      </c>
      <c r="L32" s="18"/>
    </row>
    <row r="33" spans="1:14">
      <c r="A33" s="16"/>
      <c r="B33" s="11" t="s">
        <v>11</v>
      </c>
      <c r="C33" s="55">
        <v>88.503</v>
      </c>
      <c r="D33" s="55">
        <v>87.318666666666672</v>
      </c>
      <c r="E33" s="55">
        <v>89.016666666666666</v>
      </c>
      <c r="F33" s="55">
        <v>93.968666666666664</v>
      </c>
      <c r="G33" s="56">
        <v>94.696666666666658</v>
      </c>
      <c r="H33" s="28">
        <v>0.77472632721544699</v>
      </c>
      <c r="I33" s="27">
        <v>5.563003182924553</v>
      </c>
      <c r="J33" s="28">
        <v>0.47893421938215042</v>
      </c>
      <c r="K33" s="27">
        <v>0.49338742779330658</v>
      </c>
      <c r="L33" s="18"/>
    </row>
    <row r="34" spans="1:14">
      <c r="A34" s="16"/>
      <c r="B34" s="11" t="s">
        <v>186</v>
      </c>
      <c r="C34" s="55">
        <v>47.905333333333338</v>
      </c>
      <c r="D34" s="55">
        <v>52.183</v>
      </c>
      <c r="E34" s="55">
        <v>67.406666666666666</v>
      </c>
      <c r="F34" s="55">
        <v>71.781333333333336</v>
      </c>
      <c r="G34" s="56">
        <v>72.530666666666676</v>
      </c>
      <c r="H34" s="28">
        <v>1.0439111375287968</v>
      </c>
      <c r="I34" s="27">
        <v>6.4899614281475726</v>
      </c>
      <c r="J34" s="28">
        <v>0.36682831026717205</v>
      </c>
      <c r="K34" s="27">
        <v>0.37689166690571263</v>
      </c>
      <c r="L34" s="18"/>
    </row>
    <row r="35" spans="1:14">
      <c r="A35" s="16"/>
      <c r="B35" s="11" t="s">
        <v>16</v>
      </c>
      <c r="C35" s="55">
        <v>57.982666666666667</v>
      </c>
      <c r="D35" s="55">
        <v>65.100666666666669</v>
      </c>
      <c r="E35" s="55">
        <v>63.821666666666665</v>
      </c>
      <c r="F35" s="55">
        <v>68.567666666666682</v>
      </c>
      <c r="G35" s="56">
        <v>72.009333333333331</v>
      </c>
      <c r="H35" s="28">
        <v>5.019372590579585</v>
      </c>
      <c r="I35" s="27">
        <v>7.4363460684720772</v>
      </c>
      <c r="J35" s="28">
        <v>0.36419163485053047</v>
      </c>
      <c r="K35" s="27">
        <v>0.36001814100929591</v>
      </c>
      <c r="L35" s="18"/>
    </row>
    <row r="36" spans="1:14">
      <c r="A36" s="16"/>
      <c r="B36" s="11" t="s">
        <v>6</v>
      </c>
      <c r="C36" s="55">
        <v>49.390333333333331</v>
      </c>
      <c r="D36" s="55">
        <v>48.396666666666668</v>
      </c>
      <c r="E36" s="55">
        <v>48.010333333333335</v>
      </c>
      <c r="F36" s="55">
        <v>49.904666666666664</v>
      </c>
      <c r="G36" s="56">
        <v>53.567000000000007</v>
      </c>
      <c r="H36" s="28">
        <v>7.3386590432424681</v>
      </c>
      <c r="I36" s="27">
        <v>3.9456783609084001</v>
      </c>
      <c r="J36" s="28">
        <v>0.27091839905991405</v>
      </c>
      <c r="K36" s="27">
        <v>0.26202707769485967</v>
      </c>
      <c r="L36" s="18"/>
    </row>
    <row r="37" spans="1:14">
      <c r="A37" s="16"/>
      <c r="B37" s="11" t="s">
        <v>12</v>
      </c>
      <c r="C37" s="55">
        <v>25.241666666666664</v>
      </c>
      <c r="D37" s="55">
        <v>25.71</v>
      </c>
      <c r="E37" s="55">
        <v>30.962666666666667</v>
      </c>
      <c r="F37" s="55">
        <v>36.254666666666672</v>
      </c>
      <c r="G37" s="56">
        <v>36.028999999999996</v>
      </c>
      <c r="H37" s="28">
        <v>-0.62244860431762694</v>
      </c>
      <c r="I37" s="27">
        <v>17.0915511153217</v>
      </c>
      <c r="J37" s="28">
        <v>0.18221888475609313</v>
      </c>
      <c r="K37" s="27">
        <v>0.19035703460199929</v>
      </c>
      <c r="L37" s="18"/>
    </row>
    <row r="38" spans="1:14">
      <c r="A38" s="16"/>
      <c r="B38" s="11" t="s">
        <v>13</v>
      </c>
      <c r="C38" s="55">
        <v>21.723000000000003</v>
      </c>
      <c r="D38" s="55">
        <v>21.664666666666665</v>
      </c>
      <c r="E38" s="55">
        <v>23.125333333333334</v>
      </c>
      <c r="F38" s="55">
        <v>23.176666666666666</v>
      </c>
      <c r="G38" s="56">
        <v>23.902000000000001</v>
      </c>
      <c r="H38" s="28">
        <v>3.1295843520782407</v>
      </c>
      <c r="I38" s="27">
        <v>0.22197878228782386</v>
      </c>
      <c r="J38" s="28">
        <v>0.12088583594993306</v>
      </c>
      <c r="K38" s="27">
        <v>0.12169030760064918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 codeName="Hoja21">
    <tabColor rgb="FF53722D"/>
  </sheetPr>
  <dimension ref="A1:O52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J36" sqref="J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31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196</v>
      </c>
      <c r="C13" s="26">
        <v>2155.29</v>
      </c>
      <c r="D13" s="26">
        <v>2228.7253333333333</v>
      </c>
      <c r="E13" s="26">
        <v>2493.7049999999999</v>
      </c>
      <c r="F13" s="26">
        <v>2624.93</v>
      </c>
      <c r="G13" s="26">
        <v>2505.261</v>
      </c>
      <c r="H13" s="28">
        <v>-4.5589406193688902</v>
      </c>
      <c r="I13" s="27">
        <v>5.2622503463721548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926.92866666666623</v>
      </c>
      <c r="D14" s="25">
        <v>923.28466666666714</v>
      </c>
      <c r="E14" s="25">
        <v>1037.4896666666666</v>
      </c>
      <c r="F14" s="25">
        <v>1108.2686666666659</v>
      </c>
      <c r="G14" s="26">
        <v>1123.587</v>
      </c>
      <c r="H14" s="28">
        <v>1.3821859079898857</v>
      </c>
      <c r="I14" s="27">
        <v>6.8221402365773898</v>
      </c>
      <c r="J14" s="28">
        <v>44.849099554896675</v>
      </c>
      <c r="K14" s="27">
        <v>42.220884620415248</v>
      </c>
      <c r="L14" s="18"/>
    </row>
    <row r="15" spans="1:15">
      <c r="A15" s="16"/>
      <c r="B15" s="12" t="s">
        <v>4</v>
      </c>
      <c r="C15" s="107">
        <v>399.67866666666669</v>
      </c>
      <c r="D15" s="107">
        <v>367.80899999999997</v>
      </c>
      <c r="E15" s="107">
        <v>438.38633333333337</v>
      </c>
      <c r="F15" s="107">
        <v>468.6276666666667</v>
      </c>
      <c r="G15" s="107">
        <v>408.66666666666669</v>
      </c>
      <c r="H15" s="50">
        <v>-12.795019215681535</v>
      </c>
      <c r="I15" s="36">
        <v>6.8983294035169784</v>
      </c>
      <c r="J15" s="50">
        <v>16.312338980516071</v>
      </c>
      <c r="K15" s="36">
        <v>17.852958618579038</v>
      </c>
      <c r="L15" s="18"/>
      <c r="N15" s="23" t="s">
        <v>4</v>
      </c>
      <c r="O15" s="34">
        <f>J15</f>
        <v>16.312338980516071</v>
      </c>
    </row>
    <row r="16" spans="1:15">
      <c r="A16" s="16"/>
      <c r="B16" s="11" t="s">
        <v>195</v>
      </c>
      <c r="C16" s="55">
        <v>186.81933333333336</v>
      </c>
      <c r="D16" s="55">
        <v>239.76933333333332</v>
      </c>
      <c r="E16" s="55">
        <v>267.08633333333336</v>
      </c>
      <c r="F16" s="55">
        <v>258.363</v>
      </c>
      <c r="G16" s="56">
        <v>226.703</v>
      </c>
      <c r="H16" s="28">
        <v>-12.254076628619426</v>
      </c>
      <c r="I16" s="27">
        <v>-3.2661099594513243</v>
      </c>
      <c r="J16" s="28">
        <v>9.0490771221042454</v>
      </c>
      <c r="K16" s="27">
        <v>9.8426624709992279</v>
      </c>
      <c r="L16" s="18"/>
      <c r="N16" s="23" t="s">
        <v>35</v>
      </c>
      <c r="O16" s="34">
        <f>100-O15</f>
        <v>83.687661019483926</v>
      </c>
    </row>
    <row r="17" spans="1:12">
      <c r="A17" s="16"/>
      <c r="B17" s="11" t="s">
        <v>23</v>
      </c>
      <c r="C17" s="55">
        <v>124.52433333333335</v>
      </c>
      <c r="D17" s="55">
        <v>136.19999999999999</v>
      </c>
      <c r="E17" s="55">
        <v>163.45233333333331</v>
      </c>
      <c r="F17" s="55">
        <v>191.57499999999999</v>
      </c>
      <c r="G17" s="56">
        <v>187.59266666666667</v>
      </c>
      <c r="H17" s="28">
        <v>-2.0787333072338821</v>
      </c>
      <c r="I17" s="27">
        <v>17.205423803473806</v>
      </c>
      <c r="J17" s="28">
        <v>7.4879490267348068</v>
      </c>
      <c r="K17" s="27">
        <v>7.2982898591581495</v>
      </c>
      <c r="L17" s="18"/>
    </row>
    <row r="18" spans="1:12">
      <c r="A18" s="16"/>
      <c r="B18" s="11" t="s">
        <v>20</v>
      </c>
      <c r="C18" s="55">
        <v>32.311</v>
      </c>
      <c r="D18" s="55">
        <v>32.707333333333331</v>
      </c>
      <c r="E18" s="55">
        <v>42.947666666666663</v>
      </c>
      <c r="F18" s="55">
        <v>48.778666666666673</v>
      </c>
      <c r="G18" s="56">
        <v>56.672000000000004</v>
      </c>
      <c r="H18" s="28">
        <v>16.181937458998451</v>
      </c>
      <c r="I18" s="27">
        <v>13.576989048687182</v>
      </c>
      <c r="J18" s="28">
        <v>2.2621195955231812</v>
      </c>
      <c r="K18" s="27">
        <v>1.8582844748875849</v>
      </c>
      <c r="L18" s="18"/>
    </row>
    <row r="19" spans="1:12">
      <c r="A19" s="16"/>
      <c r="B19" s="11" t="s">
        <v>19</v>
      </c>
      <c r="C19" s="55">
        <v>42.27</v>
      </c>
      <c r="D19" s="55">
        <v>54.102000000000004</v>
      </c>
      <c r="E19" s="55">
        <v>50.515999999999998</v>
      </c>
      <c r="F19" s="55">
        <v>64.231000000000009</v>
      </c>
      <c r="G19" s="56">
        <v>56.312333333333335</v>
      </c>
      <c r="H19" s="28">
        <v>-12.328418780132132</v>
      </c>
      <c r="I19" s="27">
        <v>27.14981392034208</v>
      </c>
      <c r="J19" s="28">
        <v>2.2477631405802962</v>
      </c>
      <c r="K19" s="27">
        <v>2.4469604903749822</v>
      </c>
      <c r="L19" s="18"/>
    </row>
    <row r="20" spans="1:12">
      <c r="A20" s="16"/>
      <c r="B20" s="11" t="s">
        <v>24</v>
      </c>
      <c r="C20" s="55">
        <v>74.12733333333334</v>
      </c>
      <c r="D20" s="55">
        <v>79.989333333333335</v>
      </c>
      <c r="E20" s="55">
        <v>79.584333333333333</v>
      </c>
      <c r="F20" s="55">
        <v>66.137999999999991</v>
      </c>
      <c r="G20" s="56">
        <v>54.437666666666665</v>
      </c>
      <c r="H20" s="28">
        <v>-17.690787948431051</v>
      </c>
      <c r="I20" s="27">
        <v>-16.89570392832761</v>
      </c>
      <c r="J20" s="28">
        <v>2.1729339444739155</v>
      </c>
      <c r="K20" s="27">
        <v>2.5196100467441038</v>
      </c>
      <c r="L20" s="18"/>
    </row>
    <row r="21" spans="1:12">
      <c r="A21" s="16"/>
      <c r="B21" s="11" t="s">
        <v>22</v>
      </c>
      <c r="C21" s="55">
        <v>35.027000000000001</v>
      </c>
      <c r="D21" s="55">
        <v>37.493666666666662</v>
      </c>
      <c r="E21" s="55">
        <v>66.368000000000009</v>
      </c>
      <c r="F21" s="55">
        <v>64.86399999999999</v>
      </c>
      <c r="G21" s="56">
        <v>54.394333333333329</v>
      </c>
      <c r="H21" s="28">
        <v>-16.140951323795427</v>
      </c>
      <c r="I21" s="27">
        <v>-2.266152362584406</v>
      </c>
      <c r="J21" s="28">
        <v>2.1712042511073029</v>
      </c>
      <c r="K21" s="27">
        <v>2.4710754191540345</v>
      </c>
      <c r="L21" s="18"/>
    </row>
    <row r="22" spans="1:12">
      <c r="A22" s="16"/>
      <c r="B22" s="11" t="s">
        <v>7</v>
      </c>
      <c r="C22" s="55">
        <v>37.727666666666664</v>
      </c>
      <c r="D22" s="55">
        <v>54.562666666666665</v>
      </c>
      <c r="E22" s="55">
        <v>41.867666666666672</v>
      </c>
      <c r="F22" s="55">
        <v>43.344999999999999</v>
      </c>
      <c r="G22" s="56">
        <v>48.756333333333338</v>
      </c>
      <c r="H22" s="28">
        <v>12.484331141615733</v>
      </c>
      <c r="I22" s="27">
        <v>3.5285781390571813</v>
      </c>
      <c r="J22" s="28">
        <v>1.9461578387774106</v>
      </c>
      <c r="K22" s="27">
        <v>1.6512821294282134</v>
      </c>
      <c r="L22" s="18"/>
    </row>
    <row r="23" spans="1:12">
      <c r="A23" s="16"/>
      <c r="B23" s="11" t="s">
        <v>5</v>
      </c>
      <c r="C23" s="55">
        <v>53.244</v>
      </c>
      <c r="D23" s="55">
        <v>46.280666666666662</v>
      </c>
      <c r="E23" s="55">
        <v>49.313333333333333</v>
      </c>
      <c r="F23" s="55">
        <v>48.994333333333337</v>
      </c>
      <c r="G23" s="56">
        <v>42.44</v>
      </c>
      <c r="H23" s="28">
        <v>-13.377737561486713</v>
      </c>
      <c r="I23" s="27">
        <v>-0.64688387183992058</v>
      </c>
      <c r="J23" s="28">
        <v>1.6940350725932349</v>
      </c>
      <c r="K23" s="27">
        <v>1.8665005669992474</v>
      </c>
      <c r="L23" s="18"/>
    </row>
    <row r="24" spans="1:12">
      <c r="A24" s="16"/>
      <c r="B24" s="11" t="s">
        <v>21</v>
      </c>
      <c r="C24" s="55">
        <v>24.014666666666667</v>
      </c>
      <c r="D24" s="55">
        <v>27.926333333333332</v>
      </c>
      <c r="E24" s="55">
        <v>26.522333333333332</v>
      </c>
      <c r="F24" s="55">
        <v>32.654000000000003</v>
      </c>
      <c r="G24" s="56">
        <v>25.597999999999999</v>
      </c>
      <c r="H24" s="28">
        <v>-21.608378759110693</v>
      </c>
      <c r="I24" s="27">
        <v>23.118880943104571</v>
      </c>
      <c r="J24" s="28">
        <v>1.0217697876588505</v>
      </c>
      <c r="K24" s="27">
        <v>1.2439950779639841</v>
      </c>
      <c r="L24" s="18"/>
    </row>
    <row r="25" spans="1:12">
      <c r="A25" s="16"/>
      <c r="B25" s="11" t="s">
        <v>10</v>
      </c>
      <c r="C25" s="55">
        <v>23.504000000000001</v>
      </c>
      <c r="D25" s="55">
        <v>24.266333333333336</v>
      </c>
      <c r="E25" s="55">
        <v>29.925666666666668</v>
      </c>
      <c r="F25" s="55">
        <v>28.752333333333336</v>
      </c>
      <c r="G25" s="56">
        <v>25.387333333333334</v>
      </c>
      <c r="H25" s="28">
        <v>-11.703397985091069</v>
      </c>
      <c r="I25" s="27">
        <v>-3.9208260467603062</v>
      </c>
      <c r="J25" s="28">
        <v>1.0133608168303954</v>
      </c>
      <c r="K25" s="27">
        <v>1.095356193625481</v>
      </c>
      <c r="L25" s="18"/>
    </row>
    <row r="26" spans="1:12">
      <c r="A26" s="16"/>
      <c r="B26" s="11" t="s">
        <v>8</v>
      </c>
      <c r="C26" s="55">
        <v>16.78833333333333</v>
      </c>
      <c r="D26" s="55">
        <v>18.363666666666667</v>
      </c>
      <c r="E26" s="55">
        <v>25.594999999999999</v>
      </c>
      <c r="F26" s="55">
        <v>24.524999999999999</v>
      </c>
      <c r="G26" s="56">
        <v>23.593666666666667</v>
      </c>
      <c r="H26" s="28">
        <v>-3.7974855589534395</v>
      </c>
      <c r="I26" s="27">
        <v>-4.1805040046884123</v>
      </c>
      <c r="J26" s="28">
        <v>0.94176481678622181</v>
      </c>
      <c r="K26" s="27">
        <v>0.93431062923582719</v>
      </c>
      <c r="L26" s="18"/>
    </row>
    <row r="27" spans="1:12">
      <c r="A27" s="16"/>
      <c r="B27" s="11" t="s">
        <v>3</v>
      </c>
      <c r="C27" s="55">
        <v>17.626666666666669</v>
      </c>
      <c r="D27" s="55">
        <v>20.872666666666664</v>
      </c>
      <c r="E27" s="55">
        <v>21.978666666666669</v>
      </c>
      <c r="F27" s="55">
        <v>23.912333333333333</v>
      </c>
      <c r="G27" s="56">
        <v>23.285666666666668</v>
      </c>
      <c r="H27" s="28">
        <v>-2.6206838869760274</v>
      </c>
      <c r="I27" s="27">
        <v>8.7979252608590066</v>
      </c>
      <c r="J27" s="28">
        <v>0.92947068854968284</v>
      </c>
      <c r="K27" s="27">
        <v>0.91097032428801272</v>
      </c>
      <c r="L27" s="18"/>
    </row>
    <row r="28" spans="1:12">
      <c r="A28" s="16"/>
      <c r="B28" s="11" t="s">
        <v>18</v>
      </c>
      <c r="C28" s="55">
        <v>19.634</v>
      </c>
      <c r="D28" s="55">
        <v>21.319000000000003</v>
      </c>
      <c r="E28" s="55">
        <v>23.373000000000001</v>
      </c>
      <c r="F28" s="55">
        <v>25.536333333333332</v>
      </c>
      <c r="G28" s="56">
        <v>21.77933333333333</v>
      </c>
      <c r="H28" s="28">
        <v>-14.712370609197356</v>
      </c>
      <c r="I28" s="27">
        <v>9.2556938918124665</v>
      </c>
      <c r="J28" s="28">
        <v>0.86934388605950963</v>
      </c>
      <c r="K28" s="27">
        <v>0.97283864077645243</v>
      </c>
      <c r="L28" s="18"/>
    </row>
    <row r="29" spans="1:12">
      <c r="A29" s="16"/>
      <c r="B29" s="11" t="s">
        <v>15</v>
      </c>
      <c r="C29" s="55">
        <v>21.885000000000002</v>
      </c>
      <c r="D29" s="55">
        <v>24.826333333333334</v>
      </c>
      <c r="E29" s="55">
        <v>19.196000000000002</v>
      </c>
      <c r="F29" s="55">
        <v>19.069666666666667</v>
      </c>
      <c r="G29" s="56">
        <v>20.62</v>
      </c>
      <c r="H29" s="28">
        <v>8.1298397105350695</v>
      </c>
      <c r="I29" s="27">
        <v>-0.65812322011531421</v>
      </c>
      <c r="J29" s="28">
        <v>0.82306793583582716</v>
      </c>
      <c r="K29" s="27">
        <v>0.72648286493989056</v>
      </c>
      <c r="L29" s="18"/>
    </row>
    <row r="30" spans="1:12">
      <c r="A30" s="16"/>
      <c r="B30" s="11" t="s">
        <v>11</v>
      </c>
      <c r="C30" s="55">
        <v>22.401333333333337</v>
      </c>
      <c r="D30" s="55">
        <v>28.318666666666669</v>
      </c>
      <c r="E30" s="55">
        <v>21.608666666666664</v>
      </c>
      <c r="F30" s="55">
        <v>21.526666666666671</v>
      </c>
      <c r="G30" s="56">
        <v>20.582333333333334</v>
      </c>
      <c r="H30" s="28">
        <v>-4.3868070610096126</v>
      </c>
      <c r="I30" s="27">
        <v>-0.3794773701909393</v>
      </c>
      <c r="J30" s="28">
        <v>0.82156443314023297</v>
      </c>
      <c r="K30" s="27">
        <v>0.82008536100645246</v>
      </c>
      <c r="L30" s="18"/>
    </row>
    <row r="31" spans="1:12">
      <c r="A31" s="16"/>
      <c r="B31" s="11" t="s">
        <v>9</v>
      </c>
      <c r="C31" s="55">
        <v>21.670333333333332</v>
      </c>
      <c r="D31" s="55">
        <v>21.145</v>
      </c>
      <c r="E31" s="55">
        <v>22.094999999999999</v>
      </c>
      <c r="F31" s="55">
        <v>19.662666666666667</v>
      </c>
      <c r="G31" s="56">
        <v>17.774666666666668</v>
      </c>
      <c r="H31" s="28">
        <v>-9.6019529395809258</v>
      </c>
      <c r="I31" s="27">
        <v>-11.008523798747827</v>
      </c>
      <c r="J31" s="28">
        <v>0.70949360831732378</v>
      </c>
      <c r="K31" s="27">
        <v>0.74907394355912993</v>
      </c>
      <c r="L31" s="18"/>
    </row>
    <row r="32" spans="1:12">
      <c r="A32" s="16"/>
      <c r="B32" s="11" t="s">
        <v>17</v>
      </c>
      <c r="C32" s="55">
        <v>20.544</v>
      </c>
      <c r="D32" s="55">
        <v>18.276666666666667</v>
      </c>
      <c r="E32" s="55">
        <v>16.66333333333333</v>
      </c>
      <c r="F32" s="55">
        <v>18.328333333333333</v>
      </c>
      <c r="G32" s="56">
        <v>15.732999999999999</v>
      </c>
      <c r="H32" s="28">
        <v>-14.16022551604984</v>
      </c>
      <c r="I32" s="27">
        <v>9.9919983996799466</v>
      </c>
      <c r="J32" s="28">
        <v>0.6279984400826899</v>
      </c>
      <c r="K32" s="27">
        <v>0.6982408419780084</v>
      </c>
      <c r="L32" s="18"/>
    </row>
    <row r="33" spans="1:14">
      <c r="A33" s="16"/>
      <c r="B33" s="11" t="s">
        <v>14</v>
      </c>
      <c r="C33" s="55">
        <v>13.590999999999999</v>
      </c>
      <c r="D33" s="55">
        <v>12.883333333333333</v>
      </c>
      <c r="E33" s="55">
        <v>12.080333333333334</v>
      </c>
      <c r="F33" s="55">
        <v>11.292333333333334</v>
      </c>
      <c r="G33" s="56">
        <v>15.387666666666668</v>
      </c>
      <c r="H33" s="28">
        <v>36.266493491159203</v>
      </c>
      <c r="I33" s="27">
        <v>-6.5229988134985266</v>
      </c>
      <c r="J33" s="28">
        <v>0.61421411448414631</v>
      </c>
      <c r="K33" s="27">
        <v>0.43019559886676345</v>
      </c>
      <c r="L33" s="18"/>
    </row>
    <row r="34" spans="1:14">
      <c r="A34" s="16"/>
      <c r="B34" s="11" t="s">
        <v>16</v>
      </c>
      <c r="C34" s="55">
        <v>10.607333333333335</v>
      </c>
      <c r="D34" s="55">
        <v>7.6436666666666673</v>
      </c>
      <c r="E34" s="55">
        <v>10.840333333333334</v>
      </c>
      <c r="F34" s="55">
        <v>10.515666666666666</v>
      </c>
      <c r="G34" s="56">
        <v>9.2286666666666672</v>
      </c>
      <c r="H34" s="28">
        <v>-12.238881668621415</v>
      </c>
      <c r="I34" s="27">
        <v>-2.9949878540020403</v>
      </c>
      <c r="J34" s="28">
        <v>0.36837146575413365</v>
      </c>
      <c r="K34" s="27">
        <v>0.40060750826371239</v>
      </c>
      <c r="L34" s="18"/>
    </row>
    <row r="35" spans="1:14">
      <c r="A35" s="16"/>
      <c r="B35" s="11" t="s">
        <v>6</v>
      </c>
      <c r="C35" s="55">
        <v>7.2549999999999999</v>
      </c>
      <c r="D35" s="55">
        <v>6.9363333333333328</v>
      </c>
      <c r="E35" s="55">
        <v>7.5163333333333329</v>
      </c>
      <c r="F35" s="55">
        <v>8.177999999999999</v>
      </c>
      <c r="G35" s="56">
        <v>8.9646666666666661</v>
      </c>
      <c r="H35" s="28">
        <v>9.6193038232656782</v>
      </c>
      <c r="I35" s="27">
        <v>8.8030511330879477</v>
      </c>
      <c r="J35" s="28">
        <v>0.35783364155138592</v>
      </c>
      <c r="K35" s="27">
        <v>0.31155116517392839</v>
      </c>
      <c r="L35" s="18"/>
    </row>
    <row r="36" spans="1:14">
      <c r="A36" s="16"/>
      <c r="B36" s="11" t="s">
        <v>186</v>
      </c>
      <c r="C36" s="55">
        <v>11.482666666666667</v>
      </c>
      <c r="D36" s="55">
        <v>10.948333333333332</v>
      </c>
      <c r="E36" s="55">
        <v>9.3893333333333331</v>
      </c>
      <c r="F36" s="55">
        <v>8.6300000000000008</v>
      </c>
      <c r="G36" s="56">
        <v>8.4540000000000006</v>
      </c>
      <c r="H36" s="28">
        <v>-2.0393974507531887</v>
      </c>
      <c r="I36" s="27">
        <v>-8.0871911388809892</v>
      </c>
      <c r="J36" s="28">
        <v>0.33744987049253555</v>
      </c>
      <c r="K36" s="27">
        <v>0.32877067197982429</v>
      </c>
      <c r="L36" s="18"/>
    </row>
    <row r="37" spans="1:14">
      <c r="A37" s="16"/>
      <c r="B37" s="11" t="s">
        <v>12</v>
      </c>
      <c r="C37" s="55">
        <v>9.0136666666666656</v>
      </c>
      <c r="D37" s="55">
        <v>10.354666666666667</v>
      </c>
      <c r="E37" s="55">
        <v>6.9586666666666659</v>
      </c>
      <c r="F37" s="55">
        <v>6.3386666666666658</v>
      </c>
      <c r="G37" s="56">
        <v>7.8</v>
      </c>
      <c r="H37" s="28">
        <v>23.054270088346662</v>
      </c>
      <c r="I37" s="27">
        <v>-8.9097528262119248</v>
      </c>
      <c r="J37" s="28">
        <v>0.31134480599027409</v>
      </c>
      <c r="K37" s="27">
        <v>0.24147945532515788</v>
      </c>
      <c r="L37" s="18"/>
    </row>
    <row r="38" spans="1:14">
      <c r="A38" s="16"/>
      <c r="B38" s="11" t="s">
        <v>13</v>
      </c>
      <c r="C38" s="55">
        <v>2.6139999999999999</v>
      </c>
      <c r="D38" s="55">
        <v>2.4456666666666664</v>
      </c>
      <c r="E38" s="55">
        <v>2.9506666666666668</v>
      </c>
      <c r="F38" s="55">
        <v>2.8226666666666667</v>
      </c>
      <c r="G38" s="56">
        <v>1.51</v>
      </c>
      <c r="H38" s="28">
        <v>-46.504487482286251</v>
      </c>
      <c r="I38" s="27">
        <v>-4.3380027112516988</v>
      </c>
      <c r="J38" s="28">
        <v>6.0273161159655621E-2</v>
      </c>
      <c r="K38" s="27">
        <v>0.10753302627752614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 codeName="Hoja22">
    <tabColor rgb="FF53722D"/>
  </sheetPr>
  <dimension ref="A1:O52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92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196</v>
      </c>
      <c r="C13" s="26">
        <v>1946.4549999999999</v>
      </c>
      <c r="D13" s="26">
        <v>2058.9053333333336</v>
      </c>
      <c r="E13" s="26">
        <v>2323.1543333333334</v>
      </c>
      <c r="F13" s="26">
        <v>2402.0133333333338</v>
      </c>
      <c r="G13" s="26">
        <v>2299.596</v>
      </c>
      <c r="H13" s="28">
        <v>-4.2638120243573603</v>
      </c>
      <c r="I13" s="27">
        <v>3.3944796033783531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802.84933333333356</v>
      </c>
      <c r="D14" s="25">
        <v>827.60100000000057</v>
      </c>
      <c r="E14" s="25">
        <v>948.99966666666705</v>
      </c>
      <c r="F14" s="25">
        <v>980.75900000000001</v>
      </c>
      <c r="G14" s="26">
        <v>996.55699999999979</v>
      </c>
      <c r="H14" s="28">
        <v>1.6107932733729458</v>
      </c>
      <c r="I14" s="27">
        <v>3.3466116426454251</v>
      </c>
      <c r="J14" s="28">
        <v>43.336177311145079</v>
      </c>
      <c r="K14" s="27">
        <v>40.830705907821766</v>
      </c>
      <c r="L14" s="18"/>
    </row>
    <row r="15" spans="1:15">
      <c r="A15" s="16"/>
      <c r="B15" s="12" t="s">
        <v>4</v>
      </c>
      <c r="C15" s="107">
        <v>376.59466666666668</v>
      </c>
      <c r="D15" s="107">
        <v>348.06466666666665</v>
      </c>
      <c r="E15" s="107">
        <v>419.71933333333328</v>
      </c>
      <c r="F15" s="107">
        <v>445.99366666666674</v>
      </c>
      <c r="G15" s="107">
        <v>380.84366666666665</v>
      </c>
      <c r="H15" s="50">
        <v>-14.607830753949436</v>
      </c>
      <c r="I15" s="36">
        <v>6.2599769052017695</v>
      </c>
      <c r="J15" s="50">
        <v>16.561329323353608</v>
      </c>
      <c r="K15" s="36">
        <v>18.567493380552978</v>
      </c>
      <c r="L15" s="18"/>
      <c r="N15" s="23" t="s">
        <v>4</v>
      </c>
      <c r="O15" s="34">
        <f>J15</f>
        <v>16.561329323353608</v>
      </c>
    </row>
    <row r="16" spans="1:15">
      <c r="A16" s="16"/>
      <c r="B16" s="11" t="s">
        <v>195</v>
      </c>
      <c r="C16" s="55">
        <v>173.476</v>
      </c>
      <c r="D16" s="55">
        <v>224.21133333333333</v>
      </c>
      <c r="E16" s="55">
        <v>243.01400000000001</v>
      </c>
      <c r="F16" s="55">
        <v>238.97733333333335</v>
      </c>
      <c r="G16" s="56">
        <v>207.90833333333333</v>
      </c>
      <c r="H16" s="28">
        <v>-13.000814582136112</v>
      </c>
      <c r="I16" s="27">
        <v>-1.6610839979041003</v>
      </c>
      <c r="J16" s="28">
        <v>9.0410808391271047</v>
      </c>
      <c r="K16" s="27">
        <v>9.9490427474729533</v>
      </c>
      <c r="L16" s="18"/>
      <c r="N16" s="23" t="s">
        <v>35</v>
      </c>
      <c r="O16" s="34">
        <f>100-O15</f>
        <v>83.438670676646396</v>
      </c>
    </row>
    <row r="17" spans="1:12">
      <c r="A17" s="16"/>
      <c r="B17" s="11" t="s">
        <v>23</v>
      </c>
      <c r="C17" s="55">
        <v>113.48099999999999</v>
      </c>
      <c r="D17" s="55">
        <v>127.782</v>
      </c>
      <c r="E17" s="55">
        <v>153.2413333333333</v>
      </c>
      <c r="F17" s="55">
        <v>172.87533333333332</v>
      </c>
      <c r="G17" s="56">
        <v>180.727</v>
      </c>
      <c r="H17" s="28">
        <v>4.5418085479709935</v>
      </c>
      <c r="I17" s="27">
        <v>12.812470090750105</v>
      </c>
      <c r="J17" s="28">
        <v>7.8590761159786329</v>
      </c>
      <c r="K17" s="27">
        <v>7.197101320558863</v>
      </c>
      <c r="L17" s="18"/>
    </row>
    <row r="18" spans="1:12">
      <c r="A18" s="16"/>
      <c r="B18" s="11" t="s">
        <v>20</v>
      </c>
      <c r="C18" s="55">
        <v>29.654666666666667</v>
      </c>
      <c r="D18" s="55">
        <v>29.918333333333333</v>
      </c>
      <c r="E18" s="55">
        <v>41.101999999999997</v>
      </c>
      <c r="F18" s="55">
        <v>45.698666666666668</v>
      </c>
      <c r="G18" s="56">
        <v>54.854000000000006</v>
      </c>
      <c r="H18" s="28">
        <v>20.034136663360002</v>
      </c>
      <c r="I18" s="27">
        <v>11.18355959969508</v>
      </c>
      <c r="J18" s="28">
        <v>2.3853755181344898</v>
      </c>
      <c r="K18" s="27">
        <v>1.9025151123224404</v>
      </c>
      <c r="L18" s="18"/>
    </row>
    <row r="19" spans="1:12">
      <c r="A19" s="16"/>
      <c r="B19" s="11" t="s">
        <v>19</v>
      </c>
      <c r="C19" s="55">
        <v>40.363666666666667</v>
      </c>
      <c r="D19" s="55">
        <v>50.151333333333334</v>
      </c>
      <c r="E19" s="55">
        <v>47.025666666666666</v>
      </c>
      <c r="F19" s="55">
        <v>60.983666666666672</v>
      </c>
      <c r="G19" s="56">
        <v>54.44</v>
      </c>
      <c r="H19" s="28">
        <v>-10.730195516832385</v>
      </c>
      <c r="I19" s="27">
        <v>29.681663205200003</v>
      </c>
      <c r="J19" s="28">
        <v>2.3673723558398954</v>
      </c>
      <c r="K19" s="27">
        <v>2.538856292776615</v>
      </c>
      <c r="L19" s="18"/>
    </row>
    <row r="20" spans="1:12">
      <c r="A20" s="16"/>
      <c r="B20" s="11" t="s">
        <v>24</v>
      </c>
      <c r="C20" s="55">
        <v>71.720333333333329</v>
      </c>
      <c r="D20" s="55">
        <v>78.094333333333338</v>
      </c>
      <c r="E20" s="55">
        <v>76.425666666666658</v>
      </c>
      <c r="F20" s="55">
        <v>61.776000000000003</v>
      </c>
      <c r="G20" s="56">
        <v>53.451666666666675</v>
      </c>
      <c r="H20" s="28">
        <v>-13.475028058361382</v>
      </c>
      <c r="I20" s="27">
        <v>-19.168516685057803</v>
      </c>
      <c r="J20" s="28">
        <v>2.3243937920689839</v>
      </c>
      <c r="K20" s="27">
        <v>2.571842509894477</v>
      </c>
      <c r="L20" s="18"/>
    </row>
    <row r="21" spans="1:12">
      <c r="A21" s="16"/>
      <c r="B21" s="11" t="s">
        <v>22</v>
      </c>
      <c r="C21" s="55">
        <v>33.392666666666663</v>
      </c>
      <c r="D21" s="55">
        <v>35.991666666666667</v>
      </c>
      <c r="E21" s="55">
        <v>61.628666666666675</v>
      </c>
      <c r="F21" s="55">
        <v>61.497999999999998</v>
      </c>
      <c r="G21" s="56">
        <v>51.443333333333328</v>
      </c>
      <c r="H21" s="28">
        <v>-16.349583184277005</v>
      </c>
      <c r="I21" s="27">
        <v>-0.21202254362149286</v>
      </c>
      <c r="J21" s="28">
        <v>2.2370596110505203</v>
      </c>
      <c r="K21" s="27">
        <v>2.5602688855460136</v>
      </c>
      <c r="L21" s="18"/>
    </row>
    <row r="22" spans="1:12">
      <c r="A22" s="16"/>
      <c r="B22" s="11" t="s">
        <v>7</v>
      </c>
      <c r="C22" s="55">
        <v>34.637666666666668</v>
      </c>
      <c r="D22" s="55">
        <v>50.686666666666667</v>
      </c>
      <c r="E22" s="55">
        <v>40.734999999999999</v>
      </c>
      <c r="F22" s="55">
        <v>40.898000000000003</v>
      </c>
      <c r="G22" s="56">
        <v>46.136333333333333</v>
      </c>
      <c r="H22" s="28">
        <v>12.808287283811758</v>
      </c>
      <c r="I22" s="27">
        <v>0.40014729348227807</v>
      </c>
      <c r="J22" s="28">
        <v>2.0062799436654668</v>
      </c>
      <c r="K22" s="27">
        <v>1.7026549949764362</v>
      </c>
      <c r="L22" s="18"/>
    </row>
    <row r="23" spans="1:12">
      <c r="A23" s="16"/>
      <c r="B23" s="11" t="s">
        <v>5</v>
      </c>
      <c r="C23" s="55">
        <v>47.713666666666661</v>
      </c>
      <c r="D23" s="55">
        <v>44.901999999999994</v>
      </c>
      <c r="E23" s="55">
        <v>48.110999999999997</v>
      </c>
      <c r="F23" s="55">
        <v>47.256999999999998</v>
      </c>
      <c r="G23" s="56">
        <v>39.987000000000002</v>
      </c>
      <c r="H23" s="28">
        <v>-15.383964280424056</v>
      </c>
      <c r="I23" s="27">
        <v>-1.7750618361705217</v>
      </c>
      <c r="J23" s="28">
        <v>1.7388706538017984</v>
      </c>
      <c r="K23" s="27">
        <v>1.9673912440119672</v>
      </c>
      <c r="L23" s="18"/>
    </row>
    <row r="24" spans="1:12">
      <c r="A24" s="16"/>
      <c r="B24" s="11" t="s">
        <v>10</v>
      </c>
      <c r="C24" s="55">
        <v>22.691999999999997</v>
      </c>
      <c r="D24" s="55">
        <v>23.695333333333334</v>
      </c>
      <c r="E24" s="55">
        <v>29.364333333333331</v>
      </c>
      <c r="F24" s="55">
        <v>27.191333333333333</v>
      </c>
      <c r="G24" s="56">
        <v>24.446666666666669</v>
      </c>
      <c r="H24" s="28">
        <v>-10.093902468923909</v>
      </c>
      <c r="I24" s="27">
        <v>-7.4001339493489748</v>
      </c>
      <c r="J24" s="28">
        <v>1.0630852839658214</v>
      </c>
      <c r="K24" s="27">
        <v>1.1320225810570019</v>
      </c>
      <c r="L24" s="18"/>
    </row>
    <row r="25" spans="1:12">
      <c r="A25" s="16"/>
      <c r="B25" s="11" t="s">
        <v>21</v>
      </c>
      <c r="C25" s="55">
        <v>21.415333333333333</v>
      </c>
      <c r="D25" s="55">
        <v>24.390666666666664</v>
      </c>
      <c r="E25" s="55">
        <v>25.240666666666669</v>
      </c>
      <c r="F25" s="55">
        <v>30.036000000000001</v>
      </c>
      <c r="G25" s="56">
        <v>24.138666666666666</v>
      </c>
      <c r="H25" s="28">
        <v>-19.634216717716523</v>
      </c>
      <c r="I25" s="27">
        <v>18.998441668207388</v>
      </c>
      <c r="J25" s="28">
        <v>1.0496916269930312</v>
      </c>
      <c r="K25" s="27">
        <v>1.250451010541157</v>
      </c>
      <c r="L25" s="18"/>
    </row>
    <row r="26" spans="1:12">
      <c r="A26" s="16"/>
      <c r="B26" s="11" t="s">
        <v>8</v>
      </c>
      <c r="C26" s="55">
        <v>15.666666666666666</v>
      </c>
      <c r="D26" s="55">
        <v>17.642333333333333</v>
      </c>
      <c r="E26" s="55">
        <v>24.50266666666667</v>
      </c>
      <c r="F26" s="55">
        <v>23.350999999999999</v>
      </c>
      <c r="G26" s="56">
        <v>22.128</v>
      </c>
      <c r="H26" s="28">
        <v>-5.2374630636803481</v>
      </c>
      <c r="I26" s="27">
        <v>-4.700168689122286</v>
      </c>
      <c r="J26" s="28">
        <v>0.96225597887628966</v>
      </c>
      <c r="K26" s="27">
        <v>0.97214281352865062</v>
      </c>
      <c r="L26" s="18"/>
    </row>
    <row r="27" spans="1:12">
      <c r="A27" s="16"/>
      <c r="B27" s="11" t="s">
        <v>3</v>
      </c>
      <c r="C27" s="55">
        <v>15.521666666666667</v>
      </c>
      <c r="D27" s="55">
        <v>20.123000000000001</v>
      </c>
      <c r="E27" s="55">
        <v>20.858000000000001</v>
      </c>
      <c r="F27" s="55">
        <v>22.338666666666668</v>
      </c>
      <c r="G27" s="56">
        <v>21.666666666666668</v>
      </c>
      <c r="H27" s="28">
        <v>-3.0082368389638292</v>
      </c>
      <c r="I27" s="27">
        <v>7.0987950266883981</v>
      </c>
      <c r="J27" s="28">
        <v>0.94219448401661277</v>
      </c>
      <c r="K27" s="27">
        <v>0.92999761311344364</v>
      </c>
      <c r="L27" s="18"/>
    </row>
    <row r="28" spans="1:12">
      <c r="A28" s="16"/>
      <c r="B28" s="11" t="s">
        <v>18</v>
      </c>
      <c r="C28" s="55">
        <v>18.327333333333335</v>
      </c>
      <c r="D28" s="55">
        <v>20.437333333333331</v>
      </c>
      <c r="E28" s="55">
        <v>22.516333333333336</v>
      </c>
      <c r="F28" s="55">
        <v>24.328333333333333</v>
      </c>
      <c r="G28" s="56">
        <v>21.550666666666668</v>
      </c>
      <c r="H28" s="28">
        <v>-11.417414537233672</v>
      </c>
      <c r="I28" s="27">
        <v>8.0474914506506234</v>
      </c>
      <c r="J28" s="28">
        <v>0.93715011970218542</v>
      </c>
      <c r="K28" s="27">
        <v>1.0128309029647349</v>
      </c>
      <c r="L28" s="18"/>
    </row>
    <row r="29" spans="1:12">
      <c r="A29" s="16"/>
      <c r="B29" s="11" t="s">
        <v>11</v>
      </c>
      <c r="C29" s="55">
        <v>21.327999999999999</v>
      </c>
      <c r="D29" s="55">
        <v>28.042000000000002</v>
      </c>
      <c r="E29" s="55">
        <v>21.322666666666667</v>
      </c>
      <c r="F29" s="55">
        <v>20.852999999999998</v>
      </c>
      <c r="G29" s="56">
        <v>20.039333333333335</v>
      </c>
      <c r="H29" s="28">
        <v>-3.9019165907383302</v>
      </c>
      <c r="I29" s="27">
        <v>-2.202663831915963</v>
      </c>
      <c r="J29" s="28">
        <v>0.87142843061708808</v>
      </c>
      <c r="K29" s="27">
        <v>0.86814672136152415</v>
      </c>
      <c r="L29" s="18"/>
    </row>
    <row r="30" spans="1:12">
      <c r="A30" s="16"/>
      <c r="B30" s="11" t="s">
        <v>15</v>
      </c>
      <c r="C30" s="55">
        <v>20.039000000000001</v>
      </c>
      <c r="D30" s="55">
        <v>23.195999999999998</v>
      </c>
      <c r="E30" s="55">
        <v>17.625</v>
      </c>
      <c r="F30" s="55">
        <v>17.069666666666667</v>
      </c>
      <c r="G30" s="56">
        <v>18.84</v>
      </c>
      <c r="H30" s="28">
        <v>10.371223808314944</v>
      </c>
      <c r="I30" s="27">
        <v>-3.1508274231678457</v>
      </c>
      <c r="J30" s="28">
        <v>0.81927434210183003</v>
      </c>
      <c r="K30" s="27">
        <v>0.71063996314203071</v>
      </c>
      <c r="L30" s="18"/>
    </row>
    <row r="31" spans="1:12">
      <c r="A31" s="16"/>
      <c r="B31" s="11" t="s">
        <v>9</v>
      </c>
      <c r="C31" s="55">
        <v>19.560999999999996</v>
      </c>
      <c r="D31" s="55">
        <v>20.515000000000001</v>
      </c>
      <c r="E31" s="55">
        <v>20.051333333333332</v>
      </c>
      <c r="F31" s="55">
        <v>18.238333333333333</v>
      </c>
      <c r="G31" s="56">
        <v>16.704666666666665</v>
      </c>
      <c r="H31" s="28">
        <v>-8.409028602759772</v>
      </c>
      <c r="I31" s="27">
        <v>-9.041792731987897</v>
      </c>
      <c r="J31" s="28">
        <v>0.7264174518770542</v>
      </c>
      <c r="K31" s="27">
        <v>0.75929359259732099</v>
      </c>
      <c r="L31" s="18"/>
    </row>
    <row r="32" spans="1:12">
      <c r="A32" s="16"/>
      <c r="B32" s="11" t="s">
        <v>17</v>
      </c>
      <c r="C32" s="55">
        <v>19.083333333333332</v>
      </c>
      <c r="D32" s="55">
        <v>17.058333333333334</v>
      </c>
      <c r="E32" s="55">
        <v>15.377000000000001</v>
      </c>
      <c r="F32" s="55">
        <v>16.751666666666665</v>
      </c>
      <c r="G32" s="56">
        <v>15.237</v>
      </c>
      <c r="H32" s="28">
        <v>-9.0418863794647244</v>
      </c>
      <c r="I32" s="27">
        <v>8.9397585137976456</v>
      </c>
      <c r="J32" s="28">
        <v>0.66259464705974447</v>
      </c>
      <c r="K32" s="27">
        <v>0.69740106910314115</v>
      </c>
      <c r="L32" s="18"/>
    </row>
    <row r="33" spans="1:14">
      <c r="A33" s="16"/>
      <c r="B33" s="11" t="s">
        <v>14</v>
      </c>
      <c r="C33" s="55">
        <v>12.190333333333333</v>
      </c>
      <c r="D33" s="55">
        <v>11.063666666666668</v>
      </c>
      <c r="E33" s="55">
        <v>11.183666666666667</v>
      </c>
      <c r="F33" s="55">
        <v>10.439666666666666</v>
      </c>
      <c r="G33" s="56">
        <v>14.122333333333335</v>
      </c>
      <c r="H33" s="28">
        <v>35.275711229605065</v>
      </c>
      <c r="I33" s="27">
        <v>-6.6525587910941653</v>
      </c>
      <c r="J33" s="28">
        <v>0.6141223646820283</v>
      </c>
      <c r="K33" s="27">
        <v>0.43462151195386078</v>
      </c>
      <c r="L33" s="18"/>
    </row>
    <row r="34" spans="1:14">
      <c r="A34" s="16"/>
      <c r="B34" s="11" t="s">
        <v>16</v>
      </c>
      <c r="C34" s="55">
        <v>9.7490000000000006</v>
      </c>
      <c r="D34" s="55">
        <v>7.1920000000000002</v>
      </c>
      <c r="E34" s="55">
        <v>10.671333333333335</v>
      </c>
      <c r="F34" s="55">
        <v>10.381</v>
      </c>
      <c r="G34" s="56">
        <v>9.1150000000000002</v>
      </c>
      <c r="H34" s="28">
        <v>-12.195356902032561</v>
      </c>
      <c r="I34" s="27">
        <v>-2.7206847004435653</v>
      </c>
      <c r="J34" s="28">
        <v>0.39637397177591194</v>
      </c>
      <c r="K34" s="27">
        <v>0.43217911640790224</v>
      </c>
      <c r="L34" s="18"/>
    </row>
    <row r="35" spans="1:14">
      <c r="A35" s="16"/>
      <c r="B35" s="11" t="s">
        <v>6</v>
      </c>
      <c r="C35" s="55">
        <v>6.5773333333333328</v>
      </c>
      <c r="D35" s="55">
        <v>6.6483333333333334</v>
      </c>
      <c r="E35" s="55">
        <v>7.2510000000000003</v>
      </c>
      <c r="F35" s="55">
        <v>7.9556666666666667</v>
      </c>
      <c r="G35" s="56">
        <v>8.6620000000000008</v>
      </c>
      <c r="H35" s="28">
        <v>8.8783676205639761</v>
      </c>
      <c r="I35" s="27">
        <v>9.7181997885349212</v>
      </c>
      <c r="J35" s="28">
        <v>0.37667485941008771</v>
      </c>
      <c r="K35" s="27">
        <v>0.33120826417838362</v>
      </c>
      <c r="L35" s="18"/>
    </row>
    <row r="36" spans="1:14">
      <c r="A36" s="16"/>
      <c r="B36" s="11" t="s">
        <v>186</v>
      </c>
      <c r="C36" s="55">
        <v>10.138333333333334</v>
      </c>
      <c r="D36" s="55">
        <v>10.145666666666667</v>
      </c>
      <c r="E36" s="55">
        <v>8.3719999999999999</v>
      </c>
      <c r="F36" s="55">
        <v>8.1453333333333333</v>
      </c>
      <c r="G36" s="56">
        <v>7.9170000000000007</v>
      </c>
      <c r="H36" s="28">
        <v>-2.8032411196595053</v>
      </c>
      <c r="I36" s="27">
        <v>-2.7074374900461828</v>
      </c>
      <c r="J36" s="28">
        <v>0.34427786445967035</v>
      </c>
      <c r="K36" s="27">
        <v>0.33910441796048862</v>
      </c>
      <c r="L36" s="18"/>
    </row>
    <row r="37" spans="1:14">
      <c r="A37" s="16"/>
      <c r="B37" s="11" t="s">
        <v>12</v>
      </c>
      <c r="C37" s="55">
        <v>7.8009999999999993</v>
      </c>
      <c r="D37" s="55">
        <v>9.1083333333333325</v>
      </c>
      <c r="E37" s="55">
        <v>6.0633333333333326</v>
      </c>
      <c r="F37" s="55">
        <v>5.55</v>
      </c>
      <c r="G37" s="56">
        <v>7.1819999999999995</v>
      </c>
      <c r="H37" s="28">
        <v>29.405405405405393</v>
      </c>
      <c r="I37" s="27">
        <v>-8.4661902144035128</v>
      </c>
      <c r="J37" s="28">
        <v>0.31231572850187594</v>
      </c>
      <c r="K37" s="27">
        <v>0.23105616954665803</v>
      </c>
      <c r="L37" s="18"/>
    </row>
    <row r="38" spans="1:14">
      <c r="A38" s="16"/>
      <c r="B38" s="11" t="s">
        <v>13</v>
      </c>
      <c r="C38" s="55">
        <v>2.4809999999999999</v>
      </c>
      <c r="D38" s="55">
        <v>2.2440000000000002</v>
      </c>
      <c r="E38" s="55">
        <v>2.7526666666666664</v>
      </c>
      <c r="F38" s="55">
        <v>2.6669999999999998</v>
      </c>
      <c r="G38" s="56">
        <v>1.4976666666666665</v>
      </c>
      <c r="H38" s="28">
        <v>-43.844519435070616</v>
      </c>
      <c r="I38" s="27">
        <v>-3.1121336885444384</v>
      </c>
      <c r="J38" s="28">
        <v>6.5127381795179087E-2</v>
      </c>
      <c r="K38" s="27">
        <v>0.11103185660917783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 codeName="Hoja23">
    <tabColor rgb="FF53722D"/>
  </sheetPr>
  <dimension ref="A1:O52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J35" sqref="J3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93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196</v>
      </c>
      <c r="C13" s="26">
        <v>208.83433333333335</v>
      </c>
      <c r="D13" s="26">
        <v>169.82033333333334</v>
      </c>
      <c r="E13" s="26">
        <v>170.55133333333333</v>
      </c>
      <c r="F13" s="26">
        <v>222.91633333333334</v>
      </c>
      <c r="G13" s="26">
        <v>205.66499999999999</v>
      </c>
      <c r="H13" s="28">
        <v>-7.7389274600784486</v>
      </c>
      <c r="I13" s="27">
        <v>30.703365946518545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124.07733333333334</v>
      </c>
      <c r="D14" s="25">
        <v>95.793000000000021</v>
      </c>
      <c r="E14" s="25">
        <v>88.490000000000023</v>
      </c>
      <c r="F14" s="25">
        <v>127.50933333333333</v>
      </c>
      <c r="G14" s="26">
        <v>127.03200000000001</v>
      </c>
      <c r="H14" s="28">
        <v>-0.37435168144552833</v>
      </c>
      <c r="I14" s="27">
        <v>44.094624628018188</v>
      </c>
      <c r="J14" s="28">
        <v>61.766464882211366</v>
      </c>
      <c r="K14" s="27">
        <v>57.200534131639827</v>
      </c>
      <c r="L14" s="18"/>
    </row>
    <row r="15" spans="1:15">
      <c r="A15" s="16"/>
      <c r="B15" s="12" t="s">
        <v>4</v>
      </c>
      <c r="C15" s="107">
        <v>23.083666666666669</v>
      </c>
      <c r="D15" s="107">
        <v>19.744666666666664</v>
      </c>
      <c r="E15" s="107">
        <v>18.667333333333332</v>
      </c>
      <c r="F15" s="107">
        <v>22.633666666666667</v>
      </c>
      <c r="G15" s="107">
        <v>27.822666666666667</v>
      </c>
      <c r="H15" s="50">
        <v>22.926024653539724</v>
      </c>
      <c r="I15" s="36">
        <v>21.247455448019714</v>
      </c>
      <c r="J15" s="50">
        <v>13.528148526325174</v>
      </c>
      <c r="K15" s="36">
        <v>10.153435743455317</v>
      </c>
      <c r="L15" s="18"/>
      <c r="N15" s="23" t="s">
        <v>4</v>
      </c>
      <c r="O15" s="34">
        <f>J15</f>
        <v>13.528148526325174</v>
      </c>
    </row>
    <row r="16" spans="1:15">
      <c r="A16" s="16"/>
      <c r="B16" s="11" t="s">
        <v>195</v>
      </c>
      <c r="C16" s="25">
        <v>13.344000000000001</v>
      </c>
      <c r="D16" s="25">
        <v>15.558333333333332</v>
      </c>
      <c r="E16" s="25">
        <v>24.072666666666667</v>
      </c>
      <c r="F16" s="25">
        <v>19.385666666666669</v>
      </c>
      <c r="G16" s="26">
        <v>18.794333333333334</v>
      </c>
      <c r="H16" s="28">
        <v>-3.0503636707533088</v>
      </c>
      <c r="I16" s="27">
        <v>-19.470215181810623</v>
      </c>
      <c r="J16" s="28">
        <v>9.1383236493002382</v>
      </c>
      <c r="K16" s="27">
        <v>8.6963868357186342</v>
      </c>
      <c r="L16" s="18"/>
      <c r="N16" s="23" t="s">
        <v>35</v>
      </c>
      <c r="O16" s="34">
        <f>100-O15</f>
        <v>86.471851473674832</v>
      </c>
    </row>
    <row r="17" spans="1:12">
      <c r="A17" s="16"/>
      <c r="B17" s="11" t="s">
        <v>23</v>
      </c>
      <c r="C17" s="25">
        <v>11.043333333333335</v>
      </c>
      <c r="D17" s="25">
        <v>8.4179999999999993</v>
      </c>
      <c r="E17" s="25">
        <v>10.210666666666667</v>
      </c>
      <c r="F17" s="25">
        <v>18.699666666666669</v>
      </c>
      <c r="G17" s="26">
        <v>6.8653333333333348</v>
      </c>
      <c r="H17" s="28">
        <v>-63.286333089716386</v>
      </c>
      <c r="I17" s="27">
        <v>83.138547923739907</v>
      </c>
      <c r="J17" s="28">
        <v>3.3381145714308875</v>
      </c>
      <c r="K17" s="27">
        <v>8.3886480577914888</v>
      </c>
      <c r="L17" s="18"/>
    </row>
    <row r="18" spans="1:12">
      <c r="A18" s="16"/>
      <c r="B18" s="11" t="s">
        <v>7</v>
      </c>
      <c r="C18" s="25">
        <v>1.6343333333333334</v>
      </c>
      <c r="D18" s="25">
        <v>1.502</v>
      </c>
      <c r="E18" s="25">
        <v>4.7393333333333336</v>
      </c>
      <c r="F18" s="25">
        <v>3.3656666666666673</v>
      </c>
      <c r="G18" s="26">
        <v>2.9513333333333329</v>
      </c>
      <c r="H18" s="28">
        <v>-12.310587303159382</v>
      </c>
      <c r="I18" s="27">
        <v>-28.984385989590656</v>
      </c>
      <c r="J18" s="28">
        <v>1.4350197327368939</v>
      </c>
      <c r="K18" s="27">
        <v>1.5098340333966855</v>
      </c>
      <c r="L18" s="18"/>
    </row>
    <row r="19" spans="1:12">
      <c r="A19" s="16"/>
      <c r="B19" s="11" t="s">
        <v>20</v>
      </c>
      <c r="C19" s="25">
        <v>3.0903333333333336</v>
      </c>
      <c r="D19" s="25">
        <v>3.8763333333333332</v>
      </c>
      <c r="E19" s="25">
        <v>1.1326666666666665</v>
      </c>
      <c r="F19" s="25">
        <v>2.4470000000000001</v>
      </c>
      <c r="G19" s="26">
        <v>2.6203333333333334</v>
      </c>
      <c r="H19" s="28">
        <v>7.0835036098624071</v>
      </c>
      <c r="I19" s="27">
        <v>116.03884638022367</v>
      </c>
      <c r="J19" s="28">
        <v>1.2740783960972133</v>
      </c>
      <c r="K19" s="27">
        <v>1.0977212676205872</v>
      </c>
      <c r="L19" s="18"/>
    </row>
    <row r="20" spans="1:12">
      <c r="A20" s="16"/>
      <c r="B20" s="11" t="s">
        <v>5</v>
      </c>
      <c r="C20" s="25">
        <v>5.530333333333334</v>
      </c>
      <c r="D20" s="25">
        <v>1.3789999999999998</v>
      </c>
      <c r="E20" s="25">
        <v>1.2023333333333335</v>
      </c>
      <c r="F20" s="25">
        <v>1.7376666666666665</v>
      </c>
      <c r="G20" s="26">
        <v>2.4533333333333336</v>
      </c>
      <c r="H20" s="28">
        <v>41.185497793976623</v>
      </c>
      <c r="I20" s="27">
        <v>44.524535625173243</v>
      </c>
      <c r="J20" s="28">
        <v>1.1928783863726613</v>
      </c>
      <c r="K20" s="27">
        <v>0.7795151843217708</v>
      </c>
      <c r="L20" s="18"/>
    </row>
    <row r="21" spans="1:12">
      <c r="A21" s="16"/>
      <c r="B21" s="11" t="s">
        <v>19</v>
      </c>
      <c r="C21" s="25">
        <v>1.9059999999999999</v>
      </c>
      <c r="D21" s="25">
        <v>3.9509999999999992</v>
      </c>
      <c r="E21" s="25">
        <v>3.4903333333333335</v>
      </c>
      <c r="F21" s="25">
        <v>3.2469999999999999</v>
      </c>
      <c r="G21" s="26">
        <v>1.8723333333333334</v>
      </c>
      <c r="H21" s="28">
        <v>-42.336515758135704</v>
      </c>
      <c r="I21" s="27">
        <v>-6.9716359469009674</v>
      </c>
      <c r="J21" s="28">
        <v>0.91038014894772246</v>
      </c>
      <c r="K21" s="27">
        <v>1.4566003089350414</v>
      </c>
      <c r="L21" s="18"/>
    </row>
    <row r="22" spans="1:12">
      <c r="A22" s="16"/>
      <c r="B22" s="11" t="s">
        <v>22</v>
      </c>
      <c r="C22" s="25">
        <v>2.6563333333333334</v>
      </c>
      <c r="D22" s="25">
        <v>2.7896666666666667</v>
      </c>
      <c r="E22" s="25">
        <v>1.8460000000000001</v>
      </c>
      <c r="F22" s="25">
        <v>3.08</v>
      </c>
      <c r="G22" s="26">
        <v>1.8173333333333332</v>
      </c>
      <c r="H22" s="28">
        <v>-40.995670995670999</v>
      </c>
      <c r="I22" s="27">
        <v>66.847237269772492</v>
      </c>
      <c r="J22" s="28">
        <v>0.88363763077496571</v>
      </c>
      <c r="K22" s="27">
        <v>1.381684309060649</v>
      </c>
      <c r="L22" s="18"/>
    </row>
    <row r="23" spans="1:12">
      <c r="A23" s="16"/>
      <c r="B23" s="11" t="s">
        <v>21</v>
      </c>
      <c r="C23" s="25">
        <v>1.8460000000000001</v>
      </c>
      <c r="D23" s="25">
        <v>1.6306666666666665</v>
      </c>
      <c r="E23" s="25">
        <v>1.5706666666666667</v>
      </c>
      <c r="F23" s="25">
        <v>2</v>
      </c>
      <c r="G23" s="26">
        <v>1.7796666666666667</v>
      </c>
      <c r="H23" s="28">
        <v>-11.016666666666664</v>
      </c>
      <c r="I23" s="27">
        <v>27.334465195246182</v>
      </c>
      <c r="J23" s="28">
        <v>0.86532305772332041</v>
      </c>
      <c r="K23" s="27">
        <v>0.89719760328613574</v>
      </c>
      <c r="L23" s="18"/>
    </row>
    <row r="24" spans="1:12">
      <c r="A24" s="16"/>
      <c r="B24" s="11" t="s">
        <v>24</v>
      </c>
      <c r="C24" s="25">
        <v>2.105</v>
      </c>
      <c r="D24" s="25">
        <v>0.74933333333333341</v>
      </c>
      <c r="E24" s="25">
        <v>1.1206666666666667</v>
      </c>
      <c r="F24" s="25">
        <v>1.5736666666666668</v>
      </c>
      <c r="G24" s="26">
        <v>1.619</v>
      </c>
      <c r="H24" s="28">
        <v>2.880745604744761</v>
      </c>
      <c r="I24" s="27">
        <v>40.422367638310533</v>
      </c>
      <c r="J24" s="28">
        <v>0.78720248948532823</v>
      </c>
      <c r="K24" s="27">
        <v>0.70594498085230784</v>
      </c>
      <c r="L24" s="18"/>
    </row>
    <row r="25" spans="1:12">
      <c r="A25" s="16"/>
      <c r="B25" s="11" t="s">
        <v>17</v>
      </c>
      <c r="C25" s="25">
        <v>1.1213333333333333</v>
      </c>
      <c r="D25" s="25">
        <v>0.72099999999999997</v>
      </c>
      <c r="E25" s="25">
        <v>1.0923333333333332</v>
      </c>
      <c r="F25" s="25">
        <v>1.1736666666666666</v>
      </c>
      <c r="G25" s="26">
        <v>1.4656666666666667</v>
      </c>
      <c r="H25" s="28">
        <v>24.879295654643574</v>
      </c>
      <c r="I25" s="27">
        <v>7.4458346048214885</v>
      </c>
      <c r="J25" s="28">
        <v>0.71264759033703684</v>
      </c>
      <c r="K25" s="27">
        <v>0.5265054601950806</v>
      </c>
      <c r="L25" s="18"/>
    </row>
    <row r="26" spans="1:12">
      <c r="A26" s="16"/>
      <c r="B26" s="11" t="s">
        <v>15</v>
      </c>
      <c r="C26" s="25">
        <v>2.5993333333333335</v>
      </c>
      <c r="D26" s="25">
        <v>3.5356666666666663</v>
      </c>
      <c r="E26" s="25">
        <v>1.282</v>
      </c>
      <c r="F26" s="25">
        <v>2.6183333333333332</v>
      </c>
      <c r="G26" s="26">
        <v>1.4593333333333334</v>
      </c>
      <c r="H26" s="28">
        <v>-44.264799490770201</v>
      </c>
      <c r="I26" s="27">
        <v>104.23816952678106</v>
      </c>
      <c r="J26" s="28">
        <v>0.70956814885047692</v>
      </c>
      <c r="K26" s="27">
        <v>1.1745811956354326</v>
      </c>
      <c r="L26" s="18"/>
    </row>
    <row r="27" spans="1:12">
      <c r="A27" s="16"/>
      <c r="B27" s="11" t="s">
        <v>3</v>
      </c>
      <c r="C27" s="25">
        <v>1.401</v>
      </c>
      <c r="D27" s="25">
        <v>1.82</v>
      </c>
      <c r="E27" s="25">
        <v>0.89733333333333343</v>
      </c>
      <c r="F27" s="25">
        <v>0.85266666666666657</v>
      </c>
      <c r="G27" s="26">
        <v>1.2649999999999999</v>
      </c>
      <c r="H27" s="28">
        <v>48.358092259577788</v>
      </c>
      <c r="I27" s="27">
        <v>-4.9777117384844143</v>
      </c>
      <c r="J27" s="28">
        <v>0.61507791797340339</v>
      </c>
      <c r="K27" s="27">
        <v>0.38250524486765586</v>
      </c>
      <c r="L27" s="18"/>
    </row>
    <row r="28" spans="1:12">
      <c r="A28" s="16"/>
      <c r="B28" s="11" t="s">
        <v>9</v>
      </c>
      <c r="C28" s="25">
        <v>2.1093333333333333</v>
      </c>
      <c r="D28" s="25">
        <v>0.63</v>
      </c>
      <c r="E28" s="25">
        <v>2.043333333333333</v>
      </c>
      <c r="F28" s="25">
        <v>1.4246666666666667</v>
      </c>
      <c r="G28" s="26">
        <v>1.07</v>
      </c>
      <c r="H28" s="28">
        <v>-24.894712213383251</v>
      </c>
      <c r="I28" s="27">
        <v>-30.277324632952674</v>
      </c>
      <c r="J28" s="28">
        <v>0.52026353536090242</v>
      </c>
      <c r="K28" s="27">
        <v>0.63910375940749065</v>
      </c>
      <c r="L28" s="18"/>
    </row>
    <row r="29" spans="1:12">
      <c r="A29" s="16"/>
      <c r="B29" s="11" t="s">
        <v>14</v>
      </c>
      <c r="C29" s="25">
        <v>2.4076666666666666</v>
      </c>
      <c r="D29" s="25">
        <v>1.8946666666666665</v>
      </c>
      <c r="E29" s="25">
        <v>3.1586666666666665</v>
      </c>
      <c r="F29" s="25">
        <v>4.3620000000000001</v>
      </c>
      <c r="G29" s="26">
        <v>0.9856666666666668</v>
      </c>
      <c r="H29" s="28">
        <v>-77.403331804982429</v>
      </c>
      <c r="I29" s="27">
        <v>38.096243140565655</v>
      </c>
      <c r="J29" s="28">
        <v>0.47925834082934227</v>
      </c>
      <c r="K29" s="27">
        <v>1.9567879727670621</v>
      </c>
      <c r="L29" s="18"/>
    </row>
    <row r="30" spans="1:12">
      <c r="A30" s="16"/>
      <c r="B30" s="11" t="s">
        <v>8</v>
      </c>
      <c r="C30" s="25">
        <v>0.81199999999999994</v>
      </c>
      <c r="D30" s="25">
        <v>0.57066666666666677</v>
      </c>
      <c r="E30" s="25">
        <v>0.56133333333333335</v>
      </c>
      <c r="F30" s="25">
        <v>1.5609999999999999</v>
      </c>
      <c r="G30" s="26">
        <v>0.94033333333333324</v>
      </c>
      <c r="H30" s="28">
        <v>-39.760837070254119</v>
      </c>
      <c r="I30" s="27">
        <v>178.08788598574822</v>
      </c>
      <c r="J30" s="28">
        <v>0.45721602282028218</v>
      </c>
      <c r="K30" s="27">
        <v>0.70026272936482892</v>
      </c>
      <c r="L30" s="18"/>
    </row>
    <row r="31" spans="1:12">
      <c r="A31" s="16"/>
      <c r="B31" s="11" t="s">
        <v>10</v>
      </c>
      <c r="C31" s="25">
        <v>1.2126666666666666</v>
      </c>
      <c r="D31" s="25">
        <v>1.2459999999999998</v>
      </c>
      <c r="E31" s="25">
        <v>0.89566666666666661</v>
      </c>
      <c r="F31" s="25">
        <v>0.78866666666666652</v>
      </c>
      <c r="G31" s="26">
        <v>0.6176666666666667</v>
      </c>
      <c r="H31" s="28">
        <v>-21.682163989856274</v>
      </c>
      <c r="I31" s="27">
        <v>-11.946408634164507</v>
      </c>
      <c r="J31" s="28">
        <v>0.30032658287344305</v>
      </c>
      <c r="K31" s="27">
        <v>0.35379492156249948</v>
      </c>
      <c r="L31" s="18"/>
    </row>
    <row r="32" spans="1:12">
      <c r="A32" s="16"/>
      <c r="B32" s="11" t="s">
        <v>18</v>
      </c>
      <c r="C32" s="25">
        <v>1.0736666666666668</v>
      </c>
      <c r="D32" s="25">
        <v>0.16733333333333333</v>
      </c>
      <c r="E32" s="25">
        <v>0.28633333333333333</v>
      </c>
      <c r="F32" s="25">
        <v>0.67333333333333334</v>
      </c>
      <c r="G32" s="26">
        <v>0.54300000000000004</v>
      </c>
      <c r="H32" s="28">
        <v>-19.356435643564353</v>
      </c>
      <c r="I32" s="27">
        <v>135.15715948777648</v>
      </c>
      <c r="J32" s="28">
        <v>0.2640215885055795</v>
      </c>
      <c r="K32" s="27">
        <v>0.30205652643966574</v>
      </c>
      <c r="L32" s="18"/>
    </row>
    <row r="33" spans="1:14">
      <c r="A33" s="16"/>
      <c r="B33" s="11" t="s">
        <v>12</v>
      </c>
      <c r="C33" s="25">
        <v>1.3440000000000001</v>
      </c>
      <c r="D33" s="25">
        <v>0.80266666666666675</v>
      </c>
      <c r="E33" s="25">
        <v>1.0169999999999999</v>
      </c>
      <c r="F33" s="25">
        <v>0.48499999999999999</v>
      </c>
      <c r="G33" s="26">
        <v>0.53666666666666674</v>
      </c>
      <c r="H33" s="28">
        <v>10.652920962199319</v>
      </c>
      <c r="I33" s="27">
        <v>-52.310717797443452</v>
      </c>
      <c r="J33" s="28">
        <v>0.26094214701901963</v>
      </c>
      <c r="K33" s="27">
        <v>0.21757041879688793</v>
      </c>
      <c r="L33" s="18"/>
    </row>
    <row r="34" spans="1:14">
      <c r="A34" s="16"/>
      <c r="B34" s="11" t="s">
        <v>186</v>
      </c>
      <c r="C34" s="25">
        <v>1.4610000000000001</v>
      </c>
      <c r="D34" s="25">
        <v>1.2176666666666667</v>
      </c>
      <c r="E34" s="25">
        <v>1.2863333333333333</v>
      </c>
      <c r="F34" s="25">
        <v>1.577</v>
      </c>
      <c r="G34" s="26">
        <v>0.49633333333333329</v>
      </c>
      <c r="H34" s="28">
        <v>-68.526738533079694</v>
      </c>
      <c r="I34" s="27">
        <v>22.596527597823268</v>
      </c>
      <c r="J34" s="28">
        <v>0.24133096702566467</v>
      </c>
      <c r="K34" s="27">
        <v>0.70744031019111797</v>
      </c>
      <c r="L34" s="18"/>
    </row>
    <row r="35" spans="1:14">
      <c r="A35" s="16"/>
      <c r="B35" s="11" t="s">
        <v>11</v>
      </c>
      <c r="C35" s="25">
        <v>0.67766666666666675</v>
      </c>
      <c r="D35" s="25">
        <v>0.28799999999999998</v>
      </c>
      <c r="E35" s="25">
        <v>0.26533333333333337</v>
      </c>
      <c r="F35" s="25">
        <v>0.22233333333333336</v>
      </c>
      <c r="G35" s="26">
        <v>0.30266666666666669</v>
      </c>
      <c r="H35" s="28">
        <v>36.131934032983516</v>
      </c>
      <c r="I35" s="27">
        <v>-16.206030150753769</v>
      </c>
      <c r="J35" s="28">
        <v>0.14716488788401852</v>
      </c>
      <c r="K35" s="27">
        <v>9.9738466898642103E-2</v>
      </c>
      <c r="L35" s="18"/>
    </row>
    <row r="36" spans="1:14">
      <c r="A36" s="16"/>
      <c r="B36" s="11" t="s">
        <v>16</v>
      </c>
      <c r="C36" s="25">
        <v>1.3066666666666666</v>
      </c>
      <c r="D36" s="25">
        <v>0.88166666666666682</v>
      </c>
      <c r="E36" s="25">
        <v>0.85599999999999998</v>
      </c>
      <c r="F36" s="25">
        <v>1.208</v>
      </c>
      <c r="G36" s="26">
        <v>0.22900000000000001</v>
      </c>
      <c r="H36" s="28">
        <v>-81.043046357615893</v>
      </c>
      <c r="I36" s="27">
        <v>41.121495327102807</v>
      </c>
      <c r="J36" s="28">
        <v>0.11134612111929594</v>
      </c>
      <c r="K36" s="27">
        <v>0.54190735238482601</v>
      </c>
      <c r="L36" s="18"/>
    </row>
    <row r="37" spans="1:14">
      <c r="A37" s="16"/>
      <c r="B37" s="11" t="s">
        <v>6</v>
      </c>
      <c r="C37" s="25">
        <v>0.85866666666666669</v>
      </c>
      <c r="D37" s="25">
        <v>0.45133333333333336</v>
      </c>
      <c r="E37" s="25">
        <v>0.16900000000000001</v>
      </c>
      <c r="F37" s="25">
        <v>0.13466666666666666</v>
      </c>
      <c r="G37" s="26">
        <v>0.11366666666666668</v>
      </c>
      <c r="H37" s="28">
        <v>-15.594059405940575</v>
      </c>
      <c r="I37" s="27">
        <v>-20.315581854043408</v>
      </c>
      <c r="J37" s="28">
        <v>5.5267870890363786E-2</v>
      </c>
      <c r="K37" s="27">
        <v>6.0411305287933134E-2</v>
      </c>
      <c r="L37" s="18"/>
    </row>
    <row r="38" spans="1:14">
      <c r="A38" s="16"/>
      <c r="B38" s="11" t="s">
        <v>13</v>
      </c>
      <c r="C38" s="25">
        <v>0.13266666666666668</v>
      </c>
      <c r="D38" s="25">
        <v>0.20166666666666666</v>
      </c>
      <c r="E38" s="25">
        <v>0.19800000000000004</v>
      </c>
      <c r="F38" s="25">
        <v>0.15566666666666665</v>
      </c>
      <c r="G38" s="26">
        <v>1.2333333333333333E-2</v>
      </c>
      <c r="H38" s="28">
        <v>-92.077087794432543</v>
      </c>
      <c r="I38" s="27">
        <v>-21.380471380471398</v>
      </c>
      <c r="J38" s="28">
        <v>5.9968071054060405E-3</v>
      </c>
      <c r="K38" s="27">
        <v>6.9831880122437559E-2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 codeName="Hoja24">
    <tabColor rgb="FF53722D"/>
  </sheetPr>
  <dimension ref="A1:O52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J36" sqref="J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32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196</v>
      </c>
      <c r="C13" s="26">
        <v>13917.268333333333</v>
      </c>
      <c r="D13" s="26">
        <v>13987.585666666666</v>
      </c>
      <c r="E13" s="26">
        <v>13165.707</v>
      </c>
      <c r="F13" s="26">
        <v>13023.062666666665</v>
      </c>
      <c r="G13" s="26">
        <v>12948.617666666665</v>
      </c>
      <c r="H13" s="28">
        <v>-0.57163972796158147</v>
      </c>
      <c r="I13" s="27">
        <v>-1.0834536522295046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7396.3116666666674</v>
      </c>
      <c r="D14" s="25">
        <v>7473.1059999999979</v>
      </c>
      <c r="E14" s="25">
        <v>6874.1440000000011</v>
      </c>
      <c r="F14" s="25">
        <v>6769.1853333333311</v>
      </c>
      <c r="G14" s="26">
        <v>6733.9446666666663</v>
      </c>
      <c r="H14" s="28">
        <v>-0.52060425193457549</v>
      </c>
      <c r="I14" s="27">
        <v>-1.5268616233042209</v>
      </c>
      <c r="J14" s="28">
        <v>52.005123944633169</v>
      </c>
      <c r="K14" s="27">
        <v>51.97844398506566</v>
      </c>
      <c r="L14" s="18"/>
    </row>
    <row r="15" spans="1:15">
      <c r="A15" s="16"/>
      <c r="B15" s="12" t="s">
        <v>4</v>
      </c>
      <c r="C15" s="107">
        <v>1965.1496666666669</v>
      </c>
      <c r="D15" s="107">
        <v>1960.4319999999998</v>
      </c>
      <c r="E15" s="107">
        <v>1933.7596666666668</v>
      </c>
      <c r="F15" s="107">
        <v>1868.6246666666666</v>
      </c>
      <c r="G15" s="107">
        <v>1745.8966666666665</v>
      </c>
      <c r="H15" s="50">
        <v>-6.5678251063081339</v>
      </c>
      <c r="I15" s="36">
        <v>-3.368308953939303</v>
      </c>
      <c r="J15" s="50">
        <v>13.483266798131579</v>
      </c>
      <c r="K15" s="36">
        <v>14.348580779308751</v>
      </c>
      <c r="L15" s="18"/>
      <c r="N15" s="23" t="s">
        <v>4</v>
      </c>
      <c r="O15" s="34">
        <f>J15</f>
        <v>13.483266798131579</v>
      </c>
    </row>
    <row r="16" spans="1:15">
      <c r="A16" s="16"/>
      <c r="B16" s="11" t="s">
        <v>195</v>
      </c>
      <c r="C16" s="55">
        <v>1069.3996666666665</v>
      </c>
      <c r="D16" s="55">
        <v>1049.271</v>
      </c>
      <c r="E16" s="55">
        <v>988.80166666666673</v>
      </c>
      <c r="F16" s="55">
        <v>1007.099</v>
      </c>
      <c r="G16" s="56">
        <v>1014.5993333333334</v>
      </c>
      <c r="H16" s="28">
        <v>0.74474637879031746</v>
      </c>
      <c r="I16" s="27">
        <v>1.8504553491515807</v>
      </c>
      <c r="J16" s="28">
        <v>7.8355802870386206</v>
      </c>
      <c r="K16" s="27">
        <v>7.7331962978089042</v>
      </c>
      <c r="L16" s="18"/>
      <c r="N16" s="23" t="s">
        <v>35</v>
      </c>
      <c r="O16" s="34">
        <f>100-O15</f>
        <v>86.516733201868419</v>
      </c>
    </row>
    <row r="17" spans="1:12">
      <c r="A17" s="16"/>
      <c r="B17" s="11" t="s">
        <v>23</v>
      </c>
      <c r="C17" s="55">
        <v>622.89099999999996</v>
      </c>
      <c r="D17" s="55">
        <v>640.41399999999987</v>
      </c>
      <c r="E17" s="55">
        <v>596.38699999999994</v>
      </c>
      <c r="F17" s="55">
        <v>584.63066666666657</v>
      </c>
      <c r="G17" s="56">
        <v>666.28133333333335</v>
      </c>
      <c r="H17" s="28">
        <v>13.966196322236502</v>
      </c>
      <c r="I17" s="27">
        <v>-1.9712591544304936</v>
      </c>
      <c r="J17" s="28">
        <v>5.1455788601166779</v>
      </c>
      <c r="K17" s="27">
        <v>4.4891949123693076</v>
      </c>
      <c r="L17" s="18"/>
    </row>
    <row r="18" spans="1:12">
      <c r="A18" s="16"/>
      <c r="B18" s="11" t="s">
        <v>24</v>
      </c>
      <c r="C18" s="55">
        <v>552.51333333333332</v>
      </c>
      <c r="D18" s="55">
        <v>577.19066666666663</v>
      </c>
      <c r="E18" s="55">
        <v>564.64466666666669</v>
      </c>
      <c r="F18" s="55">
        <v>590.13300000000004</v>
      </c>
      <c r="G18" s="56">
        <v>569.92099999999994</v>
      </c>
      <c r="H18" s="28">
        <v>-3.4249906377037176</v>
      </c>
      <c r="I18" s="27">
        <v>4.514048363159362</v>
      </c>
      <c r="J18" s="28">
        <v>4.4014041859242994</v>
      </c>
      <c r="K18" s="27">
        <v>4.5314455985110325</v>
      </c>
      <c r="L18" s="18"/>
    </row>
    <row r="19" spans="1:12">
      <c r="A19" s="16"/>
      <c r="B19" s="11" t="s">
        <v>5</v>
      </c>
      <c r="C19" s="55">
        <v>286.94</v>
      </c>
      <c r="D19" s="55">
        <v>320.09500000000003</v>
      </c>
      <c r="E19" s="55">
        <v>297.84666666666664</v>
      </c>
      <c r="F19" s="55">
        <v>300.60333333333335</v>
      </c>
      <c r="G19" s="56">
        <v>298.52166666666665</v>
      </c>
      <c r="H19" s="28">
        <v>-0.69249620208249318</v>
      </c>
      <c r="I19" s="27">
        <v>0.92553215300938962</v>
      </c>
      <c r="J19" s="28">
        <v>2.3054327060342836</v>
      </c>
      <c r="K19" s="27">
        <v>2.3082384000404623</v>
      </c>
      <c r="L19" s="18"/>
    </row>
    <row r="20" spans="1:12">
      <c r="A20" s="16"/>
      <c r="B20" s="11" t="s">
        <v>19</v>
      </c>
      <c r="C20" s="55">
        <v>334.52166666666665</v>
      </c>
      <c r="D20" s="55">
        <v>290.17633333333333</v>
      </c>
      <c r="E20" s="55">
        <v>255.732</v>
      </c>
      <c r="F20" s="55">
        <v>229.54433333333336</v>
      </c>
      <c r="G20" s="56">
        <v>258.63433333333336</v>
      </c>
      <c r="H20" s="28">
        <v>12.672933187924485</v>
      </c>
      <c r="I20" s="27">
        <v>-10.240277582260582</v>
      </c>
      <c r="J20" s="28">
        <v>1.9973895282979117</v>
      </c>
      <c r="K20" s="27">
        <v>1.7625987005412045</v>
      </c>
      <c r="L20" s="18"/>
    </row>
    <row r="21" spans="1:12">
      <c r="A21" s="16"/>
      <c r="B21" s="11" t="s">
        <v>20</v>
      </c>
      <c r="C21" s="55">
        <v>213.96233333333336</v>
      </c>
      <c r="D21" s="55">
        <v>219.607</v>
      </c>
      <c r="E21" s="55">
        <v>213.29533333333333</v>
      </c>
      <c r="F21" s="55">
        <v>216.51699999999997</v>
      </c>
      <c r="G21" s="56">
        <v>211.58266666666668</v>
      </c>
      <c r="H21" s="28">
        <v>-2.2789588500363833</v>
      </c>
      <c r="I21" s="27">
        <v>1.5104252945055796</v>
      </c>
      <c r="J21" s="28">
        <v>1.6340174072120393</v>
      </c>
      <c r="K21" s="27">
        <v>1.6625659074358035</v>
      </c>
      <c r="L21" s="18"/>
    </row>
    <row r="22" spans="1:12">
      <c r="A22" s="16"/>
      <c r="B22" s="11" t="s">
        <v>22</v>
      </c>
      <c r="C22" s="55">
        <v>200.13333333333333</v>
      </c>
      <c r="D22" s="55">
        <v>198.47066666666669</v>
      </c>
      <c r="E22" s="55">
        <v>169.61133333333333</v>
      </c>
      <c r="F22" s="55">
        <v>169.304</v>
      </c>
      <c r="G22" s="56">
        <v>166.39766666666665</v>
      </c>
      <c r="H22" s="28">
        <v>-1.7166359526847308</v>
      </c>
      <c r="I22" s="27">
        <v>-0.18119858342798834</v>
      </c>
      <c r="J22" s="28">
        <v>1.2850612393554597</v>
      </c>
      <c r="K22" s="27">
        <v>1.3000321378575876</v>
      </c>
      <c r="L22" s="18"/>
    </row>
    <row r="23" spans="1:12">
      <c r="A23" s="16"/>
      <c r="B23" s="11" t="s">
        <v>21</v>
      </c>
      <c r="C23" s="55">
        <v>140.93633333333335</v>
      </c>
      <c r="D23" s="55">
        <v>141.97800000000001</v>
      </c>
      <c r="E23" s="55">
        <v>140.19733333333332</v>
      </c>
      <c r="F23" s="55">
        <v>137.05600000000001</v>
      </c>
      <c r="G23" s="56">
        <v>136.66066666666669</v>
      </c>
      <c r="H23" s="28">
        <v>-0.28844657171763766</v>
      </c>
      <c r="I23" s="27">
        <v>-2.2406512724920891</v>
      </c>
      <c r="J23" s="28">
        <v>1.0554073815807317</v>
      </c>
      <c r="K23" s="27">
        <v>1.0524098939553084</v>
      </c>
      <c r="L23" s="18"/>
    </row>
    <row r="24" spans="1:12">
      <c r="A24" s="16"/>
      <c r="B24" s="11" t="s">
        <v>15</v>
      </c>
      <c r="C24" s="55">
        <v>121.61366666666667</v>
      </c>
      <c r="D24" s="55">
        <v>118.241</v>
      </c>
      <c r="E24" s="55">
        <v>124.49299999999999</v>
      </c>
      <c r="F24" s="55">
        <v>123.56366666666668</v>
      </c>
      <c r="G24" s="56">
        <v>125.94666666666667</v>
      </c>
      <c r="H24" s="28">
        <v>1.9285604452225602</v>
      </c>
      <c r="I24" s="27">
        <v>-0.74649444814834931</v>
      </c>
      <c r="J24" s="28">
        <v>0.97266495859931312</v>
      </c>
      <c r="K24" s="27">
        <v>0.94880651218039158</v>
      </c>
      <c r="L24" s="18"/>
    </row>
    <row r="25" spans="1:12">
      <c r="A25" s="16"/>
      <c r="B25" s="11" t="s">
        <v>7</v>
      </c>
      <c r="C25" s="55">
        <v>120.224</v>
      </c>
      <c r="D25" s="55">
        <v>116.855</v>
      </c>
      <c r="E25" s="55">
        <v>115.54233333333333</v>
      </c>
      <c r="F25" s="55">
        <v>131.59533333333334</v>
      </c>
      <c r="G25" s="56">
        <v>121.84699999999999</v>
      </c>
      <c r="H25" s="28">
        <v>-7.4078108139599808</v>
      </c>
      <c r="I25" s="27">
        <v>13.893608980258332</v>
      </c>
      <c r="J25" s="28">
        <v>0.94100392131947785</v>
      </c>
      <c r="K25" s="27">
        <v>1.0104791530348676</v>
      </c>
      <c r="L25" s="18"/>
    </row>
    <row r="26" spans="1:12">
      <c r="A26" s="16"/>
      <c r="B26" s="11" t="s">
        <v>18</v>
      </c>
      <c r="C26" s="55">
        <v>99.009</v>
      </c>
      <c r="D26" s="55">
        <v>104.399</v>
      </c>
      <c r="E26" s="55">
        <v>106.82900000000001</v>
      </c>
      <c r="F26" s="55">
        <v>113.63466666666666</v>
      </c>
      <c r="G26" s="56">
        <v>108.50700000000001</v>
      </c>
      <c r="H26" s="28">
        <v>-4.512414052049829</v>
      </c>
      <c r="I26" s="27">
        <v>6.3706172169229802</v>
      </c>
      <c r="J26" s="28">
        <v>0.83798134127727875</v>
      </c>
      <c r="K26" s="27">
        <v>0.87256484572958115</v>
      </c>
      <c r="L26" s="18"/>
    </row>
    <row r="27" spans="1:12">
      <c r="A27" s="16"/>
      <c r="B27" s="11" t="s">
        <v>17</v>
      </c>
      <c r="C27" s="55">
        <v>99.12533333333333</v>
      </c>
      <c r="D27" s="55">
        <v>104.339</v>
      </c>
      <c r="E27" s="55">
        <v>94.946666666666673</v>
      </c>
      <c r="F27" s="55">
        <v>98.544333333333341</v>
      </c>
      <c r="G27" s="56">
        <v>108.471</v>
      </c>
      <c r="H27" s="28">
        <v>10.073300341978065</v>
      </c>
      <c r="I27" s="27">
        <v>3.7891447830360914</v>
      </c>
      <c r="J27" s="28">
        <v>0.83770331932214237</v>
      </c>
      <c r="K27" s="27">
        <v>0.7566909248280258</v>
      </c>
      <c r="L27" s="18"/>
    </row>
    <row r="28" spans="1:12">
      <c r="A28" s="16"/>
      <c r="B28" s="11" t="s">
        <v>10</v>
      </c>
      <c r="C28" s="55">
        <v>95.396333333333345</v>
      </c>
      <c r="D28" s="55">
        <v>95.13933333333334</v>
      </c>
      <c r="E28" s="55">
        <v>91.181666666666658</v>
      </c>
      <c r="F28" s="55">
        <v>91.703333333333333</v>
      </c>
      <c r="G28" s="56">
        <v>93.511666666666656</v>
      </c>
      <c r="H28" s="28">
        <v>1.9719384973283294</v>
      </c>
      <c r="I28" s="27">
        <v>0.57211793306404246</v>
      </c>
      <c r="J28" s="28">
        <v>0.72217489985353134</v>
      </c>
      <c r="K28" s="27">
        <v>0.70416103861692758</v>
      </c>
      <c r="L28" s="18"/>
    </row>
    <row r="29" spans="1:12">
      <c r="A29" s="16"/>
      <c r="B29" s="11" t="s">
        <v>9</v>
      </c>
      <c r="C29" s="55">
        <v>98.475999999999999</v>
      </c>
      <c r="D29" s="55">
        <v>91.335333333333324</v>
      </c>
      <c r="E29" s="55">
        <v>97.560666666666677</v>
      </c>
      <c r="F29" s="55">
        <v>91.771000000000001</v>
      </c>
      <c r="G29" s="56">
        <v>88.708666666666659</v>
      </c>
      <c r="H29" s="28">
        <v>-3.3369292405371453</v>
      </c>
      <c r="I29" s="27">
        <v>-5.9344271256859038</v>
      </c>
      <c r="J29" s="28">
        <v>0.6850821373390874</v>
      </c>
      <c r="K29" s="27">
        <v>0.70468062965629086</v>
      </c>
      <c r="L29" s="18"/>
    </row>
    <row r="30" spans="1:12">
      <c r="A30" s="16"/>
      <c r="B30" s="11" t="s">
        <v>3</v>
      </c>
      <c r="C30" s="55">
        <v>92.831000000000003</v>
      </c>
      <c r="D30" s="55">
        <v>85.684000000000012</v>
      </c>
      <c r="E30" s="55">
        <v>90.976333333333329</v>
      </c>
      <c r="F30" s="55">
        <v>89.202333333333328</v>
      </c>
      <c r="G30" s="56">
        <v>86.847666666666669</v>
      </c>
      <c r="H30" s="28">
        <v>-2.6396917868366621</v>
      </c>
      <c r="I30" s="27">
        <v>-1.9499576813017283</v>
      </c>
      <c r="J30" s="28">
        <v>0.67070994682495466</v>
      </c>
      <c r="K30" s="27">
        <v>0.68495664665464773</v>
      </c>
      <c r="L30" s="18"/>
    </row>
    <row r="31" spans="1:12">
      <c r="A31" s="16"/>
      <c r="B31" s="11" t="s">
        <v>11</v>
      </c>
      <c r="C31" s="55">
        <v>75.612333333333325</v>
      </c>
      <c r="D31" s="55">
        <v>73.774333333333331</v>
      </c>
      <c r="E31" s="55">
        <v>81.771000000000001</v>
      </c>
      <c r="F31" s="55">
        <v>79.114999999999995</v>
      </c>
      <c r="G31" s="56">
        <v>80.887999999999991</v>
      </c>
      <c r="H31" s="28">
        <v>2.2410415218353075</v>
      </c>
      <c r="I31" s="27">
        <v>-3.2480952905064253</v>
      </c>
      <c r="J31" s="28">
        <v>0.62468444186307348</v>
      </c>
      <c r="K31" s="27">
        <v>0.60749918836296268</v>
      </c>
      <c r="L31" s="18"/>
    </row>
    <row r="32" spans="1:12">
      <c r="A32" s="16"/>
      <c r="B32" s="11" t="s">
        <v>8</v>
      </c>
      <c r="C32" s="55">
        <v>80.684666666666672</v>
      </c>
      <c r="D32" s="55">
        <v>74.428666666666672</v>
      </c>
      <c r="E32" s="55">
        <v>73.708000000000013</v>
      </c>
      <c r="F32" s="55">
        <v>75.040666666666667</v>
      </c>
      <c r="G32" s="56">
        <v>78.591666666666654</v>
      </c>
      <c r="H32" s="28">
        <v>4.732100816446172</v>
      </c>
      <c r="I32" s="27">
        <v>1.8080353105044855</v>
      </c>
      <c r="J32" s="28">
        <v>0.60695024511368045</v>
      </c>
      <c r="K32" s="27">
        <v>0.57621366484504366</v>
      </c>
      <c r="L32" s="18"/>
    </row>
    <row r="33" spans="1:14">
      <c r="A33" s="16"/>
      <c r="B33" s="11" t="s">
        <v>14</v>
      </c>
      <c r="C33" s="55">
        <v>70.397333333333336</v>
      </c>
      <c r="D33" s="55">
        <v>66.97699999999999</v>
      </c>
      <c r="E33" s="55">
        <v>75.608333333333334</v>
      </c>
      <c r="F33" s="55">
        <v>80.085333333333338</v>
      </c>
      <c r="G33" s="56">
        <v>71.799333333333337</v>
      </c>
      <c r="H33" s="28">
        <v>-10.346463771976556</v>
      </c>
      <c r="I33" s="27">
        <v>5.9213049707924625</v>
      </c>
      <c r="J33" s="28">
        <v>0.55449419530058985</v>
      </c>
      <c r="K33" s="27">
        <v>0.61495007267619706</v>
      </c>
      <c r="L33" s="18"/>
    </row>
    <row r="34" spans="1:14">
      <c r="A34" s="16"/>
      <c r="B34" s="11" t="s">
        <v>16</v>
      </c>
      <c r="C34" s="55">
        <v>50.108666666666664</v>
      </c>
      <c r="D34" s="55">
        <v>49.082000000000001</v>
      </c>
      <c r="E34" s="55">
        <v>50.373666666666658</v>
      </c>
      <c r="F34" s="55">
        <v>49.029000000000003</v>
      </c>
      <c r="G34" s="56">
        <v>49.756666666666668</v>
      </c>
      <c r="H34" s="28">
        <v>1.4841556357801711</v>
      </c>
      <c r="I34" s="27">
        <v>-2.6693841358910841</v>
      </c>
      <c r="J34" s="28">
        <v>0.38426238188153578</v>
      </c>
      <c r="K34" s="27">
        <v>0.37647826210260632</v>
      </c>
      <c r="L34" s="18"/>
    </row>
    <row r="35" spans="1:14">
      <c r="A35" s="16"/>
      <c r="B35" s="11" t="s">
        <v>186</v>
      </c>
      <c r="C35" s="55">
        <v>44.595666666666666</v>
      </c>
      <c r="D35" s="55">
        <v>46.210999999999991</v>
      </c>
      <c r="E35" s="55">
        <v>37.855666666666671</v>
      </c>
      <c r="F35" s="55">
        <v>40.035333333333334</v>
      </c>
      <c r="G35" s="56">
        <v>45.717666666666666</v>
      </c>
      <c r="H35" s="28">
        <v>14.193295921935611</v>
      </c>
      <c r="I35" s="27">
        <v>5.7578345822289823</v>
      </c>
      <c r="J35" s="28">
        <v>0.35306986308165256</v>
      </c>
      <c r="K35" s="27">
        <v>0.30741872597915271</v>
      </c>
      <c r="L35" s="18"/>
    </row>
    <row r="36" spans="1:14">
      <c r="A36" s="16"/>
      <c r="B36" s="11" t="s">
        <v>6</v>
      </c>
      <c r="C36" s="55">
        <v>36.879333333333335</v>
      </c>
      <c r="D36" s="55">
        <v>40.749333333333333</v>
      </c>
      <c r="E36" s="55">
        <v>43.171333333333337</v>
      </c>
      <c r="F36" s="55">
        <v>43.393333333333338</v>
      </c>
      <c r="G36" s="56">
        <v>41.887666666666668</v>
      </c>
      <c r="H36" s="28">
        <v>-3.469811030880332</v>
      </c>
      <c r="I36" s="27">
        <v>0.51423012184010908</v>
      </c>
      <c r="J36" s="28">
        <v>0.32349141618797772</v>
      </c>
      <c r="K36" s="27">
        <v>0.33320375125277757</v>
      </c>
      <c r="L36" s="18"/>
    </row>
    <row r="37" spans="1:14">
      <c r="A37" s="16"/>
      <c r="B37" s="11" t="s">
        <v>12</v>
      </c>
      <c r="C37" s="55">
        <v>35.177</v>
      </c>
      <c r="D37" s="55">
        <v>34.474666666666671</v>
      </c>
      <c r="E37" s="55">
        <v>33.57833333333334</v>
      </c>
      <c r="F37" s="55">
        <v>29.406333333333336</v>
      </c>
      <c r="G37" s="56">
        <v>28.32</v>
      </c>
      <c r="H37" s="28">
        <v>-3.6942155318015479</v>
      </c>
      <c r="I37" s="27">
        <v>-12.424678612200335</v>
      </c>
      <c r="J37" s="28">
        <v>0.21871060470727727</v>
      </c>
      <c r="K37" s="27">
        <v>0.22580197981079109</v>
      </c>
      <c r="L37" s="18"/>
    </row>
    <row r="38" spans="1:14">
      <c r="A38" s="16"/>
      <c r="B38" s="11" t="s">
        <v>13</v>
      </c>
      <c r="C38" s="55">
        <v>14.379</v>
      </c>
      <c r="D38" s="55">
        <v>15.155333333333333</v>
      </c>
      <c r="E38" s="55">
        <v>13.691333333333333</v>
      </c>
      <c r="F38" s="55">
        <v>14.245666666666665</v>
      </c>
      <c r="G38" s="56">
        <v>15.377000000000001</v>
      </c>
      <c r="H38" s="28">
        <v>7.9415962748906388</v>
      </c>
      <c r="I38" s="27">
        <v>4.048789988800694</v>
      </c>
      <c r="J38" s="28">
        <v>0.11875398900366536</v>
      </c>
      <c r="K38" s="27">
        <v>0.1093879913757102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 codeName="Hoja25">
    <tabColor rgb="FF53722D"/>
  </sheetPr>
  <dimension ref="A1:O52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55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196</v>
      </c>
      <c r="C13" s="26">
        <v>6791.4949999999999</v>
      </c>
      <c r="D13" s="26">
        <v>5737.6976666666669</v>
      </c>
      <c r="E13" s="26">
        <v>6203.6646666666666</v>
      </c>
      <c r="F13" s="26">
        <v>7200.5520000000006</v>
      </c>
      <c r="G13" s="26">
        <v>6950.1243333333332</v>
      </c>
      <c r="H13" s="28">
        <v>-3.4778953983898409</v>
      </c>
      <c r="I13" s="27">
        <v>16.069329773573628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3337.59</v>
      </c>
      <c r="D14" s="25">
        <v>2693.7746666666667</v>
      </c>
      <c r="E14" s="25">
        <v>3089.194</v>
      </c>
      <c r="F14" s="25">
        <v>3449.9873333333326</v>
      </c>
      <c r="G14" s="26">
        <v>3443.0086666666662</v>
      </c>
      <c r="H14" s="28">
        <v>-0.20228093591067031</v>
      </c>
      <c r="I14" s="27">
        <v>11.679206075543735</v>
      </c>
      <c r="J14" s="28">
        <v>49.538806811753432</v>
      </c>
      <c r="K14" s="27">
        <v>47.912817424738165</v>
      </c>
      <c r="L14" s="18"/>
    </row>
    <row r="15" spans="1:15">
      <c r="A15" s="16"/>
      <c r="B15" s="12" t="s">
        <v>4</v>
      </c>
      <c r="C15" s="107">
        <v>1129.6386666666667</v>
      </c>
      <c r="D15" s="107">
        <v>994.07166666666672</v>
      </c>
      <c r="E15" s="107">
        <v>891.5676666666667</v>
      </c>
      <c r="F15" s="107">
        <v>1328.1146666666666</v>
      </c>
      <c r="G15" s="107">
        <v>1397.2</v>
      </c>
      <c r="H15" s="50">
        <v>5.2017596874165628</v>
      </c>
      <c r="I15" s="36">
        <v>48.963978430502372</v>
      </c>
      <c r="J15" s="50">
        <v>20.103237481650808</v>
      </c>
      <c r="K15" s="36">
        <v>18.444622949277591</v>
      </c>
      <c r="L15" s="18"/>
      <c r="N15" s="23" t="s">
        <v>4</v>
      </c>
      <c r="O15" s="34">
        <f>J15</f>
        <v>20.103237481650808</v>
      </c>
    </row>
    <row r="16" spans="1:15">
      <c r="A16" s="16"/>
      <c r="B16" s="11" t="s">
        <v>195</v>
      </c>
      <c r="C16" s="55">
        <v>455.36766666666671</v>
      </c>
      <c r="D16" s="55">
        <v>448.952</v>
      </c>
      <c r="E16" s="55">
        <v>505.13833333333332</v>
      </c>
      <c r="F16" s="55">
        <v>546.97500000000002</v>
      </c>
      <c r="G16" s="56">
        <v>552.41566666666665</v>
      </c>
      <c r="H16" s="28">
        <v>0.99468287703581293</v>
      </c>
      <c r="I16" s="27">
        <v>8.2822197219903479</v>
      </c>
      <c r="J16" s="28">
        <v>7.9482846661783944</v>
      </c>
      <c r="K16" s="27">
        <v>7.5962926175659859</v>
      </c>
      <c r="L16" s="18"/>
      <c r="N16" s="23" t="s">
        <v>35</v>
      </c>
      <c r="O16" s="34">
        <f>100-O15</f>
        <v>79.896762518349192</v>
      </c>
    </row>
    <row r="17" spans="1:12">
      <c r="A17" s="16"/>
      <c r="B17" s="11" t="s">
        <v>23</v>
      </c>
      <c r="C17" s="55">
        <v>459.8056666666667</v>
      </c>
      <c r="D17" s="55">
        <v>400.97933333333339</v>
      </c>
      <c r="E17" s="55">
        <v>494.60166666666669</v>
      </c>
      <c r="F17" s="55">
        <v>512.56333333333339</v>
      </c>
      <c r="G17" s="56">
        <v>342.55766666666665</v>
      </c>
      <c r="H17" s="28">
        <v>-33.167738620918399</v>
      </c>
      <c r="I17" s="27">
        <v>3.6315418805031641</v>
      </c>
      <c r="J17" s="28">
        <v>4.9287991154882453</v>
      </c>
      <c r="K17" s="27">
        <v>7.1183894419946325</v>
      </c>
      <c r="L17" s="18"/>
    </row>
    <row r="18" spans="1:12">
      <c r="A18" s="16"/>
      <c r="B18" s="11" t="s">
        <v>19</v>
      </c>
      <c r="C18" s="55">
        <v>117.43866666666668</v>
      </c>
      <c r="D18" s="55">
        <v>184.92466666666667</v>
      </c>
      <c r="E18" s="55">
        <v>197.429</v>
      </c>
      <c r="F18" s="55">
        <v>231.86366666666666</v>
      </c>
      <c r="G18" s="56">
        <v>193.58199999999999</v>
      </c>
      <c r="H18" s="28">
        <v>-16.510420635114599</v>
      </c>
      <c r="I18" s="27">
        <v>17.441544386420759</v>
      </c>
      <c r="J18" s="28">
        <v>2.7853026897888111</v>
      </c>
      <c r="K18" s="27">
        <v>3.2200818307633448</v>
      </c>
      <c r="L18" s="18"/>
    </row>
    <row r="19" spans="1:12">
      <c r="A19" s="16"/>
      <c r="B19" s="11" t="s">
        <v>20</v>
      </c>
      <c r="C19" s="55">
        <v>161.76233333333334</v>
      </c>
      <c r="D19" s="55">
        <v>119.04300000000001</v>
      </c>
      <c r="E19" s="55">
        <v>112.60700000000001</v>
      </c>
      <c r="F19" s="55">
        <v>130.19266666666667</v>
      </c>
      <c r="G19" s="56">
        <v>110.72866666666665</v>
      </c>
      <c r="H19" s="28">
        <v>-14.950150802144524</v>
      </c>
      <c r="I19" s="27">
        <v>15.61685034382112</v>
      </c>
      <c r="J19" s="28">
        <v>1.5931897237521839</v>
      </c>
      <c r="K19" s="27">
        <v>1.8080928610288025</v>
      </c>
      <c r="L19" s="18"/>
    </row>
    <row r="20" spans="1:12">
      <c r="A20" s="16"/>
      <c r="B20" s="11" t="s">
        <v>7</v>
      </c>
      <c r="C20" s="55">
        <v>105.02600000000001</v>
      </c>
      <c r="D20" s="55">
        <v>90.094666666666669</v>
      </c>
      <c r="E20" s="55">
        <v>76.216666666666669</v>
      </c>
      <c r="F20" s="55">
        <v>91.853666666666683</v>
      </c>
      <c r="G20" s="56">
        <v>97.097666666666669</v>
      </c>
      <c r="H20" s="28">
        <v>5.7090807480013384</v>
      </c>
      <c r="I20" s="27">
        <v>20.516509949704798</v>
      </c>
      <c r="J20" s="28">
        <v>1.3970637359820852</v>
      </c>
      <c r="K20" s="27">
        <v>1.2756475707232817</v>
      </c>
      <c r="L20" s="18"/>
    </row>
    <row r="21" spans="1:12">
      <c r="A21" s="16"/>
      <c r="B21" s="11" t="s">
        <v>24</v>
      </c>
      <c r="C21" s="55">
        <v>176.06299999999999</v>
      </c>
      <c r="D21" s="55">
        <v>93.676666666666662</v>
      </c>
      <c r="E21" s="55">
        <v>128.18199999999999</v>
      </c>
      <c r="F21" s="55">
        <v>125.14833333333333</v>
      </c>
      <c r="G21" s="56">
        <v>94.605666666666664</v>
      </c>
      <c r="H21" s="28">
        <v>-24.405172528599394</v>
      </c>
      <c r="I21" s="27">
        <v>-2.3666869503258359</v>
      </c>
      <c r="J21" s="28">
        <v>1.3612082623174175</v>
      </c>
      <c r="K21" s="27">
        <v>1.7380380467127148</v>
      </c>
      <c r="L21" s="18"/>
    </row>
    <row r="22" spans="1:12">
      <c r="A22" s="16"/>
      <c r="B22" s="11" t="s">
        <v>22</v>
      </c>
      <c r="C22" s="55">
        <v>77.534999999999997</v>
      </c>
      <c r="D22" s="55">
        <v>74.418666666666667</v>
      </c>
      <c r="E22" s="55">
        <v>69.26700000000001</v>
      </c>
      <c r="F22" s="55">
        <v>97.674666666666667</v>
      </c>
      <c r="G22" s="56">
        <v>85.286333333333332</v>
      </c>
      <c r="H22" s="28">
        <v>-12.683261439336025</v>
      </c>
      <c r="I22" s="27">
        <v>41.011833436797687</v>
      </c>
      <c r="J22" s="28">
        <v>1.227119534024643</v>
      </c>
      <c r="K22" s="27">
        <v>1.3564885951336323</v>
      </c>
      <c r="L22" s="18"/>
    </row>
    <row r="23" spans="1:12">
      <c r="A23" s="16"/>
      <c r="B23" s="11" t="s">
        <v>5</v>
      </c>
      <c r="C23" s="55">
        <v>108.05633333333333</v>
      </c>
      <c r="D23" s="55">
        <v>59.785666666666664</v>
      </c>
      <c r="E23" s="55">
        <v>114.16300000000001</v>
      </c>
      <c r="F23" s="55">
        <v>109.55666666666666</v>
      </c>
      <c r="G23" s="56">
        <v>72.048999999999992</v>
      </c>
      <c r="H23" s="28">
        <v>-34.235859676879542</v>
      </c>
      <c r="I23" s="27">
        <v>-4.0348741127452463</v>
      </c>
      <c r="J23" s="28">
        <v>1.0366577135094897</v>
      </c>
      <c r="K23" s="27">
        <v>1.5215037217517025</v>
      </c>
      <c r="L23" s="18"/>
    </row>
    <row r="24" spans="1:12">
      <c r="A24" s="16"/>
      <c r="B24" s="11" t="s">
        <v>10</v>
      </c>
      <c r="C24" s="55">
        <v>66.876999999999995</v>
      </c>
      <c r="D24" s="55">
        <v>63.001333333333342</v>
      </c>
      <c r="E24" s="55">
        <v>58.152666666666669</v>
      </c>
      <c r="F24" s="55">
        <v>65.849333333333334</v>
      </c>
      <c r="G24" s="56">
        <v>70.613</v>
      </c>
      <c r="H24" s="28">
        <v>7.2341911839147954</v>
      </c>
      <c r="I24" s="27">
        <v>13.235277258709832</v>
      </c>
      <c r="J24" s="28">
        <v>1.0159962126337021</v>
      </c>
      <c r="K24" s="27">
        <v>0.91450396210364604</v>
      </c>
      <c r="L24" s="18"/>
    </row>
    <row r="25" spans="1:12">
      <c r="A25" s="16"/>
      <c r="B25" s="11" t="s">
        <v>21</v>
      </c>
      <c r="C25" s="55">
        <v>60.925333333333327</v>
      </c>
      <c r="D25" s="55">
        <v>49.938333333333333</v>
      </c>
      <c r="E25" s="55">
        <v>47.056999999999995</v>
      </c>
      <c r="F25" s="55">
        <v>51.000333333333337</v>
      </c>
      <c r="G25" s="56">
        <v>67.430666666666667</v>
      </c>
      <c r="H25" s="28">
        <v>32.216129306344385</v>
      </c>
      <c r="I25" s="27">
        <v>8.3799080547704676</v>
      </c>
      <c r="J25" s="28">
        <v>0.97020806294448536</v>
      </c>
      <c r="K25" s="27">
        <v>0.70828366121560316</v>
      </c>
      <c r="L25" s="18"/>
    </row>
    <row r="26" spans="1:12">
      <c r="A26" s="16"/>
      <c r="B26" s="11" t="s">
        <v>15</v>
      </c>
      <c r="C26" s="55">
        <v>62.287666666666667</v>
      </c>
      <c r="D26" s="55">
        <v>53.423000000000002</v>
      </c>
      <c r="E26" s="55">
        <v>63.68933333333333</v>
      </c>
      <c r="F26" s="55">
        <v>55.246333333333332</v>
      </c>
      <c r="G26" s="56">
        <v>66.302333333333337</v>
      </c>
      <c r="H26" s="28">
        <v>20.012187837503561</v>
      </c>
      <c r="I26" s="27">
        <v>-13.256536939728258</v>
      </c>
      <c r="J26" s="28">
        <v>0.95397334138818524</v>
      </c>
      <c r="K26" s="27">
        <v>0.76725136258072058</v>
      </c>
      <c r="L26" s="18"/>
    </row>
    <row r="27" spans="1:12">
      <c r="A27" s="16"/>
      <c r="B27" s="11" t="s">
        <v>18</v>
      </c>
      <c r="C27" s="55">
        <v>66.154333333333327</v>
      </c>
      <c r="D27" s="55">
        <v>63.781333333333329</v>
      </c>
      <c r="E27" s="55">
        <v>55.455999999999996</v>
      </c>
      <c r="F27" s="55">
        <v>51.956333333333333</v>
      </c>
      <c r="G27" s="56">
        <v>57.760333333333335</v>
      </c>
      <c r="H27" s="28">
        <v>11.17091916930244</v>
      </c>
      <c r="I27" s="27">
        <v>-6.3107087901519421</v>
      </c>
      <c r="J27" s="28">
        <v>0.83106906528722535</v>
      </c>
      <c r="K27" s="27">
        <v>0.72156042110845575</v>
      </c>
      <c r="L27" s="18"/>
    </row>
    <row r="28" spans="1:12">
      <c r="A28" s="16"/>
      <c r="B28" s="11" t="s">
        <v>9</v>
      </c>
      <c r="C28" s="55">
        <v>63.939666666666675</v>
      </c>
      <c r="D28" s="55">
        <v>55.743666666666662</v>
      </c>
      <c r="E28" s="55">
        <v>47.612333333333332</v>
      </c>
      <c r="F28" s="55">
        <v>58.326000000000001</v>
      </c>
      <c r="G28" s="56">
        <v>57.461000000000006</v>
      </c>
      <c r="H28" s="28">
        <v>-1.4830435826218014</v>
      </c>
      <c r="I28" s="27">
        <v>22.501872764059726</v>
      </c>
      <c r="J28" s="28">
        <v>0.82676218789946831</v>
      </c>
      <c r="K28" s="27">
        <v>0.81002123170556917</v>
      </c>
      <c r="L28" s="18"/>
    </row>
    <row r="29" spans="1:12">
      <c r="A29" s="16"/>
      <c r="B29" s="11" t="s">
        <v>14</v>
      </c>
      <c r="C29" s="55">
        <v>45.980999999999995</v>
      </c>
      <c r="D29" s="55">
        <v>32.487666666666662</v>
      </c>
      <c r="E29" s="55">
        <v>36.94533333333333</v>
      </c>
      <c r="F29" s="55">
        <v>45.701666666666661</v>
      </c>
      <c r="G29" s="56">
        <v>44.198333333333331</v>
      </c>
      <c r="H29" s="28">
        <v>-3.2894496918420169</v>
      </c>
      <c r="I29" s="27">
        <v>23.700783139052284</v>
      </c>
      <c r="J29" s="28">
        <v>0.63593586551185433</v>
      </c>
      <c r="K29" s="27">
        <v>0.63469671028924801</v>
      </c>
      <c r="L29" s="18"/>
    </row>
    <row r="30" spans="1:12">
      <c r="A30" s="16"/>
      <c r="B30" s="11" t="s">
        <v>8</v>
      </c>
      <c r="C30" s="55">
        <v>60.112666666666662</v>
      </c>
      <c r="D30" s="55">
        <v>60.760333333333335</v>
      </c>
      <c r="E30" s="55">
        <v>49.540666666666674</v>
      </c>
      <c r="F30" s="55">
        <v>51.512666666666668</v>
      </c>
      <c r="G30" s="56">
        <v>37.654666666666664</v>
      </c>
      <c r="H30" s="28">
        <v>-26.902121161138371</v>
      </c>
      <c r="I30" s="27">
        <v>3.9805681527633752</v>
      </c>
      <c r="J30" s="28">
        <v>0.54178407263985151</v>
      </c>
      <c r="K30" s="27">
        <v>0.71539885645804191</v>
      </c>
      <c r="L30" s="18"/>
    </row>
    <row r="31" spans="1:12">
      <c r="A31" s="16"/>
      <c r="B31" s="11" t="s">
        <v>11</v>
      </c>
      <c r="C31" s="55">
        <v>50.871000000000002</v>
      </c>
      <c r="D31" s="55">
        <v>42.518333333333338</v>
      </c>
      <c r="E31" s="55">
        <v>37.576333333333331</v>
      </c>
      <c r="F31" s="55">
        <v>40.832333333333331</v>
      </c>
      <c r="G31" s="56">
        <v>34.806666666666672</v>
      </c>
      <c r="H31" s="28">
        <v>-14.75709609214918</v>
      </c>
      <c r="I31" s="27">
        <v>8.6650285197243058</v>
      </c>
      <c r="J31" s="28">
        <v>0.50080638845165992</v>
      </c>
      <c r="K31" s="27">
        <v>0.56707226520040865</v>
      </c>
      <c r="L31" s="18"/>
    </row>
    <row r="32" spans="1:12">
      <c r="A32" s="16"/>
      <c r="B32" s="11" t="s">
        <v>3</v>
      </c>
      <c r="C32" s="55">
        <v>41.396333333333331</v>
      </c>
      <c r="D32" s="55">
        <v>47.154666666666664</v>
      </c>
      <c r="E32" s="55">
        <v>34.155000000000001</v>
      </c>
      <c r="F32" s="55">
        <v>34.654333333333334</v>
      </c>
      <c r="G32" s="56">
        <v>34.466000000000001</v>
      </c>
      <c r="H32" s="28">
        <v>-0.54346257803257192</v>
      </c>
      <c r="I32" s="27">
        <v>1.4619626213829173</v>
      </c>
      <c r="J32" s="28">
        <v>0.49590479748251992</v>
      </c>
      <c r="K32" s="27">
        <v>0.4812732875664717</v>
      </c>
      <c r="L32" s="18"/>
    </row>
    <row r="33" spans="1:14">
      <c r="A33" s="16"/>
      <c r="B33" s="11" t="s">
        <v>17</v>
      </c>
      <c r="C33" s="55">
        <v>57.000999999999998</v>
      </c>
      <c r="D33" s="55">
        <v>41.92433333333333</v>
      </c>
      <c r="E33" s="55">
        <v>35.650333333333336</v>
      </c>
      <c r="F33" s="55">
        <v>41.975333333333332</v>
      </c>
      <c r="G33" s="56">
        <v>30.872666666666664</v>
      </c>
      <c r="H33" s="28">
        <v>-26.450455029144106</v>
      </c>
      <c r="I33" s="27">
        <v>17.741769595422198</v>
      </c>
      <c r="J33" s="28">
        <v>0.44420308452035845</v>
      </c>
      <c r="K33" s="27">
        <v>0.58294604821037788</v>
      </c>
      <c r="L33" s="18"/>
    </row>
    <row r="34" spans="1:14">
      <c r="A34" s="16"/>
      <c r="B34" s="11" t="s">
        <v>186</v>
      </c>
      <c r="C34" s="55">
        <v>24.826666666666668</v>
      </c>
      <c r="D34" s="55">
        <v>24.490333333333336</v>
      </c>
      <c r="E34" s="55">
        <v>30.753</v>
      </c>
      <c r="F34" s="55">
        <v>36.533999999999999</v>
      </c>
      <c r="G34" s="56">
        <v>20.266666666666666</v>
      </c>
      <c r="H34" s="28">
        <v>-44.526559734311419</v>
      </c>
      <c r="I34" s="27">
        <v>18.798166032582174</v>
      </c>
      <c r="J34" s="28">
        <v>0.29160149796840562</v>
      </c>
      <c r="K34" s="27">
        <v>0.50737776770447596</v>
      </c>
      <c r="L34" s="18"/>
    </row>
    <row r="35" spans="1:14">
      <c r="A35" s="16"/>
      <c r="B35" s="11" t="s">
        <v>16</v>
      </c>
      <c r="C35" s="55">
        <v>22.061999999999998</v>
      </c>
      <c r="D35" s="55">
        <v>18.489999999999998</v>
      </c>
      <c r="E35" s="55">
        <v>8.3609999999999989</v>
      </c>
      <c r="F35" s="55">
        <v>21.783333333333331</v>
      </c>
      <c r="G35" s="56">
        <v>18.408999999999995</v>
      </c>
      <c r="H35" s="28">
        <v>-15.490436113236427</v>
      </c>
      <c r="I35" s="27">
        <v>160.53502372124547</v>
      </c>
      <c r="J35" s="28">
        <v>0.26487295934705818</v>
      </c>
      <c r="K35" s="27">
        <v>0.30252310285841044</v>
      </c>
      <c r="L35" s="18"/>
    </row>
    <row r="36" spans="1:14">
      <c r="A36" s="16"/>
      <c r="B36" s="11" t="s">
        <v>6</v>
      </c>
      <c r="C36" s="55">
        <v>24.784333333333336</v>
      </c>
      <c r="D36" s="55">
        <v>13.9</v>
      </c>
      <c r="E36" s="55">
        <v>7.8163333333333327</v>
      </c>
      <c r="F36" s="55">
        <v>11.697666666666668</v>
      </c>
      <c r="G36" s="56">
        <v>12.286666666666667</v>
      </c>
      <c r="H36" s="28">
        <v>5.0351922035733576</v>
      </c>
      <c r="I36" s="27">
        <v>49.656701778327459</v>
      </c>
      <c r="J36" s="28">
        <v>0.17678340814334595</v>
      </c>
      <c r="K36" s="27">
        <v>0.16245513769870237</v>
      </c>
      <c r="L36" s="18"/>
    </row>
    <row r="37" spans="1:14">
      <c r="A37" s="16"/>
      <c r="B37" s="11" t="s">
        <v>12</v>
      </c>
      <c r="C37" s="55">
        <v>11.203333333333333</v>
      </c>
      <c r="D37" s="55">
        <v>8.0670000000000002</v>
      </c>
      <c r="E37" s="55">
        <v>8.8746666666666645</v>
      </c>
      <c r="F37" s="55">
        <v>8.0933333333333319</v>
      </c>
      <c r="G37" s="56">
        <v>8.7880000000000003</v>
      </c>
      <c r="H37" s="28">
        <v>8.5831960461285171</v>
      </c>
      <c r="I37" s="27">
        <v>-8.8040865384615312</v>
      </c>
      <c r="J37" s="28">
        <v>0.12644378112564222</v>
      </c>
      <c r="K37" s="27">
        <v>0.11239879016682792</v>
      </c>
      <c r="L37" s="18"/>
    </row>
    <row r="38" spans="1:14">
      <c r="A38" s="16"/>
      <c r="B38" s="11" t="s">
        <v>13</v>
      </c>
      <c r="C38" s="55">
        <v>4.7893333333333326</v>
      </c>
      <c r="D38" s="55">
        <v>2.2963333333333331</v>
      </c>
      <c r="E38" s="55">
        <v>3.6583333333333332</v>
      </c>
      <c r="F38" s="55">
        <v>1.4590000000000003</v>
      </c>
      <c r="G38" s="56">
        <v>0.27700000000000002</v>
      </c>
      <c r="H38" s="28">
        <v>-81.014393420150782</v>
      </c>
      <c r="I38" s="27">
        <v>-60.118451025056942</v>
      </c>
      <c r="J38" s="28">
        <v>3.9855402107194923E-3</v>
      </c>
      <c r="K38" s="27">
        <v>2.0262335443171579E-2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 codeName="Hoja26">
    <tabColor rgb="FF53722D"/>
  </sheetPr>
  <dimension ref="A1:O52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J36" sqref="J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95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196</v>
      </c>
      <c r="C13" s="26">
        <v>1985.6956666666667</v>
      </c>
      <c r="D13" s="26">
        <v>1617.7003333333334</v>
      </c>
      <c r="E13" s="26">
        <v>1849.1066666666666</v>
      </c>
      <c r="F13" s="26">
        <v>2391.5163333333335</v>
      </c>
      <c r="G13" s="26">
        <v>2268.7486666666668</v>
      </c>
      <c r="H13" s="28">
        <v>-5.133465532119164</v>
      </c>
      <c r="I13" s="27">
        <v>29.333606137738588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1008.2220000000002</v>
      </c>
      <c r="D14" s="25">
        <v>758.92066666666688</v>
      </c>
      <c r="E14" s="25">
        <v>939.71033333333298</v>
      </c>
      <c r="F14" s="25">
        <v>1089.056333333333</v>
      </c>
      <c r="G14" s="26">
        <v>1118.9780000000001</v>
      </c>
      <c r="H14" s="28">
        <v>2.7474856672550896</v>
      </c>
      <c r="I14" s="27">
        <v>15.89276979324481</v>
      </c>
      <c r="J14" s="28">
        <v>49.321373338548149</v>
      </c>
      <c r="K14" s="27">
        <v>45.538318854606729</v>
      </c>
      <c r="L14" s="18"/>
    </row>
    <row r="15" spans="1:15">
      <c r="A15" s="16"/>
      <c r="B15" s="12" t="s">
        <v>4</v>
      </c>
      <c r="C15" s="107">
        <v>294.25600000000003</v>
      </c>
      <c r="D15" s="107">
        <v>277.80566666666664</v>
      </c>
      <c r="E15" s="107">
        <v>231.26</v>
      </c>
      <c r="F15" s="107">
        <v>472.62966666666671</v>
      </c>
      <c r="G15" s="107">
        <v>507.50766666666669</v>
      </c>
      <c r="H15" s="50">
        <v>7.3795621519032739</v>
      </c>
      <c r="I15" s="36">
        <v>104.37155870737125</v>
      </c>
      <c r="J15" s="50">
        <v>22.369497076655765</v>
      </c>
      <c r="K15" s="36">
        <v>19.762761394479291</v>
      </c>
      <c r="L15" s="18"/>
      <c r="N15" s="23" t="s">
        <v>4</v>
      </c>
      <c r="O15" s="34">
        <f>J15</f>
        <v>22.369497076655765</v>
      </c>
    </row>
    <row r="16" spans="1:15">
      <c r="A16" s="16"/>
      <c r="B16" s="11" t="s">
        <v>195</v>
      </c>
      <c r="C16" s="55">
        <v>148.34700000000001</v>
      </c>
      <c r="D16" s="55">
        <v>151.429</v>
      </c>
      <c r="E16" s="55">
        <v>199.345</v>
      </c>
      <c r="F16" s="55">
        <v>224.77166666666668</v>
      </c>
      <c r="G16" s="56">
        <v>210.13233333333332</v>
      </c>
      <c r="H16" s="28">
        <v>-6.5129798387993816</v>
      </c>
      <c r="I16" s="27">
        <v>12.755106306487086</v>
      </c>
      <c r="J16" s="28">
        <v>9.2620366645578187</v>
      </c>
      <c r="K16" s="27">
        <v>9.3987092429085077</v>
      </c>
      <c r="L16" s="18"/>
      <c r="N16" s="23" t="s">
        <v>35</v>
      </c>
      <c r="O16" s="34">
        <f>100-O15</f>
        <v>77.630502923344238</v>
      </c>
    </row>
    <row r="17" spans="1:12">
      <c r="A17" s="16"/>
      <c r="B17" s="11" t="s">
        <v>23</v>
      </c>
      <c r="C17" s="55">
        <v>163.07900000000001</v>
      </c>
      <c r="D17" s="55">
        <v>142.376</v>
      </c>
      <c r="E17" s="55">
        <v>200.1403333333333</v>
      </c>
      <c r="F17" s="55">
        <v>236.73166666666665</v>
      </c>
      <c r="G17" s="56">
        <v>98.665666666666667</v>
      </c>
      <c r="H17" s="28">
        <v>-58.321728539344832</v>
      </c>
      <c r="I17" s="27">
        <v>18.2828382085237</v>
      </c>
      <c r="J17" s="28">
        <v>4.3489024640014478</v>
      </c>
      <c r="K17" s="27">
        <v>9.898810364247284</v>
      </c>
      <c r="L17" s="18"/>
    </row>
    <row r="18" spans="1:12">
      <c r="A18" s="16"/>
      <c r="B18" s="11" t="s">
        <v>19</v>
      </c>
      <c r="C18" s="55">
        <v>23.114666666666665</v>
      </c>
      <c r="D18" s="55">
        <v>41.863000000000007</v>
      </c>
      <c r="E18" s="55">
        <v>53.001333333333328</v>
      </c>
      <c r="F18" s="55">
        <v>68.324333333333342</v>
      </c>
      <c r="G18" s="56">
        <v>74.26766666666667</v>
      </c>
      <c r="H18" s="28">
        <v>8.6987066589258042</v>
      </c>
      <c r="I18" s="27">
        <v>28.910593444190113</v>
      </c>
      <c r="J18" s="28">
        <v>3.273507892603353</v>
      </c>
      <c r="K18" s="27">
        <v>2.8569461299936765</v>
      </c>
      <c r="L18" s="18"/>
    </row>
    <row r="19" spans="1:12">
      <c r="A19" s="16"/>
      <c r="B19" s="11" t="s">
        <v>20</v>
      </c>
      <c r="C19" s="55">
        <v>50.673333333333339</v>
      </c>
      <c r="D19" s="55">
        <v>26.038666666666668</v>
      </c>
      <c r="E19" s="55">
        <v>30.915666666666667</v>
      </c>
      <c r="F19" s="55">
        <v>50.548000000000002</v>
      </c>
      <c r="G19" s="56">
        <v>38.073666666666668</v>
      </c>
      <c r="H19" s="28">
        <v>-24.67819366410804</v>
      </c>
      <c r="I19" s="27">
        <v>63.502862626284418</v>
      </c>
      <c r="J19" s="28">
        <v>1.6781791313449441</v>
      </c>
      <c r="K19" s="27">
        <v>2.1136380837318134</v>
      </c>
      <c r="L19" s="18"/>
    </row>
    <row r="20" spans="1:12">
      <c r="A20" s="16"/>
      <c r="B20" s="11" t="s">
        <v>7</v>
      </c>
      <c r="C20" s="55">
        <v>35.112000000000002</v>
      </c>
      <c r="D20" s="55">
        <v>34.870999999999995</v>
      </c>
      <c r="E20" s="55">
        <v>32.382666666666665</v>
      </c>
      <c r="F20" s="55">
        <v>30.559333333333331</v>
      </c>
      <c r="G20" s="56">
        <v>32.494333333333337</v>
      </c>
      <c r="H20" s="28">
        <v>6.3319444141451742</v>
      </c>
      <c r="I20" s="27">
        <v>-5.6305842631860674</v>
      </c>
      <c r="J20" s="28">
        <v>1.4322579583517845</v>
      </c>
      <c r="K20" s="27">
        <v>1.2778224805489515</v>
      </c>
      <c r="L20" s="18"/>
    </row>
    <row r="21" spans="1:12">
      <c r="A21" s="16"/>
      <c r="B21" s="11" t="s">
        <v>24</v>
      </c>
      <c r="C21" s="55">
        <v>26.542999999999996</v>
      </c>
      <c r="D21" s="55">
        <v>17.766666666666669</v>
      </c>
      <c r="E21" s="55">
        <v>17.602333333333334</v>
      </c>
      <c r="F21" s="55">
        <v>28.773</v>
      </c>
      <c r="G21" s="56">
        <v>25.968999999999998</v>
      </c>
      <c r="H21" s="28">
        <v>-9.74524728043653</v>
      </c>
      <c r="I21" s="27">
        <v>63.461283541954657</v>
      </c>
      <c r="J21" s="28">
        <v>1.1446397911565347</v>
      </c>
      <c r="K21" s="27">
        <v>1.2031278899900189</v>
      </c>
      <c r="L21" s="18"/>
    </row>
    <row r="22" spans="1:12">
      <c r="A22" s="16"/>
      <c r="B22" s="11" t="s">
        <v>21</v>
      </c>
      <c r="C22" s="55">
        <v>21.721</v>
      </c>
      <c r="D22" s="55">
        <v>15.487666666666664</v>
      </c>
      <c r="E22" s="55">
        <v>16.853999999999999</v>
      </c>
      <c r="F22" s="55">
        <v>17.422000000000001</v>
      </c>
      <c r="G22" s="56">
        <v>24.138000000000002</v>
      </c>
      <c r="H22" s="28">
        <v>38.548961083687303</v>
      </c>
      <c r="I22" s="27">
        <v>3.3701198528539367</v>
      </c>
      <c r="J22" s="28">
        <v>1.0639345095666539</v>
      </c>
      <c r="K22" s="27">
        <v>0.72849178394349245</v>
      </c>
      <c r="L22" s="18"/>
    </row>
    <row r="23" spans="1:12">
      <c r="A23" s="16"/>
      <c r="B23" s="11" t="s">
        <v>10</v>
      </c>
      <c r="C23" s="55">
        <v>20.540666666666663</v>
      </c>
      <c r="D23" s="55">
        <v>20.059666666666665</v>
      </c>
      <c r="E23" s="55">
        <v>17.515000000000001</v>
      </c>
      <c r="F23" s="55">
        <v>21.708666666666669</v>
      </c>
      <c r="G23" s="56">
        <v>21.261333333333337</v>
      </c>
      <c r="H23" s="28">
        <v>-2.0606209501581541</v>
      </c>
      <c r="I23" s="27">
        <v>23.943286706632417</v>
      </c>
      <c r="J23" s="28">
        <v>0.93713921007263035</v>
      </c>
      <c r="K23" s="27">
        <v>0.90773650023158248</v>
      </c>
      <c r="L23" s="18"/>
    </row>
    <row r="24" spans="1:12">
      <c r="A24" s="16"/>
      <c r="B24" s="11" t="s">
        <v>22</v>
      </c>
      <c r="C24" s="55">
        <v>19.805999999999997</v>
      </c>
      <c r="D24" s="55">
        <v>19.433999999999997</v>
      </c>
      <c r="E24" s="55">
        <v>17.533000000000001</v>
      </c>
      <c r="F24" s="55">
        <v>33.31466666666666</v>
      </c>
      <c r="G24" s="56">
        <v>20.876333333333335</v>
      </c>
      <c r="H24" s="28">
        <v>-37.335908108540764</v>
      </c>
      <c r="I24" s="27">
        <v>90.011216943287849</v>
      </c>
      <c r="J24" s="28">
        <v>0.92016950312991919</v>
      </c>
      <c r="K24" s="27">
        <v>1.3930352974103317</v>
      </c>
      <c r="L24" s="18"/>
    </row>
    <row r="25" spans="1:12">
      <c r="A25" s="16"/>
      <c r="B25" s="11" t="s">
        <v>9</v>
      </c>
      <c r="C25" s="55">
        <v>21.09333333333333</v>
      </c>
      <c r="D25" s="55">
        <v>13.503333333333332</v>
      </c>
      <c r="E25" s="55">
        <v>12.883000000000001</v>
      </c>
      <c r="F25" s="55">
        <v>21.455666666666669</v>
      </c>
      <c r="G25" s="56">
        <v>19.004000000000001</v>
      </c>
      <c r="H25" s="28">
        <v>-11.426662730902482</v>
      </c>
      <c r="I25" s="27">
        <v>66.542471991513381</v>
      </c>
      <c r="J25" s="28">
        <v>0.83764236555657845</v>
      </c>
      <c r="K25" s="27">
        <v>0.89715743804941617</v>
      </c>
      <c r="L25" s="18"/>
    </row>
    <row r="26" spans="1:12">
      <c r="A26" s="16"/>
      <c r="B26" s="11" t="s">
        <v>18</v>
      </c>
      <c r="C26" s="55">
        <v>19.126000000000001</v>
      </c>
      <c r="D26" s="55">
        <v>9.9226666666666663</v>
      </c>
      <c r="E26" s="55">
        <v>7.9576666666666673</v>
      </c>
      <c r="F26" s="55">
        <v>10.365666666666668</v>
      </c>
      <c r="G26" s="56">
        <v>14.821333333333333</v>
      </c>
      <c r="H26" s="28">
        <v>42.984853844422275</v>
      </c>
      <c r="I26" s="27">
        <v>30.260126502743677</v>
      </c>
      <c r="J26" s="28">
        <v>0.65328229394000736</v>
      </c>
      <c r="K26" s="27">
        <v>0.43343490998528267</v>
      </c>
      <c r="L26" s="18"/>
    </row>
    <row r="27" spans="1:12">
      <c r="A27" s="16"/>
      <c r="B27" s="11" t="s">
        <v>3</v>
      </c>
      <c r="C27" s="55">
        <v>14.331666666666669</v>
      </c>
      <c r="D27" s="55">
        <v>17.112333333333336</v>
      </c>
      <c r="E27" s="55">
        <v>14.481999999999999</v>
      </c>
      <c r="F27" s="55">
        <v>13.933</v>
      </c>
      <c r="G27" s="56">
        <v>9.320666666666666</v>
      </c>
      <c r="H27" s="28">
        <v>-33.103662767051844</v>
      </c>
      <c r="I27" s="27">
        <v>-3.7909128573401452</v>
      </c>
      <c r="J27" s="28">
        <v>0.410828524270207</v>
      </c>
      <c r="K27" s="27">
        <v>0.58260108056966364</v>
      </c>
      <c r="L27" s="18"/>
    </row>
    <row r="28" spans="1:12">
      <c r="A28" s="16"/>
      <c r="B28" s="11" t="s">
        <v>15</v>
      </c>
      <c r="C28" s="55">
        <v>15.091999999999999</v>
      </c>
      <c r="D28" s="55">
        <v>7.1320000000000006</v>
      </c>
      <c r="E28" s="55">
        <v>7.7463333333333333</v>
      </c>
      <c r="F28" s="55">
        <v>6.7846666666666664</v>
      </c>
      <c r="G28" s="56">
        <v>8.9173333333333336</v>
      </c>
      <c r="H28" s="28">
        <v>31.433624840326235</v>
      </c>
      <c r="I28" s="27">
        <v>-12.414475665906455</v>
      </c>
      <c r="J28" s="28">
        <v>0.39305073604450969</v>
      </c>
      <c r="K28" s="27">
        <v>0.28369727490884789</v>
      </c>
      <c r="L28" s="18"/>
    </row>
    <row r="29" spans="1:12">
      <c r="A29" s="16"/>
      <c r="B29" s="11" t="s">
        <v>11</v>
      </c>
      <c r="C29" s="55">
        <v>16.995666666666668</v>
      </c>
      <c r="D29" s="55">
        <v>11.757666666666665</v>
      </c>
      <c r="E29" s="55">
        <v>8.3873333333333324</v>
      </c>
      <c r="F29" s="55">
        <v>10.019</v>
      </c>
      <c r="G29" s="56">
        <v>7.6203333333333338</v>
      </c>
      <c r="H29" s="28">
        <v>-23.941178427654119</v>
      </c>
      <c r="I29" s="27">
        <v>19.453938478658305</v>
      </c>
      <c r="J29" s="28">
        <v>0.33588265836997372</v>
      </c>
      <c r="K29" s="27">
        <v>0.4189392253087964</v>
      </c>
      <c r="L29" s="18"/>
    </row>
    <row r="30" spans="1:12">
      <c r="A30" s="16"/>
      <c r="B30" s="11" t="s">
        <v>14</v>
      </c>
      <c r="C30" s="55">
        <v>14.580666666666666</v>
      </c>
      <c r="D30" s="55">
        <v>8.1263333333333332</v>
      </c>
      <c r="E30" s="55">
        <v>6.0486666666666666</v>
      </c>
      <c r="F30" s="55">
        <v>8.7516666666666652</v>
      </c>
      <c r="G30" s="56">
        <v>7.2956666666666665</v>
      </c>
      <c r="H30" s="28">
        <v>-16.636831079794312</v>
      </c>
      <c r="I30" s="27">
        <v>44.687534442852403</v>
      </c>
      <c r="J30" s="28">
        <v>0.32157227346763545</v>
      </c>
      <c r="K30" s="27">
        <v>0.36594634728956477</v>
      </c>
      <c r="L30" s="18"/>
    </row>
    <row r="31" spans="1:12">
      <c r="A31" s="16"/>
      <c r="B31" s="11" t="s">
        <v>5</v>
      </c>
      <c r="C31" s="55">
        <v>22.367000000000001</v>
      </c>
      <c r="D31" s="55">
        <v>8.2539999999999996</v>
      </c>
      <c r="E31" s="55">
        <v>12.274333333333333</v>
      </c>
      <c r="F31" s="55">
        <v>13.886333333333333</v>
      </c>
      <c r="G31" s="56">
        <v>6.8673333333333337</v>
      </c>
      <c r="H31" s="28">
        <v>-50.546100482488775</v>
      </c>
      <c r="I31" s="27">
        <v>13.133096162724378</v>
      </c>
      <c r="J31" s="28">
        <v>0.30269255621968411</v>
      </c>
      <c r="K31" s="27">
        <v>0.58064973840167511</v>
      </c>
      <c r="L31" s="18"/>
    </row>
    <row r="32" spans="1:12">
      <c r="A32" s="16"/>
      <c r="B32" s="11" t="s">
        <v>16</v>
      </c>
      <c r="C32" s="55">
        <v>7.121666666666667</v>
      </c>
      <c r="D32" s="55">
        <v>4.291666666666667</v>
      </c>
      <c r="E32" s="55">
        <v>2.1140000000000003</v>
      </c>
      <c r="F32" s="55">
        <v>5.94</v>
      </c>
      <c r="G32" s="56">
        <v>5.4383333333333326</v>
      </c>
      <c r="H32" s="28">
        <v>-8.4455667789001261</v>
      </c>
      <c r="I32" s="27">
        <v>180.98391674550612</v>
      </c>
      <c r="J32" s="28">
        <v>0.23970629330764709</v>
      </c>
      <c r="K32" s="27">
        <v>0.24837798166825539</v>
      </c>
      <c r="L32" s="18"/>
    </row>
    <row r="33" spans="1:14">
      <c r="A33" s="16"/>
      <c r="B33" s="11" t="s">
        <v>8</v>
      </c>
      <c r="C33" s="55">
        <v>15.949666666666667</v>
      </c>
      <c r="D33" s="55">
        <v>14.071999999999997</v>
      </c>
      <c r="E33" s="55">
        <v>5.9359999999999999</v>
      </c>
      <c r="F33" s="55">
        <v>9.7909999999999986</v>
      </c>
      <c r="G33" s="56">
        <v>5.2346666666666666</v>
      </c>
      <c r="H33" s="28">
        <v>-46.535934361488444</v>
      </c>
      <c r="I33" s="27">
        <v>64.942722371967633</v>
      </c>
      <c r="J33" s="28">
        <v>0.2307292448730181</v>
      </c>
      <c r="K33" s="27">
        <v>0.40940552500233807</v>
      </c>
      <c r="L33" s="18"/>
    </row>
    <row r="34" spans="1:14">
      <c r="A34" s="16"/>
      <c r="B34" s="11" t="s">
        <v>17</v>
      </c>
      <c r="C34" s="55">
        <v>9.3770000000000007</v>
      </c>
      <c r="D34" s="55">
        <v>6.0110000000000001</v>
      </c>
      <c r="E34" s="55">
        <v>3.3813333333333335</v>
      </c>
      <c r="F34" s="55">
        <v>6.649</v>
      </c>
      <c r="G34" s="56">
        <v>4.8916666666666666</v>
      </c>
      <c r="H34" s="28">
        <v>-26.430039604953127</v>
      </c>
      <c r="I34" s="27">
        <v>96.638406940063078</v>
      </c>
      <c r="J34" s="28">
        <v>0.2156107786876936</v>
      </c>
      <c r="K34" s="27">
        <v>0.2780244444633384</v>
      </c>
      <c r="L34" s="18"/>
    </row>
    <row r="35" spans="1:14">
      <c r="A35" s="16"/>
      <c r="B35" s="11" t="s">
        <v>6</v>
      </c>
      <c r="C35" s="55">
        <v>8.1853333333333342</v>
      </c>
      <c r="D35" s="55">
        <v>3.0669999999999997</v>
      </c>
      <c r="E35" s="55">
        <v>1.6443333333333332</v>
      </c>
      <c r="F35" s="55">
        <v>1.0606666666666664</v>
      </c>
      <c r="G35" s="56">
        <v>3.0306666666666664</v>
      </c>
      <c r="H35" s="28">
        <v>185.73224387177879</v>
      </c>
      <c r="I35" s="27">
        <v>-35.495641597405239</v>
      </c>
      <c r="J35" s="28">
        <v>0.13358318227110802</v>
      </c>
      <c r="K35" s="27">
        <v>4.4351219846710907E-2</v>
      </c>
      <c r="L35" s="18"/>
    </row>
    <row r="36" spans="1:14">
      <c r="A36" s="16"/>
      <c r="B36" s="11" t="s">
        <v>186</v>
      </c>
      <c r="C36" s="55">
        <v>7.0403333333333329</v>
      </c>
      <c r="D36" s="55">
        <v>6.7706666666666662</v>
      </c>
      <c r="E36" s="55">
        <v>8.6986666666666679</v>
      </c>
      <c r="F36" s="55">
        <v>7.6419999999999995</v>
      </c>
      <c r="G36" s="56">
        <v>2.5793333333333335</v>
      </c>
      <c r="H36" s="28">
        <v>-66.247928116548891</v>
      </c>
      <c r="I36" s="27">
        <v>-12.147455548743125</v>
      </c>
      <c r="J36" s="28">
        <v>0.11368969032268303</v>
      </c>
      <c r="K36" s="27">
        <v>0.31954621816646589</v>
      </c>
      <c r="L36" s="18"/>
    </row>
    <row r="37" spans="1:14">
      <c r="A37" s="16"/>
      <c r="B37" s="11" t="s">
        <v>12</v>
      </c>
      <c r="C37" s="55">
        <v>1.6743333333333335</v>
      </c>
      <c r="D37" s="55">
        <v>1.1903333333333332</v>
      </c>
      <c r="E37" s="55">
        <v>0.77133333333333332</v>
      </c>
      <c r="F37" s="55">
        <v>0.98933333333333329</v>
      </c>
      <c r="G37" s="56">
        <v>1.2713333333333334</v>
      </c>
      <c r="H37" s="28">
        <v>28.504043126684643</v>
      </c>
      <c r="I37" s="27">
        <v>28.262748487467594</v>
      </c>
      <c r="J37" s="28">
        <v>5.603676387835526E-2</v>
      </c>
      <c r="K37" s="27">
        <v>4.1368453961357007E-2</v>
      </c>
      <c r="L37" s="18"/>
    </row>
    <row r="38" spans="1:14">
      <c r="A38" s="16"/>
      <c r="B38" s="11" t="s">
        <v>13</v>
      </c>
      <c r="C38" s="55">
        <v>1.3463333333333332</v>
      </c>
      <c r="D38" s="55">
        <v>0.4373333333333333</v>
      </c>
      <c r="E38" s="55">
        <v>0.52200000000000002</v>
      </c>
      <c r="F38" s="55">
        <v>0.40899999999999997</v>
      </c>
      <c r="G38" s="56">
        <v>9.2000000000000012E-2</v>
      </c>
      <c r="H38" s="28">
        <v>-77.506112469437653</v>
      </c>
      <c r="I38" s="27">
        <v>-21.647509578544067</v>
      </c>
      <c r="J38" s="28">
        <v>4.0550988018946124E-3</v>
      </c>
      <c r="K38" s="27">
        <v>1.7102120286585261E-2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 codeName="Hoja27">
    <tabColor rgb="FF53722D"/>
  </sheetPr>
  <dimension ref="A1:O52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J36" sqref="J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94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196</v>
      </c>
      <c r="C13" s="26">
        <v>3604.1116666666662</v>
      </c>
      <c r="D13" s="26">
        <v>3160.3213333333333</v>
      </c>
      <c r="E13" s="26">
        <v>3049.5229999999997</v>
      </c>
      <c r="F13" s="26">
        <v>3522.8973333333338</v>
      </c>
      <c r="G13" s="26">
        <v>3569.8933333333334</v>
      </c>
      <c r="H13" s="28">
        <v>1.3340156000382963</v>
      </c>
      <c r="I13" s="27">
        <v>15.522897624754229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1519.1466666666661</v>
      </c>
      <c r="D14" s="25">
        <v>1364.7123333333334</v>
      </c>
      <c r="E14" s="25">
        <v>1350.2629999999995</v>
      </c>
      <c r="F14" s="25">
        <v>1458.0520000000006</v>
      </c>
      <c r="G14" s="26">
        <v>1584.4073333333336</v>
      </c>
      <c r="H14" s="28">
        <v>8.6660375167231898</v>
      </c>
      <c r="I14" s="27">
        <v>7.9828151997056285</v>
      </c>
      <c r="J14" s="28">
        <v>44.382483883738828</v>
      </c>
      <c r="K14" s="27">
        <v>41.387865215487416</v>
      </c>
      <c r="L14" s="18"/>
    </row>
    <row r="15" spans="1:15">
      <c r="A15" s="16"/>
      <c r="B15" s="12" t="s">
        <v>4</v>
      </c>
      <c r="C15" s="107">
        <v>850.6343333333333</v>
      </c>
      <c r="D15" s="107">
        <v>693.07500000000005</v>
      </c>
      <c r="E15" s="107">
        <v>570.41399999999999</v>
      </c>
      <c r="F15" s="107">
        <v>800.03566666666666</v>
      </c>
      <c r="G15" s="107">
        <v>815.73566666666659</v>
      </c>
      <c r="H15" s="50">
        <v>1.9624125091089573</v>
      </c>
      <c r="I15" s="36">
        <v>40.255264889477928</v>
      </c>
      <c r="J15" s="50">
        <v>22.850421301103299</v>
      </c>
      <c r="K15" s="36">
        <v>22.709593580738275</v>
      </c>
      <c r="L15" s="18"/>
      <c r="N15" s="23" t="s">
        <v>4</v>
      </c>
      <c r="O15" s="34">
        <f>J15</f>
        <v>22.850421301103299</v>
      </c>
    </row>
    <row r="16" spans="1:15">
      <c r="A16" s="16"/>
      <c r="B16" s="11" t="s">
        <v>195</v>
      </c>
      <c r="C16" s="55">
        <v>243.84233333333336</v>
      </c>
      <c r="D16" s="55">
        <v>171.21100000000001</v>
      </c>
      <c r="E16" s="55">
        <v>261.66666666666669</v>
      </c>
      <c r="F16" s="55">
        <v>278.93833333333333</v>
      </c>
      <c r="G16" s="56">
        <v>303.48500000000001</v>
      </c>
      <c r="H16" s="28">
        <v>8.8000334602032826</v>
      </c>
      <c r="I16" s="27">
        <v>6.6006369426751421</v>
      </c>
      <c r="J16" s="28">
        <v>8.5012343972929152</v>
      </c>
      <c r="K16" s="27">
        <v>7.9178672251968356</v>
      </c>
      <c r="L16" s="18"/>
      <c r="N16" s="23" t="s">
        <v>35</v>
      </c>
      <c r="O16" s="34">
        <f>100-O15</f>
        <v>77.149578698896704</v>
      </c>
    </row>
    <row r="17" spans="1:12">
      <c r="A17" s="16"/>
      <c r="B17" s="11" t="s">
        <v>23</v>
      </c>
      <c r="C17" s="55">
        <v>224.71633333333332</v>
      </c>
      <c r="D17" s="55">
        <v>221.56633333333332</v>
      </c>
      <c r="E17" s="55">
        <v>270.952</v>
      </c>
      <c r="F17" s="55">
        <v>274.197</v>
      </c>
      <c r="G17" s="56">
        <v>180.74633333333335</v>
      </c>
      <c r="H17" s="28">
        <v>-34.081578816203915</v>
      </c>
      <c r="I17" s="27">
        <v>1.1976291003572559</v>
      </c>
      <c r="J17" s="28">
        <v>5.0630737799822221</v>
      </c>
      <c r="K17" s="27">
        <v>7.7832810342093408</v>
      </c>
      <c r="L17" s="18"/>
    </row>
    <row r="18" spans="1:12">
      <c r="A18" s="16"/>
      <c r="B18" s="11" t="s">
        <v>19</v>
      </c>
      <c r="C18" s="55">
        <v>57.948</v>
      </c>
      <c r="D18" s="55">
        <v>152.79466666666667</v>
      </c>
      <c r="E18" s="55">
        <v>105.23399999999999</v>
      </c>
      <c r="F18" s="55">
        <v>142.31533333333334</v>
      </c>
      <c r="G18" s="56">
        <v>117.33433333333335</v>
      </c>
      <c r="H18" s="28">
        <v>-17.553273716113981</v>
      </c>
      <c r="I18" s="27">
        <v>35.237027323235218</v>
      </c>
      <c r="J18" s="28">
        <v>3.2867742080062148</v>
      </c>
      <c r="K18" s="27">
        <v>4.0397241210170565</v>
      </c>
      <c r="L18" s="18"/>
    </row>
    <row r="19" spans="1:12">
      <c r="A19" s="16"/>
      <c r="B19" s="11" t="s">
        <v>24</v>
      </c>
      <c r="C19" s="55">
        <v>86.070666666666668</v>
      </c>
      <c r="D19" s="55">
        <v>50.491666666666667</v>
      </c>
      <c r="E19" s="55">
        <v>65.536000000000001</v>
      </c>
      <c r="F19" s="55">
        <v>73.643666666666661</v>
      </c>
      <c r="G19" s="56">
        <v>70.894000000000005</v>
      </c>
      <c r="H19" s="28">
        <v>-3.7337449248860399</v>
      </c>
      <c r="I19" s="27">
        <v>12.371317545572902</v>
      </c>
      <c r="J19" s="28">
        <v>1.9858856660516468</v>
      </c>
      <c r="K19" s="27">
        <v>2.0904289764523365</v>
      </c>
      <c r="L19" s="18"/>
    </row>
    <row r="20" spans="1:12">
      <c r="A20" s="16"/>
      <c r="B20" s="11" t="s">
        <v>20</v>
      </c>
      <c r="C20" s="55">
        <v>83.036000000000001</v>
      </c>
      <c r="D20" s="55">
        <v>71.542333333333332</v>
      </c>
      <c r="E20" s="55">
        <v>54.271999999999998</v>
      </c>
      <c r="F20" s="55">
        <v>81.582666666666668</v>
      </c>
      <c r="G20" s="56">
        <v>65.474000000000004</v>
      </c>
      <c r="H20" s="28">
        <v>-19.745207315279391</v>
      </c>
      <c r="I20" s="27">
        <v>50.321835691823914</v>
      </c>
      <c r="J20" s="28">
        <v>1.8340604014312287</v>
      </c>
      <c r="K20" s="27">
        <v>2.3157832587041045</v>
      </c>
      <c r="L20" s="18"/>
    </row>
    <row r="21" spans="1:12">
      <c r="A21" s="16"/>
      <c r="B21" s="11" t="s">
        <v>7</v>
      </c>
      <c r="C21" s="55">
        <v>66.668999999999997</v>
      </c>
      <c r="D21" s="55">
        <v>48.471000000000004</v>
      </c>
      <c r="E21" s="55">
        <v>44.583333333333336</v>
      </c>
      <c r="F21" s="55">
        <v>43.664333333333332</v>
      </c>
      <c r="G21" s="56">
        <v>61.267666666666663</v>
      </c>
      <c r="H21" s="28">
        <v>40.315131342896194</v>
      </c>
      <c r="I21" s="27">
        <v>-2.0613084112149571</v>
      </c>
      <c r="J21" s="28">
        <v>1.7162324177753208</v>
      </c>
      <c r="K21" s="27">
        <v>1.239443821430315</v>
      </c>
      <c r="L21" s="18"/>
    </row>
    <row r="22" spans="1:12">
      <c r="A22" s="16"/>
      <c r="B22" s="11" t="s">
        <v>21</v>
      </c>
      <c r="C22" s="55">
        <v>37.344999999999999</v>
      </c>
      <c r="D22" s="55">
        <v>32.629666666666672</v>
      </c>
      <c r="E22" s="55">
        <v>34.031333333333329</v>
      </c>
      <c r="F22" s="55">
        <v>36.306999999999995</v>
      </c>
      <c r="G22" s="56">
        <v>44.916333333333341</v>
      </c>
      <c r="H22" s="28">
        <v>23.712599039671002</v>
      </c>
      <c r="I22" s="27">
        <v>6.6869747487609432</v>
      </c>
      <c r="J22" s="28">
        <v>1.258198190795617</v>
      </c>
      <c r="K22" s="27">
        <v>1.0306005700610819</v>
      </c>
      <c r="L22" s="18"/>
    </row>
    <row r="23" spans="1:12">
      <c r="A23" s="16"/>
      <c r="B23" s="11" t="s">
        <v>9</v>
      </c>
      <c r="C23" s="55">
        <v>46.218333333333334</v>
      </c>
      <c r="D23" s="55">
        <v>42.490333333333332</v>
      </c>
      <c r="E23" s="55">
        <v>33.191333333333333</v>
      </c>
      <c r="F23" s="55">
        <v>40.897999999999996</v>
      </c>
      <c r="G23" s="56">
        <v>41.097333333333331</v>
      </c>
      <c r="H23" s="28">
        <v>0.48739139648230623</v>
      </c>
      <c r="I23" s="27">
        <v>23.218912567537696</v>
      </c>
      <c r="J23" s="28">
        <v>1.1512202045252518</v>
      </c>
      <c r="K23" s="27">
        <v>1.1609194401729181</v>
      </c>
      <c r="L23" s="18"/>
    </row>
    <row r="24" spans="1:12">
      <c r="A24" s="16"/>
      <c r="B24" s="11" t="s">
        <v>10</v>
      </c>
      <c r="C24" s="55">
        <v>27.202666666666669</v>
      </c>
      <c r="D24" s="55">
        <v>28.641999999999999</v>
      </c>
      <c r="E24" s="55">
        <v>20.981666666666666</v>
      </c>
      <c r="F24" s="55">
        <v>24.439333333333337</v>
      </c>
      <c r="G24" s="56">
        <v>34.887999999999998</v>
      </c>
      <c r="H24" s="28">
        <v>42.753484819553144</v>
      </c>
      <c r="I24" s="27">
        <v>16.479466200651395</v>
      </c>
      <c r="J24" s="28">
        <v>0.97728410185925241</v>
      </c>
      <c r="K24" s="27">
        <v>0.69372823051329335</v>
      </c>
      <c r="L24" s="18"/>
    </row>
    <row r="25" spans="1:12">
      <c r="A25" s="16"/>
      <c r="B25" s="11" t="s">
        <v>18</v>
      </c>
      <c r="C25" s="55">
        <v>36.22</v>
      </c>
      <c r="D25" s="55">
        <v>41.246333333333332</v>
      </c>
      <c r="E25" s="55">
        <v>42.169666666666672</v>
      </c>
      <c r="F25" s="55">
        <v>30.477</v>
      </c>
      <c r="G25" s="56">
        <v>32.18633333333333</v>
      </c>
      <c r="H25" s="28">
        <v>5.6086010215353532</v>
      </c>
      <c r="I25" s="27">
        <v>-27.727671549059764</v>
      </c>
      <c r="J25" s="28">
        <v>0.90160490322773401</v>
      </c>
      <c r="K25" s="27">
        <v>0.86511178488312446</v>
      </c>
      <c r="L25" s="18"/>
    </row>
    <row r="26" spans="1:12">
      <c r="A26" s="16"/>
      <c r="B26" s="11" t="s">
        <v>5</v>
      </c>
      <c r="C26" s="55">
        <v>60.793333333333329</v>
      </c>
      <c r="D26" s="55">
        <v>23.843999999999998</v>
      </c>
      <c r="E26" s="55">
        <v>23.107333333333333</v>
      </c>
      <c r="F26" s="55">
        <v>33.483333333333327</v>
      </c>
      <c r="G26" s="56">
        <v>29.307333333333332</v>
      </c>
      <c r="H26" s="28">
        <v>-12.471876555500238</v>
      </c>
      <c r="I26" s="27">
        <v>44.903493840339273</v>
      </c>
      <c r="J26" s="28">
        <v>0.82095823591367811</v>
      </c>
      <c r="K26" s="27">
        <v>0.95044874048746975</v>
      </c>
      <c r="L26" s="18"/>
    </row>
    <row r="27" spans="1:12">
      <c r="A27" s="16"/>
      <c r="B27" s="11" t="s">
        <v>22</v>
      </c>
      <c r="C27" s="55">
        <v>30.116</v>
      </c>
      <c r="D27" s="55">
        <v>25.880666666666666</v>
      </c>
      <c r="E27" s="55">
        <v>15.303333333333333</v>
      </c>
      <c r="F27" s="55">
        <v>21.259333333333334</v>
      </c>
      <c r="G27" s="56">
        <v>28.647333333333336</v>
      </c>
      <c r="H27" s="28">
        <v>34.751795289911882</v>
      </c>
      <c r="I27" s="27">
        <v>38.919625353953393</v>
      </c>
      <c r="J27" s="28">
        <v>0.80247028856137625</v>
      </c>
      <c r="K27" s="27">
        <v>0.60346162041622553</v>
      </c>
      <c r="L27" s="18"/>
    </row>
    <row r="28" spans="1:12">
      <c r="A28" s="16"/>
      <c r="B28" s="11" t="s">
        <v>17</v>
      </c>
      <c r="C28" s="55">
        <v>42.68266666666667</v>
      </c>
      <c r="D28" s="55">
        <v>32.731999999999999</v>
      </c>
      <c r="E28" s="55">
        <v>27.564000000000004</v>
      </c>
      <c r="F28" s="55">
        <v>35.893333333333338</v>
      </c>
      <c r="G28" s="56">
        <v>27.195999999999998</v>
      </c>
      <c r="H28" s="28">
        <v>-24.231054977711754</v>
      </c>
      <c r="I28" s="27">
        <v>30.218158951289119</v>
      </c>
      <c r="J28" s="28">
        <v>0.76181547908060732</v>
      </c>
      <c r="K28" s="27">
        <v>1.0188583412214114</v>
      </c>
      <c r="L28" s="18"/>
    </row>
    <row r="29" spans="1:12">
      <c r="A29" s="16"/>
      <c r="B29" s="11" t="s">
        <v>3</v>
      </c>
      <c r="C29" s="55">
        <v>23.245666666666665</v>
      </c>
      <c r="D29" s="55">
        <v>24.182666666666666</v>
      </c>
      <c r="E29" s="55">
        <v>18.920666666666666</v>
      </c>
      <c r="F29" s="55">
        <v>23.468333333333334</v>
      </c>
      <c r="G29" s="56">
        <v>26.86633333333333</v>
      </c>
      <c r="H29" s="28">
        <v>14.479085292237759</v>
      </c>
      <c r="I29" s="27">
        <v>24.035446249251269</v>
      </c>
      <c r="J29" s="28">
        <v>0.75258084275160397</v>
      </c>
      <c r="K29" s="27">
        <v>0.66616569013459748</v>
      </c>
      <c r="L29" s="18"/>
    </row>
    <row r="30" spans="1:12">
      <c r="A30" s="16"/>
      <c r="B30" s="11" t="s">
        <v>11</v>
      </c>
      <c r="C30" s="55">
        <v>25.603666666666665</v>
      </c>
      <c r="D30" s="55">
        <v>17.383000000000003</v>
      </c>
      <c r="E30" s="55">
        <v>20.297333333333331</v>
      </c>
      <c r="F30" s="55">
        <v>28.266333333333332</v>
      </c>
      <c r="G30" s="56">
        <v>24.348333333333329</v>
      </c>
      <c r="H30" s="28">
        <v>-13.861012511940007</v>
      </c>
      <c r="I30" s="27">
        <v>39.261315115286102</v>
      </c>
      <c r="J30" s="28">
        <v>0.68204652239842822</v>
      </c>
      <c r="K30" s="27">
        <v>0.80236040562067656</v>
      </c>
      <c r="L30" s="18"/>
    </row>
    <row r="31" spans="1:12">
      <c r="A31" s="16"/>
      <c r="B31" s="11" t="s">
        <v>15</v>
      </c>
      <c r="C31" s="55">
        <v>36.93633333333333</v>
      </c>
      <c r="D31" s="55">
        <v>24.971999999999998</v>
      </c>
      <c r="E31" s="55">
        <v>35.082333333333338</v>
      </c>
      <c r="F31" s="55">
        <v>10.270333333333333</v>
      </c>
      <c r="G31" s="56">
        <v>17.622333333333334</v>
      </c>
      <c r="H31" s="28">
        <v>71.584823601960352</v>
      </c>
      <c r="I31" s="27">
        <v>-70.72505629614146</v>
      </c>
      <c r="J31" s="28">
        <v>0.4936375316536068</v>
      </c>
      <c r="K31" s="27">
        <v>0.29153087250532039</v>
      </c>
      <c r="L31" s="18"/>
    </row>
    <row r="32" spans="1:12">
      <c r="A32" s="16"/>
      <c r="B32" s="11" t="s">
        <v>14</v>
      </c>
      <c r="C32" s="55">
        <v>31.955333333333328</v>
      </c>
      <c r="D32" s="55">
        <v>22.56</v>
      </c>
      <c r="E32" s="55">
        <v>12.972333333333333</v>
      </c>
      <c r="F32" s="55">
        <v>31.129000000000001</v>
      </c>
      <c r="G32" s="56">
        <v>15.061333333333332</v>
      </c>
      <c r="H32" s="28">
        <v>-51.616392003169608</v>
      </c>
      <c r="I32" s="27">
        <v>139.96453991828764</v>
      </c>
      <c r="J32" s="28">
        <v>0.42189869351838705</v>
      </c>
      <c r="K32" s="27">
        <v>0.88361927852566802</v>
      </c>
      <c r="L32" s="18"/>
    </row>
    <row r="33" spans="1:14">
      <c r="A33" s="16"/>
      <c r="B33" s="11" t="s">
        <v>16</v>
      </c>
      <c r="C33" s="55">
        <v>14.186666666666667</v>
      </c>
      <c r="D33" s="55">
        <v>12.482666666666667</v>
      </c>
      <c r="E33" s="55">
        <v>6.2316666666666665</v>
      </c>
      <c r="F33" s="55">
        <v>13.805333333333332</v>
      </c>
      <c r="G33" s="56">
        <v>13.112666666666668</v>
      </c>
      <c r="H33" s="28">
        <v>-5.0173845856673616</v>
      </c>
      <c r="I33" s="27">
        <v>121.53516983150574</v>
      </c>
      <c r="J33" s="28">
        <v>0.36731256209335855</v>
      </c>
      <c r="K33" s="27">
        <v>0.39187441549058288</v>
      </c>
      <c r="L33" s="18"/>
    </row>
    <row r="34" spans="1:14">
      <c r="A34" s="16"/>
      <c r="B34" s="11" t="s">
        <v>186</v>
      </c>
      <c r="C34" s="55">
        <v>19.949333333333332</v>
      </c>
      <c r="D34" s="55">
        <v>18.660666666666668</v>
      </c>
      <c r="E34" s="55">
        <v>17.695666666666668</v>
      </c>
      <c r="F34" s="55">
        <v>19.41</v>
      </c>
      <c r="G34" s="56">
        <v>11.913000000000002</v>
      </c>
      <c r="H34" s="28">
        <v>-38.624420401854707</v>
      </c>
      <c r="I34" s="27">
        <v>9.6878708535046201</v>
      </c>
      <c r="J34" s="28">
        <v>0.33370744970904831</v>
      </c>
      <c r="K34" s="27">
        <v>0.55096695030946108</v>
      </c>
      <c r="L34" s="18"/>
    </row>
    <row r="35" spans="1:14">
      <c r="A35" s="16"/>
      <c r="B35" s="11" t="s">
        <v>8</v>
      </c>
      <c r="C35" s="55">
        <v>20.511333333333329</v>
      </c>
      <c r="D35" s="55">
        <v>26.642666666666667</v>
      </c>
      <c r="E35" s="55">
        <v>7.6036666666666664</v>
      </c>
      <c r="F35" s="55">
        <v>12.145</v>
      </c>
      <c r="G35" s="56">
        <v>9.5016666666666669</v>
      </c>
      <c r="H35" s="28">
        <v>-21.764786606285156</v>
      </c>
      <c r="I35" s="27">
        <v>59.725570996449086</v>
      </c>
      <c r="J35" s="28">
        <v>0.26616108044311315</v>
      </c>
      <c r="K35" s="27">
        <v>0.34474464768204044</v>
      </c>
      <c r="L35" s="18"/>
    </row>
    <row r="36" spans="1:14">
      <c r="A36" s="16"/>
      <c r="B36" s="11" t="s">
        <v>6</v>
      </c>
      <c r="C36" s="55">
        <v>10.092333333333334</v>
      </c>
      <c r="D36" s="55">
        <v>5.4426666666666668</v>
      </c>
      <c r="E36" s="55">
        <v>3.7</v>
      </c>
      <c r="F36" s="55">
        <v>2.2063333333333333</v>
      </c>
      <c r="G36" s="56">
        <v>7.1836666666666664</v>
      </c>
      <c r="H36" s="28">
        <v>225.59298987762503</v>
      </c>
      <c r="I36" s="27">
        <v>-40.36936936936938</v>
      </c>
      <c r="J36" s="28">
        <v>0.20122916837851365</v>
      </c>
      <c r="K36" s="27">
        <v>6.2628374447850299E-2</v>
      </c>
      <c r="L36" s="18"/>
    </row>
    <row r="37" spans="1:14">
      <c r="A37" s="16"/>
      <c r="B37" s="11" t="s">
        <v>12</v>
      </c>
      <c r="C37" s="55">
        <v>6.844666666666666</v>
      </c>
      <c r="D37" s="55">
        <v>5.9289999999999994</v>
      </c>
      <c r="E37" s="55">
        <v>6.2336666666666671</v>
      </c>
      <c r="F37" s="55">
        <v>6.0549999999999997</v>
      </c>
      <c r="G37" s="56">
        <v>6.5880000000000001</v>
      </c>
      <c r="H37" s="28">
        <v>8.8026424442609432</v>
      </c>
      <c r="I37" s="27">
        <v>-2.8661568900058887</v>
      </c>
      <c r="J37" s="28">
        <v>0.18454332902570386</v>
      </c>
      <c r="K37" s="27">
        <v>0.17187557362822189</v>
      </c>
      <c r="L37" s="18"/>
    </row>
    <row r="38" spans="1:14">
      <c r="A38" s="16"/>
      <c r="B38" s="11" t="s">
        <v>13</v>
      </c>
      <c r="C38" s="55">
        <v>2.145</v>
      </c>
      <c r="D38" s="55">
        <v>0.73666666666666669</v>
      </c>
      <c r="E38" s="55">
        <v>1.516</v>
      </c>
      <c r="F38" s="55">
        <v>0.95533333333333337</v>
      </c>
      <c r="G38" s="56">
        <v>0.11299999999999999</v>
      </c>
      <c r="H38" s="28">
        <v>-88.171667829727852</v>
      </c>
      <c r="I38" s="27">
        <v>-36.983289357959535</v>
      </c>
      <c r="J38" s="28">
        <v>3.1653606830456182E-3</v>
      </c>
      <c r="K38" s="27">
        <v>2.7117830664381171E-2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 codeName="Hoja28">
    <tabColor rgb="FF53722D"/>
  </sheetPr>
  <dimension ref="A1:O51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J36" sqref="J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96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196</v>
      </c>
      <c r="C13" s="26">
        <v>6048.5173333333332</v>
      </c>
      <c r="D13" s="26">
        <v>5077.8240000000005</v>
      </c>
      <c r="E13" s="26">
        <v>5480.6523333333344</v>
      </c>
      <c r="F13" s="26">
        <v>6237.284333333334</v>
      </c>
      <c r="G13" s="26">
        <v>6100.6013333333331</v>
      </c>
      <c r="H13" s="28">
        <v>-2.1913863902201625</v>
      </c>
      <c r="I13" s="27">
        <v>13.805509891553648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3007.0969999999993</v>
      </c>
      <c r="D14" s="25">
        <v>2415.9256666666665</v>
      </c>
      <c r="E14" s="25">
        <v>2763.7293333333346</v>
      </c>
      <c r="F14" s="25">
        <v>3054.1379999999999</v>
      </c>
      <c r="G14" s="26">
        <v>3084.3759999999997</v>
      </c>
      <c r="H14" s="28">
        <v>0.99006659162093058</v>
      </c>
      <c r="I14" s="27">
        <v>10.507854845409303</v>
      </c>
      <c r="J14" s="28">
        <v>50.558556959740145</v>
      </c>
      <c r="K14" s="27">
        <v>48.965829306162249</v>
      </c>
      <c r="L14" s="18"/>
    </row>
    <row r="15" spans="1:15">
      <c r="A15" s="16"/>
      <c r="B15" s="12" t="s">
        <v>4</v>
      </c>
      <c r="C15" s="107">
        <v>988.26</v>
      </c>
      <c r="D15" s="107">
        <v>853.81366666666656</v>
      </c>
      <c r="E15" s="107">
        <v>769.46566666666661</v>
      </c>
      <c r="F15" s="107">
        <v>1100.1906666666666</v>
      </c>
      <c r="G15" s="107">
        <v>1176.9636666666668</v>
      </c>
      <c r="H15" s="50">
        <v>6.9781540896547867</v>
      </c>
      <c r="I15" s="36">
        <v>42.981124997130053</v>
      </c>
      <c r="J15" s="50">
        <v>19.29258449057809</v>
      </c>
      <c r="K15" s="36">
        <v>17.638937201997042</v>
      </c>
      <c r="L15" s="18"/>
      <c r="N15" s="23" t="s">
        <v>4</v>
      </c>
      <c r="O15" s="34">
        <f>J15</f>
        <v>19.29258449057809</v>
      </c>
    </row>
    <row r="16" spans="1:15">
      <c r="A16" s="16"/>
      <c r="B16" s="11" t="s">
        <v>195</v>
      </c>
      <c r="C16" s="55">
        <v>391.5</v>
      </c>
      <c r="D16" s="55">
        <v>371.69633333333331</v>
      </c>
      <c r="E16" s="55">
        <v>418.37799999999999</v>
      </c>
      <c r="F16" s="55">
        <v>452.88833333333332</v>
      </c>
      <c r="G16" s="56">
        <v>457.70599999999996</v>
      </c>
      <c r="H16" s="28">
        <v>1.0637647985338505</v>
      </c>
      <c r="I16" s="27">
        <v>8.2486013445576276</v>
      </c>
      <c r="J16" s="28">
        <v>7.5026374449207305</v>
      </c>
      <c r="K16" s="27">
        <v>7.2609858574669213</v>
      </c>
      <c r="L16" s="18"/>
      <c r="N16" s="23" t="s">
        <v>35</v>
      </c>
      <c r="O16" s="34">
        <f>100-O15</f>
        <v>80.707415509421907</v>
      </c>
    </row>
    <row r="17" spans="1:12">
      <c r="A17" s="16"/>
      <c r="B17" s="11" t="s">
        <v>23</v>
      </c>
      <c r="C17" s="55">
        <v>390.01866666666666</v>
      </c>
      <c r="D17" s="55">
        <v>349.76666666666665</v>
      </c>
      <c r="E17" s="55">
        <v>414.17733333333331</v>
      </c>
      <c r="F17" s="55">
        <v>408.72033333333337</v>
      </c>
      <c r="G17" s="56">
        <v>293.47433333333333</v>
      </c>
      <c r="H17" s="28">
        <v>-28.196786555762255</v>
      </c>
      <c r="I17" s="27">
        <v>-1.317551580160492</v>
      </c>
      <c r="J17" s="28">
        <v>4.8105804214710206</v>
      </c>
      <c r="K17" s="27">
        <v>6.5528571649210789</v>
      </c>
      <c r="L17" s="18"/>
    </row>
    <row r="18" spans="1:12">
      <c r="A18" s="16"/>
      <c r="B18" s="11" t="s">
        <v>19</v>
      </c>
      <c r="C18" s="55">
        <v>105.82933333333334</v>
      </c>
      <c r="D18" s="55">
        <v>167.18966666666665</v>
      </c>
      <c r="E18" s="55">
        <v>177.28833333333333</v>
      </c>
      <c r="F18" s="55">
        <v>204.63499999999999</v>
      </c>
      <c r="G18" s="56">
        <v>161.86933333333334</v>
      </c>
      <c r="H18" s="28">
        <v>-20.898510355836809</v>
      </c>
      <c r="I18" s="27">
        <v>15.424966861891654</v>
      </c>
      <c r="J18" s="28">
        <v>2.6533340647730683</v>
      </c>
      <c r="K18" s="27">
        <v>3.2808348804364798</v>
      </c>
      <c r="L18" s="18"/>
    </row>
    <row r="19" spans="1:12">
      <c r="A19" s="16"/>
      <c r="B19" s="11" t="s">
        <v>20</v>
      </c>
      <c r="C19" s="55">
        <v>144.458</v>
      </c>
      <c r="D19" s="55">
        <v>107.246</v>
      </c>
      <c r="E19" s="55">
        <v>96.730666666666664</v>
      </c>
      <c r="F19" s="55">
        <v>107.39566666666667</v>
      </c>
      <c r="G19" s="56">
        <v>95.718999999999994</v>
      </c>
      <c r="H19" s="28">
        <v>-10.872567794479615</v>
      </c>
      <c r="I19" s="27">
        <v>11.025459006450911</v>
      </c>
      <c r="J19" s="28">
        <v>1.5690092626934482</v>
      </c>
      <c r="K19" s="27">
        <v>1.7218337489077109</v>
      </c>
      <c r="L19" s="18"/>
    </row>
    <row r="20" spans="1:12">
      <c r="A20" s="16"/>
      <c r="B20" s="11" t="s">
        <v>24</v>
      </c>
      <c r="C20" s="55">
        <v>167.03266666666667</v>
      </c>
      <c r="D20" s="55">
        <v>89.465666666666664</v>
      </c>
      <c r="E20" s="55">
        <v>121.694</v>
      </c>
      <c r="F20" s="55">
        <v>113.94866666666667</v>
      </c>
      <c r="G20" s="56">
        <v>85.89266666666667</v>
      </c>
      <c r="H20" s="28">
        <v>-24.621613241050056</v>
      </c>
      <c r="I20" s="27">
        <v>-6.3645975424699071</v>
      </c>
      <c r="J20" s="28">
        <v>1.4079377093099676</v>
      </c>
      <c r="K20" s="27">
        <v>1.826895497736114</v>
      </c>
      <c r="L20" s="18"/>
    </row>
    <row r="21" spans="1:12">
      <c r="A21" s="16"/>
      <c r="B21" s="11" t="s">
        <v>7</v>
      </c>
      <c r="C21" s="55">
        <v>92.11333333333333</v>
      </c>
      <c r="D21" s="55">
        <v>76.286999999999992</v>
      </c>
      <c r="E21" s="55">
        <v>65.74966666666667</v>
      </c>
      <c r="F21" s="55">
        <v>80.388000000000005</v>
      </c>
      <c r="G21" s="56">
        <v>85.702333333333343</v>
      </c>
      <c r="H21" s="28">
        <v>6.6108540246471392</v>
      </c>
      <c r="I21" s="27">
        <v>22.263737712231759</v>
      </c>
      <c r="J21" s="28">
        <v>1.4048177982891743</v>
      </c>
      <c r="K21" s="27">
        <v>1.2888301334988042</v>
      </c>
      <c r="L21" s="18"/>
    </row>
    <row r="22" spans="1:12">
      <c r="A22" s="16"/>
      <c r="B22" s="11" t="s">
        <v>22</v>
      </c>
      <c r="C22" s="55">
        <v>68.947000000000003</v>
      </c>
      <c r="D22" s="55">
        <v>65.749333333333325</v>
      </c>
      <c r="E22" s="55">
        <v>62.97</v>
      </c>
      <c r="F22" s="55">
        <v>84.804666666666662</v>
      </c>
      <c r="G22" s="56">
        <v>78.520666666666671</v>
      </c>
      <c r="H22" s="28">
        <v>-7.4099695771459029</v>
      </c>
      <c r="I22" s="27">
        <v>34.674712826213529</v>
      </c>
      <c r="J22" s="28">
        <v>1.2870971626622163</v>
      </c>
      <c r="K22" s="27">
        <v>1.3596408650709257</v>
      </c>
      <c r="L22" s="18"/>
    </row>
    <row r="23" spans="1:12">
      <c r="A23" s="16"/>
      <c r="B23" s="11" t="s">
        <v>5</v>
      </c>
      <c r="C23" s="55">
        <v>102.03666666666668</v>
      </c>
      <c r="D23" s="55">
        <v>55.969000000000001</v>
      </c>
      <c r="E23" s="55">
        <v>111.21600000000001</v>
      </c>
      <c r="F23" s="55">
        <v>106.02633333333334</v>
      </c>
      <c r="G23" s="56">
        <v>70.032666666666671</v>
      </c>
      <c r="H23" s="28">
        <v>-33.947855721377394</v>
      </c>
      <c r="I23" s="27">
        <v>-4.6662950175034741</v>
      </c>
      <c r="J23" s="28">
        <v>1.1479633373846645</v>
      </c>
      <c r="K23" s="27">
        <v>1.6998797500172751</v>
      </c>
      <c r="L23" s="18"/>
    </row>
    <row r="24" spans="1:12">
      <c r="A24" s="16"/>
      <c r="B24" s="11" t="s">
        <v>15</v>
      </c>
      <c r="C24" s="55">
        <v>57.449333333333328</v>
      </c>
      <c r="D24" s="55">
        <v>51.383999999999993</v>
      </c>
      <c r="E24" s="55">
        <v>60.852666666666664</v>
      </c>
      <c r="F24" s="55">
        <v>53.320666666666675</v>
      </c>
      <c r="G24" s="56">
        <v>62.234666666666669</v>
      </c>
      <c r="H24" s="28">
        <v>16.717720458608909</v>
      </c>
      <c r="I24" s="27">
        <v>-12.377436212053139</v>
      </c>
      <c r="J24" s="28">
        <v>1.0201398725502691</v>
      </c>
      <c r="K24" s="27">
        <v>0.85486990518790429</v>
      </c>
      <c r="L24" s="18"/>
    </row>
    <row r="25" spans="1:12">
      <c r="A25" s="16"/>
      <c r="B25" s="11" t="s">
        <v>10</v>
      </c>
      <c r="C25" s="55">
        <v>58.221000000000004</v>
      </c>
      <c r="D25" s="55">
        <v>54.336999999999996</v>
      </c>
      <c r="E25" s="55">
        <v>50.838333333333331</v>
      </c>
      <c r="F25" s="55">
        <v>56</v>
      </c>
      <c r="G25" s="56">
        <v>61.909666666666659</v>
      </c>
      <c r="H25" s="28">
        <v>10.552976190476171</v>
      </c>
      <c r="I25" s="27">
        <v>10.153099695111955</v>
      </c>
      <c r="J25" s="28">
        <v>1.0148125288632748</v>
      </c>
      <c r="K25" s="27">
        <v>0.89782663427293907</v>
      </c>
      <c r="L25" s="18"/>
    </row>
    <row r="26" spans="1:12">
      <c r="A26" s="16"/>
      <c r="B26" s="11" t="s">
        <v>21</v>
      </c>
      <c r="C26" s="55">
        <v>52.428333333333335</v>
      </c>
      <c r="D26" s="55">
        <v>43.875</v>
      </c>
      <c r="E26" s="55">
        <v>39.161000000000001</v>
      </c>
      <c r="F26" s="55">
        <v>43.152333333333331</v>
      </c>
      <c r="G26" s="56">
        <v>58.034333333333336</v>
      </c>
      <c r="H26" s="28">
        <v>34.487126999698759</v>
      </c>
      <c r="I26" s="27">
        <v>10.192112901441043</v>
      </c>
      <c r="J26" s="28">
        <v>0.95128873634533517</v>
      </c>
      <c r="K26" s="27">
        <v>0.6918448963873326</v>
      </c>
      <c r="L26" s="18"/>
    </row>
    <row r="27" spans="1:12">
      <c r="A27" s="16"/>
      <c r="B27" s="11" t="s">
        <v>9</v>
      </c>
      <c r="C27" s="55">
        <v>57.217666666666673</v>
      </c>
      <c r="D27" s="55">
        <v>50.388333333333328</v>
      </c>
      <c r="E27" s="55">
        <v>42.045666666666669</v>
      </c>
      <c r="F27" s="55">
        <v>50.18266666666667</v>
      </c>
      <c r="G27" s="56">
        <v>50.512333333333324</v>
      </c>
      <c r="H27" s="28">
        <v>0.65693333687593114</v>
      </c>
      <c r="I27" s="27">
        <v>19.352767229282453</v>
      </c>
      <c r="J27" s="28">
        <v>0.82798941568820195</v>
      </c>
      <c r="K27" s="27">
        <v>0.8045595484316812</v>
      </c>
      <c r="L27" s="18"/>
    </row>
    <row r="28" spans="1:12">
      <c r="A28" s="16"/>
      <c r="B28" s="11" t="s">
        <v>18</v>
      </c>
      <c r="C28" s="55">
        <v>57.369</v>
      </c>
      <c r="D28" s="55">
        <v>58.832666666666661</v>
      </c>
      <c r="E28" s="55">
        <v>51.376333333333342</v>
      </c>
      <c r="F28" s="55">
        <v>46.891666666666673</v>
      </c>
      <c r="G28" s="56">
        <v>49.674666666666667</v>
      </c>
      <c r="H28" s="28">
        <v>5.9349564599253446</v>
      </c>
      <c r="I28" s="27">
        <v>-8.7290516385625025</v>
      </c>
      <c r="J28" s="28">
        <v>0.81425852883136551</v>
      </c>
      <c r="K28" s="27">
        <v>0.75179620104967693</v>
      </c>
      <c r="L28" s="18"/>
    </row>
    <row r="29" spans="1:12">
      <c r="A29" s="16"/>
      <c r="B29" s="11" t="s">
        <v>14</v>
      </c>
      <c r="C29" s="55">
        <v>40.645666666666671</v>
      </c>
      <c r="D29" s="55">
        <v>30.47066666666667</v>
      </c>
      <c r="E29" s="55">
        <v>35.981000000000002</v>
      </c>
      <c r="F29" s="55">
        <v>44.806000000000004</v>
      </c>
      <c r="G29" s="56">
        <v>43.204666666666668</v>
      </c>
      <c r="H29" s="28">
        <v>-3.573926111086323</v>
      </c>
      <c r="I29" s="27">
        <v>24.526833606625729</v>
      </c>
      <c r="J29" s="28">
        <v>0.70820340989336361</v>
      </c>
      <c r="K29" s="27">
        <v>0.71835750312916635</v>
      </c>
      <c r="L29" s="18"/>
    </row>
    <row r="30" spans="1:12">
      <c r="A30" s="16"/>
      <c r="B30" s="11" t="s">
        <v>8</v>
      </c>
      <c r="C30" s="55">
        <v>55.598666666666666</v>
      </c>
      <c r="D30" s="55">
        <v>56.106999999999999</v>
      </c>
      <c r="E30" s="55">
        <v>47.861333333333334</v>
      </c>
      <c r="F30" s="55">
        <v>48.890666666666668</v>
      </c>
      <c r="G30" s="56">
        <v>35.999333333333333</v>
      </c>
      <c r="H30" s="28">
        <v>-26.367677538998592</v>
      </c>
      <c r="I30" s="27">
        <v>2.15065745486962</v>
      </c>
      <c r="J30" s="28">
        <v>0.5900948343671476</v>
      </c>
      <c r="K30" s="27">
        <v>0.78384540536952685</v>
      </c>
      <c r="L30" s="18"/>
    </row>
    <row r="31" spans="1:12">
      <c r="A31" s="16"/>
      <c r="B31" s="11" t="s">
        <v>11</v>
      </c>
      <c r="C31" s="55">
        <v>44.262999999999998</v>
      </c>
      <c r="D31" s="55">
        <v>37.972666666666669</v>
      </c>
      <c r="E31" s="55">
        <v>34.987666666666662</v>
      </c>
      <c r="F31" s="55">
        <v>37.963333333333331</v>
      </c>
      <c r="G31" s="56">
        <v>32.084666666666664</v>
      </c>
      <c r="H31" s="28">
        <v>-15.485117218368604</v>
      </c>
      <c r="I31" s="27">
        <v>8.5049017272753389</v>
      </c>
      <c r="J31" s="28">
        <v>0.52592629666452551</v>
      </c>
      <c r="K31" s="27">
        <v>0.60865163915086329</v>
      </c>
      <c r="L31" s="18"/>
    </row>
    <row r="32" spans="1:12">
      <c r="A32" s="16"/>
      <c r="B32" s="11" t="s">
        <v>3</v>
      </c>
      <c r="C32" s="55">
        <v>35.749000000000002</v>
      </c>
      <c r="D32" s="55">
        <v>40.443666666666672</v>
      </c>
      <c r="E32" s="55">
        <v>27.900666666666666</v>
      </c>
      <c r="F32" s="55">
        <v>29.489000000000001</v>
      </c>
      <c r="G32" s="56">
        <v>31.507000000000001</v>
      </c>
      <c r="H32" s="28">
        <v>6.8432296788633051</v>
      </c>
      <c r="I32" s="27">
        <v>5.692814986499739</v>
      </c>
      <c r="J32" s="28">
        <v>0.51645728475728414</v>
      </c>
      <c r="K32" s="27">
        <v>0.47278588603704819</v>
      </c>
      <c r="L32" s="18"/>
    </row>
    <row r="33" spans="1:14">
      <c r="A33" s="16"/>
      <c r="B33" s="11" t="s">
        <v>17</v>
      </c>
      <c r="C33" s="55">
        <v>53.983666666666664</v>
      </c>
      <c r="D33" s="55">
        <v>39.76</v>
      </c>
      <c r="E33" s="55">
        <v>33.841333333333331</v>
      </c>
      <c r="F33" s="55">
        <v>38.898000000000003</v>
      </c>
      <c r="G33" s="56">
        <v>28.991666666666664</v>
      </c>
      <c r="H33" s="28">
        <v>-25.467461908924204</v>
      </c>
      <c r="I33" s="27">
        <v>14.942279658011914</v>
      </c>
      <c r="J33" s="28">
        <v>0.47522637659107259</v>
      </c>
      <c r="K33" s="27">
        <v>0.62363679321337118</v>
      </c>
      <c r="L33" s="18"/>
    </row>
    <row r="34" spans="1:14">
      <c r="A34" s="16"/>
      <c r="B34" s="11" t="s">
        <v>186</v>
      </c>
      <c r="C34" s="55">
        <v>22.531000000000002</v>
      </c>
      <c r="D34" s="55">
        <v>21.724</v>
      </c>
      <c r="E34" s="55">
        <v>27.775333333333332</v>
      </c>
      <c r="F34" s="55">
        <v>34.441000000000003</v>
      </c>
      <c r="G34" s="56">
        <v>19.487666666666666</v>
      </c>
      <c r="H34" s="28">
        <v>-43.417244950301495</v>
      </c>
      <c r="I34" s="27">
        <v>23.998511869044492</v>
      </c>
      <c r="J34" s="28">
        <v>0.31943845535664134</v>
      </c>
      <c r="K34" s="27">
        <v>0.55217941269632675</v>
      </c>
      <c r="L34" s="18"/>
    </row>
    <row r="35" spans="1:14">
      <c r="A35" s="16"/>
      <c r="B35" s="11" t="s">
        <v>16</v>
      </c>
      <c r="C35" s="55">
        <v>19.393333333333334</v>
      </c>
      <c r="D35" s="55">
        <v>16.802000000000003</v>
      </c>
      <c r="E35" s="55">
        <v>7.6269999999999998</v>
      </c>
      <c r="F35" s="55">
        <v>20.085666666666668</v>
      </c>
      <c r="G35" s="56">
        <v>16.867666666666668</v>
      </c>
      <c r="H35" s="28">
        <v>-16.021375109945733</v>
      </c>
      <c r="I35" s="27">
        <v>163.34950395524675</v>
      </c>
      <c r="J35" s="28">
        <v>0.27649186932610581</v>
      </c>
      <c r="K35" s="27">
        <v>0.3220258303653839</v>
      </c>
      <c r="L35" s="18"/>
    </row>
    <row r="36" spans="1:14">
      <c r="A36" s="16"/>
      <c r="B36" s="11" t="s">
        <v>6</v>
      </c>
      <c r="C36" s="55">
        <v>21.586666666666662</v>
      </c>
      <c r="D36" s="55">
        <v>12.956333333333333</v>
      </c>
      <c r="E36" s="55">
        <v>7.1669999999999989</v>
      </c>
      <c r="F36" s="55">
        <v>11.254666666666667</v>
      </c>
      <c r="G36" s="56">
        <v>11.317999999999998</v>
      </c>
      <c r="H36" s="28">
        <v>0.56272953441534046</v>
      </c>
      <c r="I36" s="27">
        <v>57.034556532254335</v>
      </c>
      <c r="J36" s="28">
        <v>0.18552269492122195</v>
      </c>
      <c r="K36" s="27">
        <v>0.18044177666423522</v>
      </c>
      <c r="L36" s="18"/>
    </row>
    <row r="37" spans="1:14">
      <c r="A37" s="16"/>
      <c r="B37" s="11" t="s">
        <v>12</v>
      </c>
      <c r="C37" s="55">
        <v>10.592333333333334</v>
      </c>
      <c r="D37" s="55">
        <v>7.6523333333333339</v>
      </c>
      <c r="E37" s="55">
        <v>8.6023333333333341</v>
      </c>
      <c r="F37" s="55">
        <v>7.5756666666666668</v>
      </c>
      <c r="G37" s="56">
        <v>8.3333333333333339</v>
      </c>
      <c r="H37" s="28">
        <v>10.001320015840198</v>
      </c>
      <c r="I37" s="27">
        <v>-11.934746386639294</v>
      </c>
      <c r="J37" s="28">
        <v>0.1365985560767671</v>
      </c>
      <c r="K37" s="27">
        <v>0.12145777331619693</v>
      </c>
      <c r="L37" s="18"/>
    </row>
    <row r="38" spans="1:14">
      <c r="A38" s="16"/>
      <c r="B38" s="11" t="s">
        <v>13</v>
      </c>
      <c r="C38" s="55">
        <v>4.1959999999999997</v>
      </c>
      <c r="D38" s="55">
        <v>2.0093333333333336</v>
      </c>
      <c r="E38" s="55">
        <v>3.2356666666666669</v>
      </c>
      <c r="F38" s="55">
        <v>1.1973333333333331</v>
      </c>
      <c r="G38" s="56">
        <v>0.185</v>
      </c>
      <c r="H38" s="28">
        <v>-84.5489977728285</v>
      </c>
      <c r="I38" s="27">
        <v>-62.995776243947674</v>
      </c>
      <c r="J38" s="28">
        <v>3.0324879449042295E-3</v>
      </c>
      <c r="K38" s="27">
        <v>1.9196388513740458E-2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 codeName="Hoja29">
    <tabColor rgb="FF53722D"/>
  </sheetPr>
  <dimension ref="A1:O51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J36" sqref="J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56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196</v>
      </c>
      <c r="C13" s="26">
        <v>1789.0586666666666</v>
      </c>
      <c r="D13" s="26">
        <v>1851.49</v>
      </c>
      <c r="E13" s="26">
        <v>2411.0440000000003</v>
      </c>
      <c r="F13" s="26">
        <v>2732.8906666666667</v>
      </c>
      <c r="G13" s="26">
        <v>2643.8243333333335</v>
      </c>
      <c r="H13" s="28">
        <v>-3.2590521977217679</v>
      </c>
      <c r="I13" s="27">
        <v>13.34885081593975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726.62299999999959</v>
      </c>
      <c r="D14" s="25">
        <v>721.14300000000026</v>
      </c>
      <c r="E14" s="25">
        <v>1002.8940000000007</v>
      </c>
      <c r="F14" s="25">
        <v>1137.9896666666677</v>
      </c>
      <c r="G14" s="26">
        <v>1153.7750000000003</v>
      </c>
      <c r="H14" s="28">
        <v>1.3871244876563882</v>
      </c>
      <c r="I14" s="27">
        <v>13.470582800043363</v>
      </c>
      <c r="J14" s="28">
        <v>43.640380544698324</v>
      </c>
      <c r="K14" s="27">
        <v>41.640512024386425</v>
      </c>
      <c r="L14" s="18"/>
    </row>
    <row r="15" spans="1:15">
      <c r="A15" s="16"/>
      <c r="B15" s="12" t="s">
        <v>4</v>
      </c>
      <c r="C15" s="107">
        <v>334.69033333333329</v>
      </c>
      <c r="D15" s="107">
        <v>382.26233333333334</v>
      </c>
      <c r="E15" s="107">
        <v>430.82166666666666</v>
      </c>
      <c r="F15" s="107">
        <v>563.57733333333329</v>
      </c>
      <c r="G15" s="107">
        <v>563.35366666666675</v>
      </c>
      <c r="H15" s="50">
        <v>-3.9686952160344902E-2</v>
      </c>
      <c r="I15" s="36">
        <v>30.814528826699352</v>
      </c>
      <c r="J15" s="50">
        <v>21.308286619648083</v>
      </c>
      <c r="K15" s="36">
        <v>20.622022688552484</v>
      </c>
      <c r="L15" s="18"/>
      <c r="N15" s="23" t="s">
        <v>4</v>
      </c>
      <c r="O15" s="34">
        <f>J15</f>
        <v>21.308286619648083</v>
      </c>
    </row>
    <row r="16" spans="1:15">
      <c r="A16" s="16"/>
      <c r="B16" s="11" t="s">
        <v>195</v>
      </c>
      <c r="C16" s="55">
        <v>153.90633333333335</v>
      </c>
      <c r="D16" s="55">
        <v>170.72433333333333</v>
      </c>
      <c r="E16" s="55">
        <v>234.24099999999999</v>
      </c>
      <c r="F16" s="55">
        <v>239.63699999999997</v>
      </c>
      <c r="G16" s="56">
        <v>232.36500000000001</v>
      </c>
      <c r="H16" s="28">
        <v>-3.0345898170983432</v>
      </c>
      <c r="I16" s="27">
        <v>2.3036103841769684</v>
      </c>
      <c r="J16" s="28">
        <v>8.7889727418853987</v>
      </c>
      <c r="K16" s="27">
        <v>8.7686274069751775</v>
      </c>
      <c r="L16" s="18"/>
      <c r="N16" s="23" t="s">
        <v>35</v>
      </c>
      <c r="O16" s="34">
        <f>100-O15</f>
        <v>78.691713380351914</v>
      </c>
    </row>
    <row r="17" spans="1:12">
      <c r="A17" s="16"/>
      <c r="B17" s="11" t="s">
        <v>23</v>
      </c>
      <c r="C17" s="55">
        <v>140.619</v>
      </c>
      <c r="D17" s="55">
        <v>121.39433333333334</v>
      </c>
      <c r="E17" s="55">
        <v>203.43733333333333</v>
      </c>
      <c r="F17" s="55">
        <v>220.94533333333334</v>
      </c>
      <c r="G17" s="56">
        <v>149.14633333333333</v>
      </c>
      <c r="H17" s="28">
        <v>-32.496273588036864</v>
      </c>
      <c r="I17" s="27">
        <v>8.6060899998689155</v>
      </c>
      <c r="J17" s="28">
        <v>5.641310258510619</v>
      </c>
      <c r="K17" s="27">
        <v>8.084675176662758</v>
      </c>
      <c r="L17" s="18"/>
    </row>
    <row r="18" spans="1:12">
      <c r="A18" s="16"/>
      <c r="B18" s="11" t="s">
        <v>19</v>
      </c>
      <c r="C18" s="55">
        <v>29.445</v>
      </c>
      <c r="D18" s="55">
        <v>53.19233333333333</v>
      </c>
      <c r="E18" s="55">
        <v>59.394666666666666</v>
      </c>
      <c r="F18" s="55">
        <v>83.022333333333336</v>
      </c>
      <c r="G18" s="56">
        <v>73.75766666666668</v>
      </c>
      <c r="H18" s="28">
        <v>-11.159246307218529</v>
      </c>
      <c r="I18" s="27">
        <v>39.780788398509401</v>
      </c>
      <c r="J18" s="28">
        <v>2.7898096608284493</v>
      </c>
      <c r="K18" s="27">
        <v>3.0378944297320345</v>
      </c>
      <c r="L18" s="18"/>
    </row>
    <row r="19" spans="1:12">
      <c r="A19" s="16"/>
      <c r="B19" s="11" t="s">
        <v>24</v>
      </c>
      <c r="C19" s="55">
        <v>55.740666666666662</v>
      </c>
      <c r="D19" s="55">
        <v>53.222333333333331</v>
      </c>
      <c r="E19" s="55">
        <v>61.959666666666664</v>
      </c>
      <c r="F19" s="55">
        <v>53.996000000000002</v>
      </c>
      <c r="G19" s="56">
        <v>65.066666666666663</v>
      </c>
      <c r="H19" s="28">
        <v>20.502753290367171</v>
      </c>
      <c r="I19" s="27">
        <v>-12.852985006375107</v>
      </c>
      <c r="J19" s="28">
        <v>2.4610813149083399</v>
      </c>
      <c r="K19" s="27">
        <v>1.9757833951644852</v>
      </c>
      <c r="L19" s="18"/>
    </row>
    <row r="20" spans="1:12">
      <c r="A20" s="16"/>
      <c r="B20" s="11" t="s">
        <v>7</v>
      </c>
      <c r="C20" s="55">
        <v>44.911000000000001</v>
      </c>
      <c r="D20" s="55">
        <v>42.588333333333331</v>
      </c>
      <c r="E20" s="55">
        <v>42.110666666666667</v>
      </c>
      <c r="F20" s="55">
        <v>41.220666666666666</v>
      </c>
      <c r="G20" s="56">
        <v>49.121000000000002</v>
      </c>
      <c r="H20" s="28">
        <v>19.165952353997184</v>
      </c>
      <c r="I20" s="27">
        <v>-2.1134787702244862</v>
      </c>
      <c r="J20" s="28">
        <v>1.8579524887747838</v>
      </c>
      <c r="K20" s="27">
        <v>1.5083174445812688</v>
      </c>
      <c r="L20" s="18"/>
    </row>
    <row r="21" spans="1:12">
      <c r="A21" s="16"/>
      <c r="B21" s="11" t="s">
        <v>20</v>
      </c>
      <c r="C21" s="55">
        <v>41.488</v>
      </c>
      <c r="D21" s="55">
        <v>35.747</v>
      </c>
      <c r="E21" s="55">
        <v>38.946666666666665</v>
      </c>
      <c r="F21" s="55">
        <v>46.341000000000001</v>
      </c>
      <c r="G21" s="56">
        <v>41.311</v>
      </c>
      <c r="H21" s="28">
        <v>-10.854319069506492</v>
      </c>
      <c r="I21" s="27">
        <v>18.985792536802482</v>
      </c>
      <c r="J21" s="28">
        <v>1.5625470829945458</v>
      </c>
      <c r="K21" s="27">
        <v>1.6956770559915069</v>
      </c>
      <c r="L21" s="18"/>
    </row>
    <row r="22" spans="1:12">
      <c r="A22" s="16"/>
      <c r="B22" s="11" t="s">
        <v>22</v>
      </c>
      <c r="C22" s="55">
        <v>22.836666666666662</v>
      </c>
      <c r="D22" s="55">
        <v>26.60166666666667</v>
      </c>
      <c r="E22" s="55">
        <v>28.491333333333333</v>
      </c>
      <c r="F22" s="55">
        <v>37.613333333333337</v>
      </c>
      <c r="G22" s="56">
        <v>37.184666666666665</v>
      </c>
      <c r="H22" s="28">
        <v>-1.1396667848280861</v>
      </c>
      <c r="I22" s="27">
        <v>32.016753632683638</v>
      </c>
      <c r="J22" s="28">
        <v>1.4064726690742058</v>
      </c>
      <c r="K22" s="27">
        <v>1.3763204577521826</v>
      </c>
      <c r="L22" s="18"/>
    </row>
    <row r="23" spans="1:12">
      <c r="A23" s="16"/>
      <c r="B23" s="11" t="s">
        <v>10</v>
      </c>
      <c r="C23" s="55">
        <v>19.620666666666668</v>
      </c>
      <c r="D23" s="55">
        <v>25.848666666666663</v>
      </c>
      <c r="E23" s="55">
        <v>28.956333333333333</v>
      </c>
      <c r="F23" s="55">
        <v>33.947666666666663</v>
      </c>
      <c r="G23" s="56">
        <v>32.209333333333333</v>
      </c>
      <c r="H23" s="28">
        <v>-5.1206268472059779</v>
      </c>
      <c r="I23" s="27">
        <v>17.237449492914614</v>
      </c>
      <c r="J23" s="28">
        <v>1.2182856828737865</v>
      </c>
      <c r="K23" s="27">
        <v>1.2421889788980458</v>
      </c>
      <c r="L23" s="18"/>
    </row>
    <row r="24" spans="1:12">
      <c r="A24" s="16"/>
      <c r="B24" s="11" t="s">
        <v>18</v>
      </c>
      <c r="C24" s="55">
        <v>20.758666666666667</v>
      </c>
      <c r="D24" s="55">
        <v>22.383666666666667</v>
      </c>
      <c r="E24" s="55">
        <v>25.679333333333332</v>
      </c>
      <c r="F24" s="55">
        <v>25.844666666666665</v>
      </c>
      <c r="G24" s="56">
        <v>29.042333333333335</v>
      </c>
      <c r="H24" s="28">
        <v>12.3726365207522</v>
      </c>
      <c r="I24" s="27">
        <v>0.6438381058698317</v>
      </c>
      <c r="J24" s="28">
        <v>1.0984970887500971</v>
      </c>
      <c r="K24" s="27">
        <v>0.94568974097268432</v>
      </c>
      <c r="L24" s="18"/>
    </row>
    <row r="25" spans="1:12">
      <c r="A25" s="16"/>
      <c r="B25" s="11" t="s">
        <v>21</v>
      </c>
      <c r="C25" s="55">
        <v>19.866666666666664</v>
      </c>
      <c r="D25" s="55">
        <v>16.838333333333335</v>
      </c>
      <c r="E25" s="55">
        <v>20.937666666666669</v>
      </c>
      <c r="F25" s="55">
        <v>24.372</v>
      </c>
      <c r="G25" s="56">
        <v>28.229666666666663</v>
      </c>
      <c r="H25" s="28">
        <v>15.828272881448635</v>
      </c>
      <c r="I25" s="27">
        <v>16.402655501249729</v>
      </c>
      <c r="J25" s="28">
        <v>1.0677587883108217</v>
      </c>
      <c r="K25" s="27">
        <v>0.89180296516313873</v>
      </c>
      <c r="L25" s="18"/>
    </row>
    <row r="26" spans="1:12">
      <c r="A26" s="16"/>
      <c r="B26" s="11" t="s">
        <v>5</v>
      </c>
      <c r="C26" s="55">
        <v>33.116666666666667</v>
      </c>
      <c r="D26" s="55">
        <v>30.212999999999997</v>
      </c>
      <c r="E26" s="55">
        <v>81.364999999999995</v>
      </c>
      <c r="F26" s="55">
        <v>58.414999999999999</v>
      </c>
      <c r="G26" s="56">
        <v>26.418000000000003</v>
      </c>
      <c r="H26" s="28">
        <v>-54.775314559616525</v>
      </c>
      <c r="I26" s="27">
        <v>-28.206231180483009</v>
      </c>
      <c r="J26" s="28">
        <v>0.99923431624869696</v>
      </c>
      <c r="K26" s="27">
        <v>2.1374803138849803</v>
      </c>
      <c r="L26" s="18"/>
    </row>
    <row r="27" spans="1:12">
      <c r="A27" s="16"/>
      <c r="B27" s="11" t="s">
        <v>9</v>
      </c>
      <c r="C27" s="55">
        <v>18.431000000000001</v>
      </c>
      <c r="D27" s="55">
        <v>19.763333333333332</v>
      </c>
      <c r="E27" s="55">
        <v>22.190333333333331</v>
      </c>
      <c r="F27" s="55">
        <v>23.645666666666667</v>
      </c>
      <c r="G27" s="56">
        <v>25.106666666666666</v>
      </c>
      <c r="H27" s="28">
        <v>6.1787219645600855</v>
      </c>
      <c r="I27" s="27">
        <v>6.5584113202445726</v>
      </c>
      <c r="J27" s="28">
        <v>0.94963444999434521</v>
      </c>
      <c r="K27" s="27">
        <v>0.86522549017694572</v>
      </c>
      <c r="L27" s="18"/>
    </row>
    <row r="28" spans="1:12">
      <c r="A28" s="16"/>
      <c r="B28" s="11" t="s">
        <v>15</v>
      </c>
      <c r="C28" s="55">
        <v>20.498000000000001</v>
      </c>
      <c r="D28" s="55">
        <v>22.853999999999999</v>
      </c>
      <c r="E28" s="55">
        <v>29.700666666666667</v>
      </c>
      <c r="F28" s="55">
        <v>18.972666666666665</v>
      </c>
      <c r="G28" s="56">
        <v>24.72</v>
      </c>
      <c r="H28" s="28">
        <v>30.292701781510246</v>
      </c>
      <c r="I28" s="27">
        <v>-36.12040133779265</v>
      </c>
      <c r="J28" s="28">
        <v>0.93500917168853759</v>
      </c>
      <c r="K28" s="27">
        <v>0.69423438332451881</v>
      </c>
      <c r="L28" s="18"/>
    </row>
    <row r="29" spans="1:12">
      <c r="A29" s="16"/>
      <c r="B29" s="11" t="s">
        <v>8</v>
      </c>
      <c r="C29" s="55">
        <v>21.861333333333334</v>
      </c>
      <c r="D29" s="55">
        <v>22.108000000000001</v>
      </c>
      <c r="E29" s="55">
        <v>19.612666666666666</v>
      </c>
      <c r="F29" s="55">
        <v>25.188666666666666</v>
      </c>
      <c r="G29" s="56">
        <v>24.015666666666664</v>
      </c>
      <c r="H29" s="28">
        <v>-4.6568562581055017</v>
      </c>
      <c r="I29" s="27">
        <v>28.430606070906549</v>
      </c>
      <c r="J29" s="28">
        <v>0.90836847077459626</v>
      </c>
      <c r="K29" s="27">
        <v>0.92168585351383747</v>
      </c>
      <c r="L29" s="18"/>
    </row>
    <row r="30" spans="1:12">
      <c r="A30" s="16"/>
      <c r="B30" s="11" t="s">
        <v>3</v>
      </c>
      <c r="C30" s="55">
        <v>12.237333333333332</v>
      </c>
      <c r="D30" s="55">
        <v>14.285</v>
      </c>
      <c r="E30" s="55">
        <v>11.874666666666668</v>
      </c>
      <c r="F30" s="55">
        <v>16.366666666666667</v>
      </c>
      <c r="G30" s="56">
        <v>19.789333333333335</v>
      </c>
      <c r="H30" s="28">
        <v>20.912423625254583</v>
      </c>
      <c r="I30" s="27">
        <v>37.828430271726909</v>
      </c>
      <c r="J30" s="28">
        <v>0.74851165729240965</v>
      </c>
      <c r="K30" s="27">
        <v>0.59887747674257497</v>
      </c>
      <c r="L30" s="18"/>
    </row>
    <row r="31" spans="1:12">
      <c r="A31" s="16"/>
      <c r="B31" s="11" t="s">
        <v>11</v>
      </c>
      <c r="C31" s="55">
        <v>19.497333333333334</v>
      </c>
      <c r="D31" s="55">
        <v>21.959666666666664</v>
      </c>
      <c r="E31" s="55">
        <v>17.891999999999999</v>
      </c>
      <c r="F31" s="55">
        <v>19.369</v>
      </c>
      <c r="G31" s="56">
        <v>17.558666666666667</v>
      </c>
      <c r="H31" s="28">
        <v>-9.346550329564419</v>
      </c>
      <c r="I31" s="27">
        <v>8.255086071987483</v>
      </c>
      <c r="J31" s="28">
        <v>0.66413893106614619</v>
      </c>
      <c r="K31" s="27">
        <v>0.70873673199757226</v>
      </c>
      <c r="L31" s="18"/>
    </row>
    <row r="32" spans="1:12">
      <c r="A32" s="16"/>
      <c r="B32" s="11" t="s">
        <v>14</v>
      </c>
      <c r="C32" s="55">
        <v>12.798</v>
      </c>
      <c r="D32" s="55">
        <v>9.9706666666666681</v>
      </c>
      <c r="E32" s="55">
        <v>10.977333333333332</v>
      </c>
      <c r="F32" s="55">
        <v>12.573333333333332</v>
      </c>
      <c r="G32" s="56">
        <v>15.82</v>
      </c>
      <c r="H32" s="28">
        <v>25.8218451749735</v>
      </c>
      <c r="I32" s="27">
        <v>14.539050163974254</v>
      </c>
      <c r="J32" s="28">
        <v>0.59837561068416922</v>
      </c>
      <c r="K32" s="27">
        <v>0.4600745096279007</v>
      </c>
      <c r="L32" s="18"/>
    </row>
    <row r="33" spans="1:14">
      <c r="A33" s="16"/>
      <c r="B33" s="11" t="s">
        <v>17</v>
      </c>
      <c r="C33" s="55">
        <v>15.724333333333334</v>
      </c>
      <c r="D33" s="55">
        <v>16.505333333333336</v>
      </c>
      <c r="E33" s="55">
        <v>14.803333333333333</v>
      </c>
      <c r="F33" s="55">
        <v>17.459333333333333</v>
      </c>
      <c r="G33" s="56">
        <v>14.107333333333335</v>
      </c>
      <c r="H33" s="28">
        <v>-19.198900301653353</v>
      </c>
      <c r="I33" s="27">
        <v>17.941904976356682</v>
      </c>
      <c r="J33" s="28">
        <v>0.53359571418827245</v>
      </c>
      <c r="K33" s="27">
        <v>0.63885956164608126</v>
      </c>
      <c r="L33" s="18"/>
    </row>
    <row r="34" spans="1:14">
      <c r="A34" s="16"/>
      <c r="B34" s="11" t="s">
        <v>16</v>
      </c>
      <c r="C34" s="55">
        <v>7.2456666666666676</v>
      </c>
      <c r="D34" s="55">
        <v>5.1603333333333339</v>
      </c>
      <c r="E34" s="55">
        <v>4.2956666666666665</v>
      </c>
      <c r="F34" s="55">
        <v>9.2050000000000001</v>
      </c>
      <c r="G34" s="56">
        <v>8.4269999999999996</v>
      </c>
      <c r="H34" s="28">
        <v>-8.4519282998370535</v>
      </c>
      <c r="I34" s="27">
        <v>114.28571428571428</v>
      </c>
      <c r="J34" s="28">
        <v>0.31874281107683272</v>
      </c>
      <c r="K34" s="27">
        <v>0.3368228415528759</v>
      </c>
      <c r="L34" s="18"/>
    </row>
    <row r="35" spans="1:14">
      <c r="A35" s="16"/>
      <c r="B35" s="11" t="s">
        <v>186</v>
      </c>
      <c r="C35" s="55">
        <v>7.5933333333333337</v>
      </c>
      <c r="D35" s="55">
        <v>10.157000000000002</v>
      </c>
      <c r="E35" s="55">
        <v>12.636333333333333</v>
      </c>
      <c r="F35" s="55">
        <v>16.581666666666663</v>
      </c>
      <c r="G35" s="56">
        <v>5.9649999999999999</v>
      </c>
      <c r="H35" s="28">
        <v>-64.026535330183933</v>
      </c>
      <c r="I35" s="27">
        <v>31.222137223350632</v>
      </c>
      <c r="J35" s="28">
        <v>0.22562013386416366</v>
      </c>
      <c r="K35" s="27">
        <v>0.60674460449204448</v>
      </c>
      <c r="L35" s="18"/>
    </row>
    <row r="36" spans="1:14">
      <c r="A36" s="16"/>
      <c r="B36" s="11" t="s">
        <v>6</v>
      </c>
      <c r="C36" s="55">
        <v>5.6946666666666665</v>
      </c>
      <c r="D36" s="55">
        <v>3.7793333333333337</v>
      </c>
      <c r="E36" s="55">
        <v>3.2473333333333332</v>
      </c>
      <c r="F36" s="55">
        <v>3.8960000000000004</v>
      </c>
      <c r="G36" s="56">
        <v>4.408666666666667</v>
      </c>
      <c r="H36" s="28">
        <v>13.158795345653651</v>
      </c>
      <c r="I36" s="27">
        <v>19.97536440156027</v>
      </c>
      <c r="J36" s="28">
        <v>0.16675338868328746</v>
      </c>
      <c r="K36" s="27">
        <v>0.14255967307876205</v>
      </c>
      <c r="L36" s="18"/>
    </row>
    <row r="37" spans="1:14">
      <c r="A37" s="16"/>
      <c r="B37" s="11" t="s">
        <v>12</v>
      </c>
      <c r="C37" s="55">
        <v>2.1696666666666666</v>
      </c>
      <c r="D37" s="55">
        <v>1.8166666666666664</v>
      </c>
      <c r="E37" s="55">
        <v>2.7290000000000005</v>
      </c>
      <c r="F37" s="55">
        <v>1.6910000000000001</v>
      </c>
      <c r="G37" s="56">
        <v>2.8126666666666669</v>
      </c>
      <c r="H37" s="28">
        <v>66.33155923516658</v>
      </c>
      <c r="I37" s="27">
        <v>-38.035910589959698</v>
      </c>
      <c r="J37" s="28">
        <v>0.10638629167621198</v>
      </c>
      <c r="K37" s="27">
        <v>6.1875874531875402E-2</v>
      </c>
      <c r="L37" s="18"/>
    </row>
    <row r="38" spans="1:14">
      <c r="A38" s="16"/>
      <c r="B38" s="11" t="s">
        <v>13</v>
      </c>
      <c r="C38" s="55">
        <v>1.6853333333333333</v>
      </c>
      <c r="D38" s="55">
        <v>0.97133333333333338</v>
      </c>
      <c r="E38" s="55">
        <v>1.8493333333333333</v>
      </c>
      <c r="F38" s="55">
        <v>1.0196666666666667</v>
      </c>
      <c r="G38" s="56">
        <v>0.113</v>
      </c>
      <c r="H38" s="28">
        <v>-88.917947041516825</v>
      </c>
      <c r="I38" s="27">
        <v>-44.863013698630127</v>
      </c>
      <c r="J38" s="28">
        <v>4.2741115048869228E-3</v>
      </c>
      <c r="K38" s="27">
        <v>3.7310920597872436E-2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 codeName="Hoja30">
    <tabColor rgb="FF53722D"/>
  </sheetPr>
  <dimension ref="A1:O51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J35" sqref="J3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97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196</v>
      </c>
      <c r="C13" s="26">
        <v>610.03133333333335</v>
      </c>
      <c r="D13" s="26">
        <v>615.90666666666664</v>
      </c>
      <c r="E13" s="26">
        <v>858.04666666666662</v>
      </c>
      <c r="F13" s="26">
        <v>1052.998</v>
      </c>
      <c r="G13" s="26">
        <v>986.48133333333328</v>
      </c>
      <c r="H13" s="28">
        <v>-6.3168844258646999</v>
      </c>
      <c r="I13" s="27">
        <v>22.720364859720156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275.13033333333328</v>
      </c>
      <c r="D14" s="25">
        <v>250.36966666666655</v>
      </c>
      <c r="E14" s="25">
        <v>405.98533333333319</v>
      </c>
      <c r="F14" s="25">
        <v>422.39333333333343</v>
      </c>
      <c r="G14" s="26">
        <v>443.6493333333334</v>
      </c>
      <c r="H14" s="28">
        <v>5.032276393251145</v>
      </c>
      <c r="I14" s="27">
        <v>4.0415253096171666</v>
      </c>
      <c r="J14" s="28">
        <v>44.972907073085359</v>
      </c>
      <c r="K14" s="27">
        <v>40.113403191015884</v>
      </c>
      <c r="L14" s="18"/>
    </row>
    <row r="15" spans="1:15">
      <c r="A15" s="16"/>
      <c r="B15" s="12" t="s">
        <v>4</v>
      </c>
      <c r="C15" s="107">
        <v>88.493333333333339</v>
      </c>
      <c r="D15" s="107">
        <v>117.70099999999998</v>
      </c>
      <c r="E15" s="107">
        <v>131.05366666666666</v>
      </c>
      <c r="F15" s="107">
        <v>234.37233333333333</v>
      </c>
      <c r="G15" s="107">
        <v>241.26933333333332</v>
      </c>
      <c r="H15" s="50">
        <v>2.9427534819951751</v>
      </c>
      <c r="I15" s="36">
        <v>78.836914139500109</v>
      </c>
      <c r="J15" s="50">
        <v>24.457567029482565</v>
      </c>
      <c r="K15" s="36">
        <v>22.257623787826123</v>
      </c>
      <c r="L15" s="18"/>
      <c r="N15" s="23" t="s">
        <v>4</v>
      </c>
      <c r="O15" s="34">
        <f>J15</f>
        <v>24.457567029482565</v>
      </c>
    </row>
    <row r="16" spans="1:15">
      <c r="A16" s="16"/>
      <c r="B16" s="11" t="s">
        <v>195</v>
      </c>
      <c r="C16" s="55">
        <v>57.053666666666665</v>
      </c>
      <c r="D16" s="55">
        <v>70.412333333333336</v>
      </c>
      <c r="E16" s="55">
        <v>104.05966666666666</v>
      </c>
      <c r="F16" s="55">
        <v>116.43733333333334</v>
      </c>
      <c r="G16" s="56">
        <v>90.290999999999997</v>
      </c>
      <c r="H16" s="28">
        <v>-22.455283528765126</v>
      </c>
      <c r="I16" s="27">
        <v>11.894778316286514</v>
      </c>
      <c r="J16" s="28">
        <v>9.152834113434821</v>
      </c>
      <c r="K16" s="27">
        <v>11.057697482173122</v>
      </c>
      <c r="L16" s="18"/>
      <c r="N16" s="23" t="s">
        <v>35</v>
      </c>
      <c r="O16" s="34">
        <f>100-O15</f>
        <v>75.542432970517439</v>
      </c>
    </row>
    <row r="17" spans="1:12">
      <c r="A17" s="16"/>
      <c r="B17" s="11" t="s">
        <v>23</v>
      </c>
      <c r="C17" s="55">
        <v>52.212333333333333</v>
      </c>
      <c r="D17" s="55">
        <v>49.288666666666671</v>
      </c>
      <c r="E17" s="55">
        <v>80.188999999999993</v>
      </c>
      <c r="F17" s="55">
        <v>104.30433333333333</v>
      </c>
      <c r="G17" s="56">
        <v>45.11033333333333</v>
      </c>
      <c r="H17" s="28">
        <v>-56.751237564434852</v>
      </c>
      <c r="I17" s="27">
        <v>30.073118923210586</v>
      </c>
      <c r="J17" s="28">
        <v>4.5728521979128507</v>
      </c>
      <c r="K17" s="27">
        <v>9.9054635747962791</v>
      </c>
      <c r="L17" s="18"/>
    </row>
    <row r="18" spans="1:12">
      <c r="A18" s="16"/>
      <c r="B18" s="11" t="s">
        <v>19</v>
      </c>
      <c r="C18" s="55">
        <v>7.5806666666666667</v>
      </c>
      <c r="D18" s="55">
        <v>16.794</v>
      </c>
      <c r="E18" s="55">
        <v>20.765000000000001</v>
      </c>
      <c r="F18" s="55">
        <v>29.835999999999999</v>
      </c>
      <c r="G18" s="56">
        <v>33.402666666666669</v>
      </c>
      <c r="H18" s="28">
        <v>11.95423872726462</v>
      </c>
      <c r="I18" s="27">
        <v>43.684083794847098</v>
      </c>
      <c r="J18" s="28">
        <v>3.3860414321068419</v>
      </c>
      <c r="K18" s="27">
        <v>2.8334336817353876</v>
      </c>
      <c r="L18" s="18"/>
    </row>
    <row r="19" spans="1:12">
      <c r="A19" s="16"/>
      <c r="B19" s="11" t="s">
        <v>7</v>
      </c>
      <c r="C19" s="55">
        <v>14.603333333333333</v>
      </c>
      <c r="D19" s="55">
        <v>16.998000000000001</v>
      </c>
      <c r="E19" s="55">
        <v>20.259</v>
      </c>
      <c r="F19" s="55">
        <v>16.332333333333334</v>
      </c>
      <c r="G19" s="56">
        <v>19.152666666666665</v>
      </c>
      <c r="H19" s="28">
        <v>17.268404188011498</v>
      </c>
      <c r="I19" s="27">
        <v>-19.38233213222107</v>
      </c>
      <c r="J19" s="28">
        <v>1.9415133383162513</v>
      </c>
      <c r="K19" s="27">
        <v>1.5510317525136166</v>
      </c>
      <c r="L19" s="18"/>
    </row>
    <row r="20" spans="1:12">
      <c r="A20" s="16"/>
      <c r="B20" s="11" t="s">
        <v>20</v>
      </c>
      <c r="C20" s="55">
        <v>16.309999999999999</v>
      </c>
      <c r="D20" s="55">
        <v>7.9046666666666665</v>
      </c>
      <c r="E20" s="55">
        <v>11.246333333333334</v>
      </c>
      <c r="F20" s="55">
        <v>21.298666666666666</v>
      </c>
      <c r="G20" s="56">
        <v>17.045000000000002</v>
      </c>
      <c r="H20" s="28">
        <v>-19.971516213847494</v>
      </c>
      <c r="I20" s="27">
        <v>89.383206378375164</v>
      </c>
      <c r="J20" s="28">
        <v>1.7278583409586397</v>
      </c>
      <c r="K20" s="27">
        <v>2.0226692421701338</v>
      </c>
      <c r="L20" s="18"/>
    </row>
    <row r="21" spans="1:12">
      <c r="A21" s="16"/>
      <c r="B21" s="11" t="s">
        <v>24</v>
      </c>
      <c r="C21" s="55">
        <v>11.993333333333334</v>
      </c>
      <c r="D21" s="55">
        <v>13.056666666666667</v>
      </c>
      <c r="E21" s="55">
        <v>10.010666666666665</v>
      </c>
      <c r="F21" s="55">
        <v>13.018666666666666</v>
      </c>
      <c r="G21" s="56">
        <v>16.509666666666664</v>
      </c>
      <c r="H21" s="28">
        <v>26.815342072920913</v>
      </c>
      <c r="I21" s="27">
        <v>30.047948854555152</v>
      </c>
      <c r="J21" s="28">
        <v>1.6735913908153015</v>
      </c>
      <c r="K21" s="27">
        <v>1.2363429623481399</v>
      </c>
      <c r="L21" s="18"/>
    </row>
    <row r="22" spans="1:12">
      <c r="A22" s="16"/>
      <c r="B22" s="11" t="s">
        <v>10</v>
      </c>
      <c r="C22" s="55">
        <v>6.56</v>
      </c>
      <c r="D22" s="55">
        <v>9.4056666666666668</v>
      </c>
      <c r="E22" s="55">
        <v>8.0786666666666669</v>
      </c>
      <c r="F22" s="55">
        <v>13.351999999999999</v>
      </c>
      <c r="G22" s="56">
        <v>11.081666666666665</v>
      </c>
      <c r="H22" s="28">
        <v>-17.003694827241866</v>
      </c>
      <c r="I22" s="27">
        <v>65.274797821422652</v>
      </c>
      <c r="J22" s="28">
        <v>1.1233529000717701</v>
      </c>
      <c r="K22" s="27">
        <v>1.2679986096839688</v>
      </c>
      <c r="L22" s="18"/>
    </row>
    <row r="23" spans="1:12">
      <c r="A23" s="16"/>
      <c r="B23" s="11" t="s">
        <v>21</v>
      </c>
      <c r="C23" s="55">
        <v>8.0726666666666684</v>
      </c>
      <c r="D23" s="55">
        <v>5.9216666666666669</v>
      </c>
      <c r="E23" s="55">
        <v>8.9593333333333334</v>
      </c>
      <c r="F23" s="55">
        <v>8.2406666666666677</v>
      </c>
      <c r="G23" s="56">
        <v>10.892000000000001</v>
      </c>
      <c r="H23" s="28">
        <v>32.173772348515485</v>
      </c>
      <c r="I23" s="27">
        <v>-8.0214301659349516</v>
      </c>
      <c r="J23" s="28">
        <v>1.1041263156187449</v>
      </c>
      <c r="K23" s="27">
        <v>0.78259091343636611</v>
      </c>
      <c r="L23" s="18"/>
    </row>
    <row r="24" spans="1:12">
      <c r="A24" s="16"/>
      <c r="B24" s="11" t="s">
        <v>9</v>
      </c>
      <c r="C24" s="55">
        <v>7.7583333333333329</v>
      </c>
      <c r="D24" s="55">
        <v>5.2350000000000003</v>
      </c>
      <c r="E24" s="55">
        <v>6.9506666666666668</v>
      </c>
      <c r="F24" s="55">
        <v>10.163</v>
      </c>
      <c r="G24" s="56">
        <v>9.7853333333333339</v>
      </c>
      <c r="H24" s="28">
        <v>-3.716094329102293</v>
      </c>
      <c r="I24" s="27">
        <v>46.216190293497036</v>
      </c>
      <c r="J24" s="28">
        <v>0.99194308120038777</v>
      </c>
      <c r="K24" s="27">
        <v>0.96514903162209231</v>
      </c>
      <c r="L24" s="18"/>
    </row>
    <row r="25" spans="1:12">
      <c r="A25" s="16"/>
      <c r="B25" s="11" t="s">
        <v>22</v>
      </c>
      <c r="C25" s="55">
        <v>6.5033333333333339</v>
      </c>
      <c r="D25" s="55">
        <v>7.4236666666666666</v>
      </c>
      <c r="E25" s="55">
        <v>8.2010000000000005</v>
      </c>
      <c r="F25" s="55">
        <v>14.805</v>
      </c>
      <c r="G25" s="56">
        <v>8.8690000000000015</v>
      </c>
      <c r="H25" s="28">
        <v>-40.094562647754131</v>
      </c>
      <c r="I25" s="27">
        <v>80.526765028655035</v>
      </c>
      <c r="J25" s="28">
        <v>0.89905401149675424</v>
      </c>
      <c r="K25" s="27">
        <v>1.4059855764208478</v>
      </c>
      <c r="L25" s="18"/>
    </row>
    <row r="26" spans="1:12">
      <c r="A26" s="16"/>
      <c r="B26" s="11" t="s">
        <v>18</v>
      </c>
      <c r="C26" s="55">
        <v>7.2063333333333333</v>
      </c>
      <c r="D26" s="55">
        <v>4.2326666666666668</v>
      </c>
      <c r="E26" s="55">
        <v>4.9816666666666665</v>
      </c>
      <c r="F26" s="55">
        <v>5.7893333333333326</v>
      </c>
      <c r="G26" s="56">
        <v>8.6123333333333321</v>
      </c>
      <c r="H26" s="28">
        <v>48.762091202210954</v>
      </c>
      <c r="I26" s="27">
        <v>16.212780194044818</v>
      </c>
      <c r="J26" s="28">
        <v>0.87303561074309899</v>
      </c>
      <c r="K26" s="27">
        <v>0.54979528292867907</v>
      </c>
      <c r="L26" s="18"/>
    </row>
    <row r="27" spans="1:12">
      <c r="A27" s="16"/>
      <c r="B27" s="11" t="s">
        <v>3</v>
      </c>
      <c r="C27" s="55">
        <v>3.9693333333333332</v>
      </c>
      <c r="D27" s="55">
        <v>7.5136666666666665</v>
      </c>
      <c r="E27" s="55">
        <v>5.968</v>
      </c>
      <c r="F27" s="55">
        <v>6.9889999999999999</v>
      </c>
      <c r="G27" s="56">
        <v>5.5673333333333339</v>
      </c>
      <c r="H27" s="28">
        <v>-20.341489006534065</v>
      </c>
      <c r="I27" s="27">
        <v>17.107908847184984</v>
      </c>
      <c r="J27" s="28">
        <v>0.56436276543837294</v>
      </c>
      <c r="K27" s="27">
        <v>0.66372395769032788</v>
      </c>
      <c r="L27" s="18"/>
    </row>
    <row r="28" spans="1:12">
      <c r="A28" s="16"/>
      <c r="B28" s="11" t="s">
        <v>11</v>
      </c>
      <c r="C28" s="55">
        <v>6.6243333333333334</v>
      </c>
      <c r="D28" s="55">
        <v>6.0473333333333334</v>
      </c>
      <c r="E28" s="55">
        <v>4.7906666666666666</v>
      </c>
      <c r="F28" s="55">
        <v>6.2046666666666672</v>
      </c>
      <c r="G28" s="56">
        <v>5.0466666666666669</v>
      </c>
      <c r="H28" s="28">
        <v>-18.663371655742989</v>
      </c>
      <c r="I28" s="27">
        <v>29.515725020873941</v>
      </c>
      <c r="J28" s="28">
        <v>0.51158258105238696</v>
      </c>
      <c r="K28" s="27">
        <v>0.58923821950912225</v>
      </c>
      <c r="L28" s="18"/>
    </row>
    <row r="29" spans="1:12">
      <c r="A29" s="16"/>
      <c r="B29" s="11" t="s">
        <v>15</v>
      </c>
      <c r="C29" s="55">
        <v>6.1870000000000003</v>
      </c>
      <c r="D29" s="55">
        <v>3.4530000000000007</v>
      </c>
      <c r="E29" s="55">
        <v>5.1386666666666665</v>
      </c>
      <c r="F29" s="55">
        <v>4.0106666666666664</v>
      </c>
      <c r="G29" s="56">
        <v>4.716333333333333</v>
      </c>
      <c r="H29" s="28">
        <v>17.594747340425542</v>
      </c>
      <c r="I29" s="27">
        <v>-21.951219512195131</v>
      </c>
      <c r="J29" s="28">
        <v>0.47809656138112433</v>
      </c>
      <c r="K29" s="27">
        <v>0.38088074874469524</v>
      </c>
      <c r="L29" s="18"/>
    </row>
    <row r="30" spans="1:12">
      <c r="A30" s="16"/>
      <c r="B30" s="11" t="s">
        <v>5</v>
      </c>
      <c r="C30" s="55">
        <v>9.6809999999999992</v>
      </c>
      <c r="D30" s="55">
        <v>4.9609999999999994</v>
      </c>
      <c r="E30" s="55">
        <v>7.8483333333333327</v>
      </c>
      <c r="F30" s="55">
        <v>7.6060000000000008</v>
      </c>
      <c r="G30" s="56">
        <v>2.8996666666666666</v>
      </c>
      <c r="H30" s="28">
        <v>-61.876588658076962</v>
      </c>
      <c r="I30" s="27">
        <v>-3.0877043958377426</v>
      </c>
      <c r="J30" s="28">
        <v>0.29394034825460458</v>
      </c>
      <c r="K30" s="27">
        <v>0.72231856090894764</v>
      </c>
      <c r="L30" s="18"/>
    </row>
    <row r="31" spans="1:12">
      <c r="A31" s="16"/>
      <c r="B31" s="11" t="s">
        <v>8</v>
      </c>
      <c r="C31" s="55">
        <v>6.7043333333333335</v>
      </c>
      <c r="D31" s="55">
        <v>6.3613333333333335</v>
      </c>
      <c r="E31" s="55">
        <v>3.5449999999999999</v>
      </c>
      <c r="F31" s="55">
        <v>5.4753333333333343</v>
      </c>
      <c r="G31" s="56">
        <v>2.7419999999999995</v>
      </c>
      <c r="H31" s="28">
        <v>-49.920857177645217</v>
      </c>
      <c r="I31" s="27">
        <v>54.452280206864167</v>
      </c>
      <c r="J31" s="28">
        <v>0.27795761636307359</v>
      </c>
      <c r="K31" s="27">
        <v>0.51997566313832833</v>
      </c>
      <c r="L31" s="18"/>
    </row>
    <row r="32" spans="1:12">
      <c r="A32" s="16"/>
      <c r="B32" s="11" t="s">
        <v>14</v>
      </c>
      <c r="C32" s="55">
        <v>5.008</v>
      </c>
      <c r="D32" s="55">
        <v>3.3243333333333331</v>
      </c>
      <c r="E32" s="55">
        <v>2.5529999999999999</v>
      </c>
      <c r="F32" s="55">
        <v>2.5760000000000001</v>
      </c>
      <c r="G32" s="56">
        <v>2.4916666666666667</v>
      </c>
      <c r="H32" s="28">
        <v>-3.2738095238095233</v>
      </c>
      <c r="I32" s="27">
        <v>0.9009009009009139</v>
      </c>
      <c r="J32" s="28">
        <v>0.25258122809554767</v>
      </c>
      <c r="K32" s="27">
        <v>0.24463484261128698</v>
      </c>
      <c r="L32" s="18"/>
    </row>
    <row r="33" spans="1:15">
      <c r="A33" s="16"/>
      <c r="B33" s="11" t="s">
        <v>17</v>
      </c>
      <c r="C33" s="55">
        <v>3.5503333333333331</v>
      </c>
      <c r="D33" s="55">
        <v>2.6386666666666665</v>
      </c>
      <c r="E33" s="55">
        <v>1.1886666666666665</v>
      </c>
      <c r="F33" s="55">
        <v>2.3836666666666666</v>
      </c>
      <c r="G33" s="56">
        <v>2.1190000000000002</v>
      </c>
      <c r="H33" s="28">
        <v>-11.103342189903497</v>
      </c>
      <c r="I33" s="27">
        <v>100.53280987100392</v>
      </c>
      <c r="J33" s="28">
        <v>0.21480386180647448</v>
      </c>
      <c r="K33" s="27">
        <v>0.22636953409851365</v>
      </c>
      <c r="L33" s="18"/>
    </row>
    <row r="34" spans="1:15">
      <c r="A34" s="16"/>
      <c r="B34" s="11" t="s">
        <v>16</v>
      </c>
      <c r="C34" s="55">
        <v>2.8480000000000003</v>
      </c>
      <c r="D34" s="55">
        <v>1.6676666666666666</v>
      </c>
      <c r="E34" s="55">
        <v>0.95033333333333336</v>
      </c>
      <c r="F34" s="55">
        <v>2.718</v>
      </c>
      <c r="G34" s="56">
        <v>2.0603333333333333</v>
      </c>
      <c r="H34" s="28">
        <v>-24.196713269560956</v>
      </c>
      <c r="I34" s="27">
        <v>186.00491055769902</v>
      </c>
      <c r="J34" s="28">
        <v>0.20885679877706759</v>
      </c>
      <c r="K34" s="27">
        <v>0.25812014837635017</v>
      </c>
      <c r="L34" s="18"/>
    </row>
    <row r="35" spans="1:15">
      <c r="A35" s="16"/>
      <c r="B35" s="11" t="s">
        <v>186</v>
      </c>
      <c r="C35" s="55">
        <v>2.7520000000000002</v>
      </c>
      <c r="D35" s="55">
        <v>3.3679999999999999</v>
      </c>
      <c r="E35" s="55">
        <v>4.0889999999999995</v>
      </c>
      <c r="F35" s="55">
        <v>3.6036666666666668</v>
      </c>
      <c r="G35" s="56">
        <v>1.2496666666666665</v>
      </c>
      <c r="H35" s="28">
        <v>-65.322356858754986</v>
      </c>
      <c r="I35" s="27">
        <v>-11.869242683622716</v>
      </c>
      <c r="J35" s="28">
        <v>0.1266792005525362</v>
      </c>
      <c r="K35" s="27">
        <v>0.342229203347648</v>
      </c>
      <c r="L35" s="18"/>
    </row>
    <row r="36" spans="1:15">
      <c r="A36" s="16"/>
      <c r="B36" s="11" t="s">
        <v>6</v>
      </c>
      <c r="C36" s="55">
        <v>2.4183333333333334</v>
      </c>
      <c r="D36" s="55">
        <v>1.2130000000000001</v>
      </c>
      <c r="E36" s="55">
        <v>0.71</v>
      </c>
      <c r="F36" s="55">
        <v>0.53466666666666673</v>
      </c>
      <c r="G36" s="56">
        <v>1.2483333333333333</v>
      </c>
      <c r="H36" s="28">
        <v>133.47880299251869</v>
      </c>
      <c r="I36" s="27">
        <v>-24.694835680751158</v>
      </c>
      <c r="J36" s="28">
        <v>0.12654404002914063</v>
      </c>
      <c r="K36" s="27">
        <v>5.0775658326669824E-2</v>
      </c>
      <c r="L36" s="18"/>
    </row>
    <row r="37" spans="1:15">
      <c r="A37" s="16"/>
      <c r="B37" s="11" t="s">
        <v>12</v>
      </c>
      <c r="C37" s="55">
        <v>0.21766666666666667</v>
      </c>
      <c r="D37" s="55">
        <v>0.42099999999999999</v>
      </c>
      <c r="E37" s="55">
        <v>0.25566666666666671</v>
      </c>
      <c r="F37" s="55">
        <v>0.27566666666666667</v>
      </c>
      <c r="G37" s="56">
        <v>0.6243333333333333</v>
      </c>
      <c r="H37" s="28">
        <v>126.48125755743651</v>
      </c>
      <c r="I37" s="27">
        <v>7.8226857887874646</v>
      </c>
      <c r="J37" s="28">
        <v>6.3288915079994762E-2</v>
      </c>
      <c r="K37" s="27">
        <v>2.6179220346730637E-2</v>
      </c>
      <c r="L37" s="18"/>
    </row>
    <row r="38" spans="1:15">
      <c r="A38" s="16"/>
      <c r="B38" s="11" t="s">
        <v>13</v>
      </c>
      <c r="C38" s="55">
        <v>0.59333333333333327</v>
      </c>
      <c r="D38" s="55">
        <v>0.19399999999999998</v>
      </c>
      <c r="E38" s="55">
        <v>0.26933333333333331</v>
      </c>
      <c r="F38" s="55">
        <v>0.27766666666666667</v>
      </c>
      <c r="G38" s="56">
        <v>4.5666666666666668E-2</v>
      </c>
      <c r="H38" s="140">
        <v>-83.553421368547419</v>
      </c>
      <c r="I38" s="141">
        <v>3.0940594059406079</v>
      </c>
      <c r="J38" s="140">
        <v>4.6292479262996702E-3</v>
      </c>
      <c r="K38" s="141">
        <v>2.6369154230745609E-2</v>
      </c>
      <c r="L38" s="18"/>
      <c r="M38" s="16"/>
    </row>
    <row r="39" spans="1:15" s="11" customFormat="1">
      <c r="A39" s="16"/>
      <c r="C39" s="4"/>
      <c r="D39" s="4"/>
      <c r="E39" s="4"/>
      <c r="F39" s="4"/>
      <c r="G39" s="5"/>
      <c r="H39" s="6" t="str">
        <f t="shared" ref="H39" si="0">IF(OR(OR(G39=0,F39=0),G39=""),"",(G39/F39-1)*100)</f>
        <v/>
      </c>
      <c r="I39" s="8" t="str">
        <f t="shared" ref="I39" si="1">IF(OR(OR(G39=0,F39=0),F39=""),"",(F39/E39-1)*100)</f>
        <v/>
      </c>
      <c r="J39" s="6" t="str">
        <f t="shared" ref="J39" si="2">IF(G39=0,"",G39/$G$13*100)</f>
        <v/>
      </c>
      <c r="K39" s="8" t="str">
        <f t="shared" ref="K39" si="3">IF(F39=0,"",F39/$F$13*100)</f>
        <v/>
      </c>
      <c r="L39" s="18"/>
      <c r="M39" s="16"/>
      <c r="N39" s="63"/>
      <c r="O39" s="63"/>
    </row>
    <row r="40" spans="1:15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  <c r="M40" s="16"/>
    </row>
    <row r="41" spans="1:1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 codeName="Hoja31">
    <tabColor rgb="FF53722D"/>
  </sheetPr>
  <dimension ref="A1:O51"/>
  <sheetViews>
    <sheetView zoomScaleNormal="100" zoomScaleSheetLayoutView="100" workbookViewId="0">
      <pane ySplit="11" topLeftCell="A33" activePane="bottomLeft" state="frozen"/>
      <selection activeCell="F16" sqref="F16"/>
      <selection pane="bottomLeft" activeCell="J36" sqref="J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98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196</v>
      </c>
      <c r="C13" s="26">
        <v>1025.2233333333334</v>
      </c>
      <c r="D13" s="26">
        <v>1055.5240000000001</v>
      </c>
      <c r="E13" s="26">
        <v>1291.3136666666667</v>
      </c>
      <c r="F13" s="26">
        <v>1431.4529999999997</v>
      </c>
      <c r="G13" s="26">
        <v>1440.223</v>
      </c>
      <c r="H13" s="28">
        <v>0.61266419505217051</v>
      </c>
      <c r="I13" s="27">
        <v>10.85246264721118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375.62433333333354</v>
      </c>
      <c r="D14" s="25">
        <v>388.10400000000004</v>
      </c>
      <c r="E14" s="25">
        <v>483.59766666666678</v>
      </c>
      <c r="F14" s="25">
        <v>541.23266666666609</v>
      </c>
      <c r="G14" s="26">
        <v>554.70333333333349</v>
      </c>
      <c r="H14" s="28">
        <v>2.4888864801214439</v>
      </c>
      <c r="I14" s="27">
        <v>11.917964864732443</v>
      </c>
      <c r="J14" s="28">
        <v>38.515100323584164</v>
      </c>
      <c r="K14" s="27">
        <v>37.810020075173</v>
      </c>
      <c r="L14" s="18"/>
    </row>
    <row r="15" spans="1:15">
      <c r="A15" s="16"/>
      <c r="B15" s="12" t="s">
        <v>4</v>
      </c>
      <c r="C15" s="107">
        <v>259.83999999999997</v>
      </c>
      <c r="D15" s="107">
        <v>261.09266666666667</v>
      </c>
      <c r="E15" s="107">
        <v>288.35666666666668</v>
      </c>
      <c r="F15" s="107">
        <v>332.59800000000001</v>
      </c>
      <c r="G15" s="107">
        <v>328.67433333333332</v>
      </c>
      <c r="H15" s="50">
        <v>-1.1797024235463471</v>
      </c>
      <c r="I15" s="36">
        <v>15.342573433363782</v>
      </c>
      <c r="J15" s="50">
        <v>22.821072384855213</v>
      </c>
      <c r="K15" s="36">
        <v>23.234992696232435</v>
      </c>
      <c r="L15" s="18"/>
      <c r="N15" s="23" t="s">
        <v>4</v>
      </c>
      <c r="O15" s="34">
        <f>J15</f>
        <v>22.821072384855213</v>
      </c>
    </row>
    <row r="16" spans="1:15">
      <c r="A16" s="16"/>
      <c r="B16" s="11" t="s">
        <v>195</v>
      </c>
      <c r="C16" s="55">
        <v>81.027666666666661</v>
      </c>
      <c r="D16" s="55">
        <v>69.86</v>
      </c>
      <c r="E16" s="55">
        <v>123.27566666666667</v>
      </c>
      <c r="F16" s="55">
        <v>134.07933333333335</v>
      </c>
      <c r="G16" s="56">
        <v>142.04733333333334</v>
      </c>
      <c r="H16" s="28">
        <v>5.9427503120043301</v>
      </c>
      <c r="I16" s="27">
        <v>8.7638274111949919</v>
      </c>
      <c r="J16" s="28">
        <v>9.8628707730214948</v>
      </c>
      <c r="K16" s="27">
        <v>9.3666598437624824</v>
      </c>
      <c r="L16" s="18"/>
      <c r="N16" s="23" t="s">
        <v>35</v>
      </c>
      <c r="O16" s="34">
        <f>100-O15</f>
        <v>77.178927615144787</v>
      </c>
    </row>
    <row r="17" spans="1:12">
      <c r="A17" s="16"/>
      <c r="B17" s="11" t="s">
        <v>23</v>
      </c>
      <c r="C17" s="55">
        <v>68.036000000000001</v>
      </c>
      <c r="D17" s="55">
        <v>66.673333333333332</v>
      </c>
      <c r="E17" s="55">
        <v>118.88600000000001</v>
      </c>
      <c r="F17" s="55">
        <v>122.26700000000001</v>
      </c>
      <c r="G17" s="56">
        <v>89.882333333333335</v>
      </c>
      <c r="H17" s="28">
        <v>-26.48684163892684</v>
      </c>
      <c r="I17" s="27">
        <v>2.84390087983446</v>
      </c>
      <c r="J17" s="28">
        <v>6.240862236843415</v>
      </c>
      <c r="K17" s="27">
        <v>8.5414610189786195</v>
      </c>
      <c r="L17" s="18"/>
    </row>
    <row r="18" spans="1:12">
      <c r="A18" s="16"/>
      <c r="B18" s="11" t="s">
        <v>24</v>
      </c>
      <c r="C18" s="55">
        <v>22.281333333333336</v>
      </c>
      <c r="D18" s="55">
        <v>32.295333333333332</v>
      </c>
      <c r="E18" s="55">
        <v>38.288666666666664</v>
      </c>
      <c r="F18" s="55">
        <v>32.262666666666668</v>
      </c>
      <c r="G18" s="56">
        <v>51.316666666666663</v>
      </c>
      <c r="H18" s="28">
        <v>59.058974253006546</v>
      </c>
      <c r="I18" s="27">
        <v>-15.738338585830435</v>
      </c>
      <c r="J18" s="28">
        <v>3.5631056209119465</v>
      </c>
      <c r="K18" s="27">
        <v>2.2538404451048462</v>
      </c>
      <c r="L18" s="18"/>
    </row>
    <row r="19" spans="1:12">
      <c r="A19" s="16"/>
      <c r="B19" s="11" t="s">
        <v>19</v>
      </c>
      <c r="C19" s="55">
        <v>14.961999999999998</v>
      </c>
      <c r="D19" s="55">
        <v>41.398666666666664</v>
      </c>
      <c r="E19" s="55">
        <v>35.04</v>
      </c>
      <c r="F19" s="55">
        <v>54.81366666666667</v>
      </c>
      <c r="G19" s="56">
        <v>44.822333333333326</v>
      </c>
      <c r="H19" s="28">
        <v>-18.227814231244054</v>
      </c>
      <c r="I19" s="27">
        <v>56.431697108066992</v>
      </c>
      <c r="J19" s="28">
        <v>3.1121800813716574</v>
      </c>
      <c r="K19" s="27">
        <v>3.8292327213444435</v>
      </c>
      <c r="L19" s="18"/>
    </row>
    <row r="20" spans="1:12">
      <c r="A20" s="16"/>
      <c r="B20" s="11" t="s">
        <v>7</v>
      </c>
      <c r="C20" s="55">
        <v>28.306999999999999</v>
      </c>
      <c r="D20" s="55">
        <v>22.734666666666666</v>
      </c>
      <c r="E20" s="55">
        <v>26.330666666666669</v>
      </c>
      <c r="F20" s="55">
        <v>19.326000000000001</v>
      </c>
      <c r="G20" s="56">
        <v>32.671999999999997</v>
      </c>
      <c r="H20" s="28">
        <v>69.057228603953206</v>
      </c>
      <c r="I20" s="27">
        <v>-26.602693943690504</v>
      </c>
      <c r="J20" s="28">
        <v>2.2685375806385539</v>
      </c>
      <c r="K20" s="27">
        <v>1.3500967199062774</v>
      </c>
      <c r="L20" s="18"/>
    </row>
    <row r="21" spans="1:12">
      <c r="A21" s="16"/>
      <c r="B21" s="11" t="s">
        <v>20</v>
      </c>
      <c r="C21" s="55">
        <v>21.358333333333331</v>
      </c>
      <c r="D21" s="55">
        <v>23.463333333333335</v>
      </c>
      <c r="E21" s="55">
        <v>21.538999999999998</v>
      </c>
      <c r="F21" s="55">
        <v>26.816333333333333</v>
      </c>
      <c r="G21" s="56">
        <v>24.555333333333333</v>
      </c>
      <c r="H21" s="28">
        <v>-8.4314286069435251</v>
      </c>
      <c r="I21" s="27">
        <v>24.501292229599024</v>
      </c>
      <c r="J21" s="28">
        <v>1.7049674483280253</v>
      </c>
      <c r="K21" s="27">
        <v>1.8733645696598726</v>
      </c>
      <c r="L21" s="18"/>
    </row>
    <row r="22" spans="1:12">
      <c r="A22" s="16"/>
      <c r="B22" s="11" t="s">
        <v>21</v>
      </c>
      <c r="C22" s="55">
        <v>12.710333333333333</v>
      </c>
      <c r="D22" s="55">
        <v>10.868666666666668</v>
      </c>
      <c r="E22" s="55">
        <v>16.196999999999999</v>
      </c>
      <c r="F22" s="55">
        <v>18.581666666666667</v>
      </c>
      <c r="G22" s="56">
        <v>19.478666666666665</v>
      </c>
      <c r="H22" s="28">
        <v>4.8273387747779894</v>
      </c>
      <c r="I22" s="27">
        <v>14.722891070362842</v>
      </c>
      <c r="J22" s="28">
        <v>1.352475739289448</v>
      </c>
      <c r="K22" s="27">
        <v>1.2980982726409229</v>
      </c>
      <c r="L22" s="18"/>
    </row>
    <row r="23" spans="1:12">
      <c r="A23" s="16"/>
      <c r="B23" s="11" t="s">
        <v>9</v>
      </c>
      <c r="C23" s="55">
        <v>12.993333333333334</v>
      </c>
      <c r="D23" s="55">
        <v>15.559666666666667</v>
      </c>
      <c r="E23" s="55">
        <v>15.934333333333335</v>
      </c>
      <c r="F23" s="55">
        <v>16.161333333333335</v>
      </c>
      <c r="G23" s="56">
        <v>17.045666666666666</v>
      </c>
      <c r="H23" s="28">
        <v>5.4719082583944978</v>
      </c>
      <c r="I23" s="27">
        <v>1.4245967826287176</v>
      </c>
      <c r="J23" s="28">
        <v>1.1835435669800209</v>
      </c>
      <c r="K23" s="27">
        <v>1.1290159951694774</v>
      </c>
      <c r="L23" s="18"/>
    </row>
    <row r="24" spans="1:12">
      <c r="A24" s="16"/>
      <c r="B24" s="11" t="s">
        <v>18</v>
      </c>
      <c r="C24" s="55">
        <v>11.171333333333331</v>
      </c>
      <c r="D24" s="55">
        <v>15.170999999999999</v>
      </c>
      <c r="E24" s="55">
        <v>19.063333333333333</v>
      </c>
      <c r="F24" s="55">
        <v>15.747999999999999</v>
      </c>
      <c r="G24" s="56">
        <v>16.294666666666668</v>
      </c>
      <c r="H24" s="28">
        <v>3.4713402760139012</v>
      </c>
      <c r="I24" s="27">
        <v>-17.391152299353031</v>
      </c>
      <c r="J24" s="28">
        <v>1.1313988643888251</v>
      </c>
      <c r="K24" s="27">
        <v>1.1001409057789533</v>
      </c>
      <c r="L24" s="18"/>
    </row>
    <row r="25" spans="1:12">
      <c r="A25" s="16"/>
      <c r="B25" s="11" t="s">
        <v>3</v>
      </c>
      <c r="C25" s="55">
        <v>7.8790000000000004</v>
      </c>
      <c r="D25" s="55">
        <v>7.7809999999999988</v>
      </c>
      <c r="E25" s="55">
        <v>5.9273333333333333</v>
      </c>
      <c r="F25" s="55">
        <v>11.83</v>
      </c>
      <c r="G25" s="56">
        <v>16.286333333333335</v>
      </c>
      <c r="H25" s="28">
        <v>37.669766131304613</v>
      </c>
      <c r="I25" s="27">
        <v>99.583848835901478</v>
      </c>
      <c r="J25" s="28">
        <v>1.1308202502899438</v>
      </c>
      <c r="K25" s="27">
        <v>0.82643300199168268</v>
      </c>
      <c r="L25" s="18"/>
    </row>
    <row r="26" spans="1:12">
      <c r="A26" s="16"/>
      <c r="B26" s="11" t="s">
        <v>10</v>
      </c>
      <c r="C26" s="55">
        <v>8.6426666666666687</v>
      </c>
      <c r="D26" s="55">
        <v>11.281666666666666</v>
      </c>
      <c r="E26" s="55">
        <v>10.105</v>
      </c>
      <c r="F26" s="55">
        <v>12.787333333333335</v>
      </c>
      <c r="G26" s="56">
        <v>13.940333333333333</v>
      </c>
      <c r="H26" s="28">
        <v>9.0167353109848136</v>
      </c>
      <c r="I26" s="27">
        <v>26.544614877123539</v>
      </c>
      <c r="J26" s="28">
        <v>0.96792880917283886</v>
      </c>
      <c r="K26" s="27">
        <v>0.89331143483812148</v>
      </c>
      <c r="L26" s="18"/>
    </row>
    <row r="27" spans="1:12">
      <c r="A27" s="16"/>
      <c r="B27" s="11" t="s">
        <v>22</v>
      </c>
      <c r="C27" s="55">
        <v>9.8770000000000007</v>
      </c>
      <c r="D27" s="55">
        <v>8.5909999999999993</v>
      </c>
      <c r="E27" s="55">
        <v>7.6023333333333341</v>
      </c>
      <c r="F27" s="55">
        <v>8.1933333333333334</v>
      </c>
      <c r="G27" s="56">
        <v>13.653666666666666</v>
      </c>
      <c r="H27" s="28">
        <v>66.643612693246553</v>
      </c>
      <c r="I27" s="27">
        <v>7.7739290568684893</v>
      </c>
      <c r="J27" s="28">
        <v>0.94802448417131702</v>
      </c>
      <c r="K27" s="27">
        <v>0.5723787880798975</v>
      </c>
      <c r="L27" s="18"/>
    </row>
    <row r="28" spans="1:12">
      <c r="A28" s="16"/>
      <c r="B28" s="11" t="s">
        <v>17</v>
      </c>
      <c r="C28" s="55">
        <v>11.888666666666666</v>
      </c>
      <c r="D28" s="55">
        <v>13.434333333333335</v>
      </c>
      <c r="E28" s="55">
        <v>12.593333333333334</v>
      </c>
      <c r="F28" s="55">
        <v>15.338999999999999</v>
      </c>
      <c r="G28" s="56">
        <v>12.109666666666667</v>
      </c>
      <c r="H28" s="28">
        <v>-21.053089075776331</v>
      </c>
      <c r="I28" s="27">
        <v>21.802541026998391</v>
      </c>
      <c r="J28" s="28">
        <v>0.8408188639305626</v>
      </c>
      <c r="K28" s="27">
        <v>1.071568539099782</v>
      </c>
      <c r="L28" s="18"/>
    </row>
    <row r="29" spans="1:12">
      <c r="A29" s="16"/>
      <c r="B29" s="11" t="s">
        <v>5</v>
      </c>
      <c r="C29" s="55">
        <v>23.236666666666665</v>
      </c>
      <c r="D29" s="55">
        <v>13.646666666666667</v>
      </c>
      <c r="E29" s="55">
        <v>15.61</v>
      </c>
      <c r="F29" s="55">
        <v>16.811666666666667</v>
      </c>
      <c r="G29" s="56">
        <v>11.990333333333334</v>
      </c>
      <c r="H29" s="28">
        <v>-28.678497075443644</v>
      </c>
      <c r="I29" s="27">
        <v>7.6980568011958184</v>
      </c>
      <c r="J29" s="28">
        <v>0.8325331100345803</v>
      </c>
      <c r="K29" s="27">
        <v>1.1744476882347286</v>
      </c>
      <c r="L29" s="18"/>
    </row>
    <row r="30" spans="1:12">
      <c r="A30" s="16"/>
      <c r="B30" s="11" t="s">
        <v>11</v>
      </c>
      <c r="C30" s="55">
        <v>9.5850000000000009</v>
      </c>
      <c r="D30" s="55">
        <v>8.4966666666666679</v>
      </c>
      <c r="E30" s="55">
        <v>9.8366666666666678</v>
      </c>
      <c r="F30" s="55">
        <v>12.459000000000001</v>
      </c>
      <c r="G30" s="56">
        <v>11.168333333333335</v>
      </c>
      <c r="H30" s="28">
        <v>-10.359311876287558</v>
      </c>
      <c r="I30" s="27">
        <v>26.658759742460191</v>
      </c>
      <c r="J30" s="28">
        <v>0.77545861532091453</v>
      </c>
      <c r="K30" s="27">
        <v>0.8703743678625846</v>
      </c>
      <c r="L30" s="18"/>
    </row>
    <row r="31" spans="1:12">
      <c r="A31" s="16"/>
      <c r="B31" s="11" t="s">
        <v>14</v>
      </c>
      <c r="C31" s="55">
        <v>8.6609999999999996</v>
      </c>
      <c r="D31" s="55">
        <v>6.5680000000000005</v>
      </c>
      <c r="E31" s="55">
        <v>5.2826666666666666</v>
      </c>
      <c r="F31" s="55">
        <v>9.5253333333333341</v>
      </c>
      <c r="G31" s="56">
        <v>9.9143333333333334</v>
      </c>
      <c r="H31" s="28">
        <v>4.0838465845464578</v>
      </c>
      <c r="I31" s="27">
        <v>80.312973245835465</v>
      </c>
      <c r="J31" s="28">
        <v>0.68838876572123442</v>
      </c>
      <c r="K31" s="27">
        <v>0.66543109227710129</v>
      </c>
      <c r="L31" s="18"/>
    </row>
    <row r="32" spans="1:12">
      <c r="A32" s="16"/>
      <c r="B32" s="11" t="s">
        <v>15</v>
      </c>
      <c r="C32" s="55">
        <v>12.35</v>
      </c>
      <c r="D32" s="55">
        <v>13.845000000000001</v>
      </c>
      <c r="E32" s="55">
        <v>17.729333333333333</v>
      </c>
      <c r="F32" s="55">
        <v>5.4953333333333338</v>
      </c>
      <c r="G32" s="56">
        <v>8.76</v>
      </c>
      <c r="H32" s="28">
        <v>59.40798253063204</v>
      </c>
      <c r="I32" s="27">
        <v>-69.004286681206281</v>
      </c>
      <c r="J32" s="28">
        <v>0.6082391407441764</v>
      </c>
      <c r="K32" s="27">
        <v>0.38389897071949514</v>
      </c>
      <c r="L32" s="18"/>
    </row>
    <row r="33" spans="1:14">
      <c r="A33" s="16"/>
      <c r="B33" s="11" t="s">
        <v>8</v>
      </c>
      <c r="C33" s="55">
        <v>8.8879999999999999</v>
      </c>
      <c r="D33" s="55">
        <v>9.4486666666666661</v>
      </c>
      <c r="E33" s="55">
        <v>4.7873333333333337</v>
      </c>
      <c r="F33" s="55">
        <v>6.8683333333333323</v>
      </c>
      <c r="G33" s="56">
        <v>6.7329999999999997</v>
      </c>
      <c r="H33" s="28">
        <v>-1.9703955350642954</v>
      </c>
      <c r="I33" s="27">
        <v>43.468876201086168</v>
      </c>
      <c r="J33" s="28">
        <v>0.46749704733225333</v>
      </c>
      <c r="K33" s="27">
        <v>0.47981549749333952</v>
      </c>
      <c r="L33" s="18"/>
    </row>
    <row r="34" spans="1:14">
      <c r="A34" s="16"/>
      <c r="B34" s="11" t="s">
        <v>16</v>
      </c>
      <c r="C34" s="55">
        <v>4.8520000000000003</v>
      </c>
      <c r="D34" s="55">
        <v>3.9466666666666668</v>
      </c>
      <c r="E34" s="55">
        <v>3.2723333333333335</v>
      </c>
      <c r="F34" s="55">
        <v>5.0606666666666671</v>
      </c>
      <c r="G34" s="56">
        <v>5.472999999999999</v>
      </c>
      <c r="H34" s="28">
        <v>8.1478066130944207</v>
      </c>
      <c r="I34" s="27">
        <v>54.650096770907616</v>
      </c>
      <c r="J34" s="28">
        <v>0.38001059558137862</v>
      </c>
      <c r="K34" s="27">
        <v>0.35353355413462179</v>
      </c>
      <c r="L34" s="18"/>
    </row>
    <row r="35" spans="1:14">
      <c r="A35" s="16"/>
      <c r="B35" s="11" t="s">
        <v>186</v>
      </c>
      <c r="C35" s="55">
        <v>6.1243333333333334</v>
      </c>
      <c r="D35" s="55">
        <v>7.8793333333333324</v>
      </c>
      <c r="E35" s="55">
        <v>7.7363333333333335</v>
      </c>
      <c r="F35" s="55">
        <v>10.794333333333334</v>
      </c>
      <c r="G35" s="56">
        <v>4.8586666666666671</v>
      </c>
      <c r="H35" s="28">
        <v>-54.988728653923346</v>
      </c>
      <c r="I35" s="27">
        <v>39.527769399801805</v>
      </c>
      <c r="J35" s="28">
        <v>0.33735516421183853</v>
      </c>
      <c r="K35" s="27">
        <v>0.75408227397849148</v>
      </c>
      <c r="L35" s="18"/>
    </row>
    <row r="36" spans="1:14">
      <c r="A36" s="16"/>
      <c r="B36" s="11" t="s">
        <v>6</v>
      </c>
      <c r="C36" s="55">
        <v>2.7643333333333331</v>
      </c>
      <c r="D36" s="55">
        <v>1.5133333333333334</v>
      </c>
      <c r="E36" s="55">
        <v>1.4109999999999998</v>
      </c>
      <c r="F36" s="55">
        <v>0.35899999999999999</v>
      </c>
      <c r="G36" s="56">
        <v>1.9279999999999999</v>
      </c>
      <c r="H36" s="28">
        <v>437.04735376044567</v>
      </c>
      <c r="I36" s="27">
        <v>-74.557051736357181</v>
      </c>
      <c r="J36" s="28">
        <v>0.13386815791721143</v>
      </c>
      <c r="K36" s="27">
        <v>2.5079412317414545E-2</v>
      </c>
      <c r="L36" s="18"/>
    </row>
    <row r="37" spans="1:14">
      <c r="A37" s="16"/>
      <c r="B37" s="11" t="s">
        <v>12</v>
      </c>
      <c r="C37" s="55">
        <v>1.4723333333333333</v>
      </c>
      <c r="D37" s="55">
        <v>1.5303333333333333</v>
      </c>
      <c r="E37" s="55">
        <v>2.0236666666666667</v>
      </c>
      <c r="F37" s="55">
        <v>1.2926666666666666</v>
      </c>
      <c r="G37" s="56">
        <v>1.8886666666666667</v>
      </c>
      <c r="H37" s="28">
        <v>46.106240330067052</v>
      </c>
      <c r="I37" s="27">
        <v>-36.122549827046626</v>
      </c>
      <c r="J37" s="28">
        <v>0.13113709937049101</v>
      </c>
      <c r="K37" s="27">
        <v>9.0304513432621733E-2</v>
      </c>
      <c r="L37" s="18"/>
    </row>
    <row r="38" spans="1:14">
      <c r="A38" s="16"/>
      <c r="B38" s="11" t="s">
        <v>13</v>
      </c>
      <c r="C38" s="55">
        <v>0.69066666666666665</v>
      </c>
      <c r="D38" s="55">
        <v>0.34</v>
      </c>
      <c r="E38" s="55">
        <v>0.88733333333333331</v>
      </c>
      <c r="F38" s="55">
        <v>0.7503333333333333</v>
      </c>
      <c r="G38" s="56">
        <v>2.5999999999999999E-2</v>
      </c>
      <c r="H38" s="28">
        <v>-96.534873389604627</v>
      </c>
      <c r="I38" s="27">
        <v>-15.439519158527427</v>
      </c>
      <c r="J38" s="28">
        <v>1.8052759885101128E-3</v>
      </c>
      <c r="K38" s="27">
        <v>5.2417601788765221E-2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 codeName="Hoja32">
    <tabColor rgb="FF53722D"/>
  </sheetPr>
  <dimension ref="A1:O51"/>
  <sheetViews>
    <sheetView zoomScaleNormal="100" zoomScaleSheetLayoutView="100" workbookViewId="0">
      <pane ySplit="11" topLeftCell="A30" activePane="bottomLeft" state="frozen"/>
      <selection activeCell="F16" sqref="F16"/>
      <selection pane="bottomLeft" activeCell="J35" sqref="J3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99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">
        <v>196</v>
      </c>
      <c r="C13" s="26">
        <v>1529.9553333333333</v>
      </c>
      <c r="D13" s="26">
        <v>1579.2340000000002</v>
      </c>
      <c r="E13" s="26">
        <v>2049.7576666666669</v>
      </c>
      <c r="F13" s="26">
        <v>2283.5460000000003</v>
      </c>
      <c r="G13" s="26">
        <v>2226.7350000000001</v>
      </c>
      <c r="H13" s="28">
        <v>-2.4878412784327564</v>
      </c>
      <c r="I13" s="27">
        <v>11.405657221593524</v>
      </c>
      <c r="J13" s="28">
        <v>100</v>
      </c>
      <c r="K13" s="27">
        <v>100</v>
      </c>
      <c r="L13" s="18"/>
    </row>
    <row r="14" spans="1:15">
      <c r="A14" s="16"/>
      <c r="B14" s="11" t="s">
        <v>26</v>
      </c>
      <c r="C14" s="25">
        <v>616.70033333333333</v>
      </c>
      <c r="D14" s="25">
        <v>635.13966666666681</v>
      </c>
      <c r="E14" s="25">
        <v>843.37700000000018</v>
      </c>
      <c r="F14" s="25">
        <v>970.3276666666668</v>
      </c>
      <c r="G14" s="26">
        <v>979.88366666666684</v>
      </c>
      <c r="H14" s="28">
        <v>0.98482196563840496</v>
      </c>
      <c r="I14" s="27">
        <v>15.052659328706696</v>
      </c>
      <c r="J14" s="28">
        <v>44.005401031854568</v>
      </c>
      <c r="K14" s="27">
        <v>42.492144527268849</v>
      </c>
      <c r="L14" s="18"/>
    </row>
    <row r="15" spans="1:15">
      <c r="A15" s="16"/>
      <c r="B15" s="12" t="s">
        <v>4</v>
      </c>
      <c r="C15" s="107">
        <v>294.29333333333329</v>
      </c>
      <c r="D15" s="107">
        <v>312.71233333333333</v>
      </c>
      <c r="E15" s="107">
        <v>357.79666666666668</v>
      </c>
      <c r="F15" s="107">
        <v>451.46733333333333</v>
      </c>
      <c r="G15" s="107">
        <v>447.27966666666663</v>
      </c>
      <c r="H15" s="50">
        <v>-0.92756803371525365</v>
      </c>
      <c r="I15" s="36">
        <v>26.179860069499441</v>
      </c>
      <c r="J15" s="50">
        <v>20.08679374360517</v>
      </c>
      <c r="K15" s="36">
        <v>19.77045057701195</v>
      </c>
      <c r="L15" s="18"/>
      <c r="N15" s="23" t="s">
        <v>4</v>
      </c>
      <c r="O15" s="34">
        <f>J15</f>
        <v>20.08679374360517</v>
      </c>
    </row>
    <row r="16" spans="1:15">
      <c r="A16" s="16"/>
      <c r="B16" s="11" t="s">
        <v>195</v>
      </c>
      <c r="C16" s="55">
        <v>128.64133333333334</v>
      </c>
      <c r="D16" s="55">
        <v>133.376</v>
      </c>
      <c r="E16" s="55">
        <v>191.14333333333335</v>
      </c>
      <c r="F16" s="55">
        <v>191.24</v>
      </c>
      <c r="G16" s="56">
        <v>193.88366666666664</v>
      </c>
      <c r="H16" s="28">
        <v>1.3823816495851515</v>
      </c>
      <c r="I16" s="27">
        <v>5.0572868527987147E-2</v>
      </c>
      <c r="J16" s="28">
        <v>8.7070830910129242</v>
      </c>
      <c r="K16" s="27">
        <v>8.3746944445174307</v>
      </c>
      <c r="L16" s="18"/>
      <c r="N16" s="23" t="s">
        <v>35</v>
      </c>
      <c r="O16" s="34">
        <f>100-O15</f>
        <v>79.91320625639483</v>
      </c>
    </row>
    <row r="17" spans="1:12">
      <c r="A17" s="16"/>
      <c r="B17" s="11" t="s">
        <v>23</v>
      </c>
      <c r="C17" s="55">
        <v>115.23</v>
      </c>
      <c r="D17" s="55">
        <v>97.298333333333332</v>
      </c>
      <c r="E17" s="55">
        <v>175.65733333333333</v>
      </c>
      <c r="F17" s="55">
        <v>172.10366666666664</v>
      </c>
      <c r="G17" s="56">
        <v>127.73333333333335</v>
      </c>
      <c r="H17" s="28">
        <v>-25.78116677738803</v>
      </c>
      <c r="I17" s="27">
        <v>-2.023067639267373</v>
      </c>
      <c r="J17" s="28">
        <v>5.7363509053988615</v>
      </c>
      <c r="K17" s="27">
        <v>7.536684904384086</v>
      </c>
      <c r="L17" s="18"/>
    </row>
    <row r="18" spans="1:12">
      <c r="A18" s="16"/>
      <c r="B18" s="11" t="s">
        <v>24</v>
      </c>
      <c r="C18" s="55">
        <v>50.045000000000002</v>
      </c>
      <c r="D18" s="55">
        <v>50.316666666666663</v>
      </c>
      <c r="E18" s="55">
        <v>55.648666666666664</v>
      </c>
      <c r="F18" s="55">
        <v>47.437333333333335</v>
      </c>
      <c r="G18" s="56">
        <v>60.8</v>
      </c>
      <c r="H18" s="28">
        <v>28.169093259879684</v>
      </c>
      <c r="I18" s="27">
        <v>-14.755669497921476</v>
      </c>
      <c r="J18" s="28">
        <v>2.7304551282483094</v>
      </c>
      <c r="K18" s="27">
        <v>2.0773539632367086</v>
      </c>
      <c r="L18" s="18"/>
    </row>
    <row r="19" spans="1:12">
      <c r="A19" s="16"/>
      <c r="B19" s="11" t="s">
        <v>19</v>
      </c>
      <c r="C19" s="55">
        <v>26.023</v>
      </c>
      <c r="D19" s="55">
        <v>44.93366666666666</v>
      </c>
      <c r="E19" s="55">
        <v>51.219000000000001</v>
      </c>
      <c r="F19" s="55">
        <v>72.015333333333331</v>
      </c>
      <c r="G19" s="56">
        <v>56.553333333333342</v>
      </c>
      <c r="H19" s="28">
        <v>-21.470427594123464</v>
      </c>
      <c r="I19" s="27">
        <v>40.602771107076151</v>
      </c>
      <c r="J19" s="28">
        <v>2.539742418084475</v>
      </c>
      <c r="K19" s="27">
        <v>3.1536624764000076</v>
      </c>
      <c r="L19" s="18"/>
    </row>
    <row r="20" spans="1:12">
      <c r="A20" s="16"/>
      <c r="B20" s="11" t="s">
        <v>7</v>
      </c>
      <c r="C20" s="55">
        <v>39.971333333333327</v>
      </c>
      <c r="D20" s="55">
        <v>35.128</v>
      </c>
      <c r="E20" s="55">
        <v>36.282333333333327</v>
      </c>
      <c r="F20" s="55">
        <v>35.596333333333334</v>
      </c>
      <c r="G20" s="56">
        <v>42.836000000000006</v>
      </c>
      <c r="H20" s="28">
        <v>20.338237084343902</v>
      </c>
      <c r="I20" s="27">
        <v>-1.8907273512361211</v>
      </c>
      <c r="J20" s="28">
        <v>1.9237134189744178</v>
      </c>
      <c r="K20" s="27">
        <v>1.5588183173596384</v>
      </c>
      <c r="L20" s="18"/>
    </row>
    <row r="21" spans="1:12">
      <c r="A21" s="16"/>
      <c r="B21" s="11" t="s">
        <v>22</v>
      </c>
      <c r="C21" s="55">
        <v>19.980999999999998</v>
      </c>
      <c r="D21" s="55">
        <v>23.911999999999995</v>
      </c>
      <c r="E21" s="55">
        <v>25.077333333333332</v>
      </c>
      <c r="F21" s="55">
        <v>32.562999999999995</v>
      </c>
      <c r="G21" s="56">
        <v>35.667666666666669</v>
      </c>
      <c r="H21" s="28">
        <v>9.5343385642191247</v>
      </c>
      <c r="I21" s="27">
        <v>29.850329646958727</v>
      </c>
      <c r="J21" s="28">
        <v>1.6017921605699228</v>
      </c>
      <c r="K21" s="27">
        <v>1.4259839740473803</v>
      </c>
      <c r="L21" s="18"/>
    </row>
    <row r="22" spans="1:12">
      <c r="A22" s="16"/>
      <c r="B22" s="11" t="s">
        <v>20</v>
      </c>
      <c r="C22" s="55">
        <v>34.352666666666664</v>
      </c>
      <c r="D22" s="55">
        <v>32.202333333333335</v>
      </c>
      <c r="E22" s="55">
        <v>31.492666666666665</v>
      </c>
      <c r="F22" s="55">
        <v>34.273999999999994</v>
      </c>
      <c r="G22" s="56">
        <v>32.789333333333332</v>
      </c>
      <c r="H22" s="28">
        <v>-4.3317577950243935</v>
      </c>
      <c r="I22" s="27">
        <v>8.8316856834395274</v>
      </c>
      <c r="J22" s="28">
        <v>1.4725296603921585</v>
      </c>
      <c r="K22" s="27">
        <v>1.5009113019838438</v>
      </c>
      <c r="L22" s="18"/>
    </row>
    <row r="23" spans="1:12">
      <c r="A23" s="16"/>
      <c r="B23" s="11" t="s">
        <v>10</v>
      </c>
      <c r="C23" s="55">
        <v>16.290333333333333</v>
      </c>
      <c r="D23" s="55">
        <v>20.682000000000002</v>
      </c>
      <c r="E23" s="55">
        <v>24.884666666666664</v>
      </c>
      <c r="F23" s="55">
        <v>26.910666666666668</v>
      </c>
      <c r="G23" s="56">
        <v>26.988333333333333</v>
      </c>
      <c r="H23" s="28">
        <v>0.28860922558588964</v>
      </c>
      <c r="I23" s="27">
        <v>8.1415597288825978</v>
      </c>
      <c r="J23" s="28">
        <v>1.2120137031722829</v>
      </c>
      <c r="K23" s="27">
        <v>1.1784595828884841</v>
      </c>
      <c r="L23" s="18"/>
    </row>
    <row r="24" spans="1:12">
      <c r="A24" s="16"/>
      <c r="B24" s="11" t="s">
        <v>5</v>
      </c>
      <c r="C24" s="55">
        <v>29.567333333333334</v>
      </c>
      <c r="D24" s="55">
        <v>27.327333333333332</v>
      </c>
      <c r="E24" s="55">
        <v>79.408000000000001</v>
      </c>
      <c r="F24" s="55">
        <v>56.157000000000004</v>
      </c>
      <c r="G24" s="56">
        <v>25.304000000000002</v>
      </c>
      <c r="H24" s="28">
        <v>-54.940612924479581</v>
      </c>
      <c r="I24" s="27">
        <v>-29.28042514608099</v>
      </c>
      <c r="J24" s="28">
        <v>1.1363723119275531</v>
      </c>
      <c r="K24" s="27">
        <v>2.459201610127407</v>
      </c>
      <c r="L24" s="18"/>
    </row>
    <row r="25" spans="1:12">
      <c r="A25" s="16"/>
      <c r="B25" s="11" t="s">
        <v>18</v>
      </c>
      <c r="C25" s="55">
        <v>16.449666666666669</v>
      </c>
      <c r="D25" s="55">
        <v>20.579666666666668</v>
      </c>
      <c r="E25" s="55">
        <v>23.087333333333333</v>
      </c>
      <c r="F25" s="55">
        <v>22.734666666666669</v>
      </c>
      <c r="G25" s="56">
        <v>24.423666666666666</v>
      </c>
      <c r="H25" s="28">
        <v>7.4291830391179259</v>
      </c>
      <c r="I25" s="27">
        <v>-1.5275331350523946</v>
      </c>
      <c r="J25" s="28">
        <v>1.096837597049791</v>
      </c>
      <c r="K25" s="27">
        <v>0.99558610453508134</v>
      </c>
      <c r="L25" s="18"/>
    </row>
    <row r="26" spans="1:12">
      <c r="A26" s="16"/>
      <c r="B26" s="11" t="s">
        <v>21</v>
      </c>
      <c r="C26" s="55">
        <v>17.177333333333333</v>
      </c>
      <c r="D26" s="55">
        <v>14.733333333333333</v>
      </c>
      <c r="E26" s="55">
        <v>17.238666666666663</v>
      </c>
      <c r="F26" s="55">
        <v>20.777333333333335</v>
      </c>
      <c r="G26" s="56">
        <v>23.860333333333333</v>
      </c>
      <c r="H26" s="28">
        <v>14.838285310915733</v>
      </c>
      <c r="I26" s="27">
        <v>20.527496326088681</v>
      </c>
      <c r="J26" s="28">
        <v>1.0715389722321396</v>
      </c>
      <c r="K26" s="27">
        <v>0.90987146014721543</v>
      </c>
      <c r="L26" s="18"/>
    </row>
    <row r="27" spans="1:12">
      <c r="A27" s="16"/>
      <c r="B27" s="11" t="s">
        <v>8</v>
      </c>
      <c r="C27" s="55">
        <v>19.756333333333334</v>
      </c>
      <c r="D27" s="55">
        <v>18.946666666666669</v>
      </c>
      <c r="E27" s="55">
        <v>18.582333333333334</v>
      </c>
      <c r="F27" s="55">
        <v>23.269333333333332</v>
      </c>
      <c r="G27" s="56">
        <v>23.437000000000001</v>
      </c>
      <c r="H27" s="28">
        <v>0.72054778821912802</v>
      </c>
      <c r="I27" s="27">
        <v>25.2228819488044</v>
      </c>
      <c r="J27" s="28">
        <v>1.0525275796176914</v>
      </c>
      <c r="K27" s="27">
        <v>1.0189999821914395</v>
      </c>
      <c r="L27" s="18"/>
    </row>
    <row r="28" spans="1:12">
      <c r="A28" s="16"/>
      <c r="B28" s="11" t="s">
        <v>15</v>
      </c>
      <c r="C28" s="55">
        <v>17.807333333333332</v>
      </c>
      <c r="D28" s="55">
        <v>21.717000000000002</v>
      </c>
      <c r="E28" s="55">
        <v>27.491333333333333</v>
      </c>
      <c r="F28" s="55">
        <v>17.688666666666666</v>
      </c>
      <c r="G28" s="56">
        <v>22.645</v>
      </c>
      <c r="H28" s="28">
        <v>28.019824369652891</v>
      </c>
      <c r="I28" s="27">
        <v>-35.657298057569662</v>
      </c>
      <c r="J28" s="28">
        <v>1.0169598088681409</v>
      </c>
      <c r="K28" s="27">
        <v>0.77461398485805255</v>
      </c>
      <c r="L28" s="18"/>
    </row>
    <row r="29" spans="1:12">
      <c r="A29" s="16"/>
      <c r="B29" s="11" t="s">
        <v>9</v>
      </c>
      <c r="C29" s="55">
        <v>15.164666666666667</v>
      </c>
      <c r="D29" s="55">
        <v>17.577333333333332</v>
      </c>
      <c r="E29" s="55">
        <v>19.27</v>
      </c>
      <c r="F29" s="55">
        <v>19.286999999999999</v>
      </c>
      <c r="G29" s="56">
        <v>20.524333333333335</v>
      </c>
      <c r="H29" s="28">
        <v>6.4153747774839731</v>
      </c>
      <c r="I29" s="27">
        <v>8.8220031136487798E-2</v>
      </c>
      <c r="J29" s="28">
        <v>0.9217232105900941</v>
      </c>
      <c r="K29" s="27">
        <v>0.8446074657572038</v>
      </c>
      <c r="L29" s="18"/>
    </row>
    <row r="30" spans="1:12">
      <c r="A30" s="16"/>
      <c r="B30" s="11" t="s">
        <v>3</v>
      </c>
      <c r="C30" s="55">
        <v>10.29</v>
      </c>
      <c r="D30" s="55">
        <v>11.024333333333333</v>
      </c>
      <c r="E30" s="55">
        <v>8.9809999999999999</v>
      </c>
      <c r="F30" s="55">
        <v>13.438000000000001</v>
      </c>
      <c r="G30" s="56">
        <v>18.343666666666664</v>
      </c>
      <c r="H30" s="28">
        <v>36.505928461576588</v>
      </c>
      <c r="I30" s="27">
        <v>49.626990312882754</v>
      </c>
      <c r="J30" s="28">
        <v>0.82379208422495998</v>
      </c>
      <c r="K30" s="27">
        <v>0.58847073805388628</v>
      </c>
      <c r="L30" s="18"/>
    </row>
    <row r="31" spans="1:12">
      <c r="A31" s="16"/>
      <c r="B31" s="11" t="s">
        <v>11</v>
      </c>
      <c r="C31" s="55">
        <v>16.320999999999998</v>
      </c>
      <c r="D31" s="55">
        <v>19.278666666666666</v>
      </c>
      <c r="E31" s="55">
        <v>16.456</v>
      </c>
      <c r="F31" s="55">
        <v>17.708333333333332</v>
      </c>
      <c r="G31" s="56">
        <v>15.906666666666666</v>
      </c>
      <c r="H31" s="28">
        <v>-10.174117647058821</v>
      </c>
      <c r="I31" s="27">
        <v>7.610192837465557</v>
      </c>
      <c r="J31" s="28">
        <v>0.71434933508777043</v>
      </c>
      <c r="K31" s="27">
        <v>0.77547521851249457</v>
      </c>
      <c r="L31" s="18"/>
    </row>
    <row r="32" spans="1:12">
      <c r="A32" s="16"/>
      <c r="B32" s="11" t="s">
        <v>14</v>
      </c>
      <c r="C32" s="55">
        <v>10.893000000000001</v>
      </c>
      <c r="D32" s="55">
        <v>8.5709999999999997</v>
      </c>
      <c r="E32" s="55">
        <v>10.066000000000001</v>
      </c>
      <c r="F32" s="55">
        <v>11.962666666666665</v>
      </c>
      <c r="G32" s="56">
        <v>15.137666666666666</v>
      </c>
      <c r="H32" s="28">
        <v>26.54090503789568</v>
      </c>
      <c r="I32" s="27">
        <v>18.842307437578619</v>
      </c>
      <c r="J32" s="28">
        <v>0.67981446677160351</v>
      </c>
      <c r="K32" s="27">
        <v>0.52386361679014404</v>
      </c>
      <c r="L32" s="18"/>
    </row>
    <row r="33" spans="1:14">
      <c r="A33" s="16"/>
      <c r="B33" s="11" t="s">
        <v>17</v>
      </c>
      <c r="C33" s="55">
        <v>14.322000000000001</v>
      </c>
      <c r="D33" s="55">
        <v>15.077</v>
      </c>
      <c r="E33" s="55">
        <v>14.325666666666669</v>
      </c>
      <c r="F33" s="55">
        <v>16.556333333333331</v>
      </c>
      <c r="G33" s="56">
        <v>12.695333333333332</v>
      </c>
      <c r="H33" s="28">
        <v>-23.320380921701666</v>
      </c>
      <c r="I33" s="27">
        <v>15.571119435977355</v>
      </c>
      <c r="J33" s="28">
        <v>0.57013220402667275</v>
      </c>
      <c r="K33" s="27">
        <v>0.7250273624150041</v>
      </c>
      <c r="L33" s="18"/>
    </row>
    <row r="34" spans="1:14">
      <c r="A34" s="16"/>
      <c r="B34" s="11" t="s">
        <v>16</v>
      </c>
      <c r="C34" s="55">
        <v>6.1316666666666668</v>
      </c>
      <c r="D34" s="55">
        <v>4.4489999999999998</v>
      </c>
      <c r="E34" s="55">
        <v>3.9969999999999999</v>
      </c>
      <c r="F34" s="55">
        <v>8.4189999999999987</v>
      </c>
      <c r="G34" s="56">
        <v>8.0256666666666661</v>
      </c>
      <c r="H34" s="28">
        <v>-4.6719721265391705</v>
      </c>
      <c r="I34" s="27">
        <v>110.63297473104825</v>
      </c>
      <c r="J34" s="28">
        <v>0.36042307084887359</v>
      </c>
      <c r="K34" s="27">
        <v>0.36868099000414256</v>
      </c>
      <c r="L34" s="18"/>
    </row>
    <row r="35" spans="1:14">
      <c r="A35" s="16"/>
      <c r="B35" s="11" t="s">
        <v>186</v>
      </c>
      <c r="C35" s="55">
        <v>6.6023333333333341</v>
      </c>
      <c r="D35" s="55">
        <v>8.6463333333333328</v>
      </c>
      <c r="E35" s="55">
        <v>10.945333333333332</v>
      </c>
      <c r="F35" s="55">
        <v>15.695666666666666</v>
      </c>
      <c r="G35" s="56">
        <v>5.5773333333333328</v>
      </c>
      <c r="H35" s="28">
        <v>-64.465776116550217</v>
      </c>
      <c r="I35" s="27">
        <v>43.400535997076382</v>
      </c>
      <c r="J35" s="28">
        <v>0.25047135529523412</v>
      </c>
      <c r="K35" s="27">
        <v>0.68733744214772396</v>
      </c>
      <c r="L35" s="18"/>
    </row>
    <row r="36" spans="1:14">
      <c r="A36" s="16"/>
      <c r="B36" s="11" t="s">
        <v>6</v>
      </c>
      <c r="C36" s="55">
        <v>4.5686666666666671</v>
      </c>
      <c r="D36" s="55">
        <v>3.1346666666666665</v>
      </c>
      <c r="E36" s="55">
        <v>3.0146666666666668</v>
      </c>
      <c r="F36" s="55">
        <v>3.5269999999999997</v>
      </c>
      <c r="G36" s="56">
        <v>3.8406666666666669</v>
      </c>
      <c r="H36" s="28">
        <v>8.8932993100841351</v>
      </c>
      <c r="I36" s="27">
        <v>16.99469261388764</v>
      </c>
      <c r="J36" s="28">
        <v>0.17247973677454509</v>
      </c>
      <c r="K36" s="27">
        <v>0.15445276775681327</v>
      </c>
      <c r="L36" s="18"/>
    </row>
    <row r="37" spans="1:14">
      <c r="A37" s="16"/>
      <c r="B37" s="11" t="s">
        <v>12</v>
      </c>
      <c r="C37" s="55">
        <v>2.0426666666666669</v>
      </c>
      <c r="D37" s="55">
        <v>1.607</v>
      </c>
      <c r="E37" s="55">
        <v>2.6233333333333331</v>
      </c>
      <c r="F37" s="55">
        <v>1.5443333333333333</v>
      </c>
      <c r="G37" s="56">
        <v>2.5310000000000001</v>
      </c>
      <c r="H37" s="28">
        <v>63.889488452406653</v>
      </c>
      <c r="I37" s="27">
        <v>-41.130876747141031</v>
      </c>
      <c r="J37" s="28">
        <v>0.11366417647362619</v>
      </c>
      <c r="K37" s="27">
        <v>6.7628737644581424E-2</v>
      </c>
      <c r="L37" s="18"/>
    </row>
    <row r="38" spans="1:14">
      <c r="A38" s="16"/>
      <c r="B38" s="11" t="s">
        <v>13</v>
      </c>
      <c r="C38" s="55">
        <v>1.333</v>
      </c>
      <c r="D38" s="55">
        <v>0.86366666666666669</v>
      </c>
      <c r="E38" s="55">
        <v>1.6919999999999999</v>
      </c>
      <c r="F38" s="55">
        <v>0.84533333333333338</v>
      </c>
      <c r="G38" s="56">
        <v>6.7666666666666667E-2</v>
      </c>
      <c r="H38" s="28">
        <v>-91.995268138801251</v>
      </c>
      <c r="I38" s="27">
        <v>-50.039401103230887</v>
      </c>
      <c r="J38" s="28">
        <v>3.0388288982149498E-3</v>
      </c>
      <c r="K38" s="27">
        <v>3.7018449960427038E-2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190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102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100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170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 codeName="Hoja46">
    <tabColor rgb="FF53722D"/>
  </sheetPr>
  <dimension ref="A1:N50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66" t="s">
        <v>176</v>
      </c>
      <c r="C7" s="166"/>
      <c r="D7" s="166"/>
      <c r="E7" s="166"/>
      <c r="F7" s="166"/>
      <c r="G7" s="166"/>
      <c r="H7" s="166"/>
      <c r="I7" s="166"/>
      <c r="J7" s="18"/>
    </row>
    <row r="8" spans="1:13">
      <c r="A8" s="16"/>
      <c r="B8" s="166" t="s">
        <v>192</v>
      </c>
      <c r="C8" s="166"/>
      <c r="D8" s="166"/>
      <c r="E8" s="166"/>
      <c r="F8" s="166"/>
      <c r="G8" s="166"/>
      <c r="H8" s="166"/>
      <c r="I8" s="166"/>
      <c r="J8" s="18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67" t="s">
        <v>2</v>
      </c>
      <c r="D10" s="167"/>
      <c r="E10" s="167"/>
      <c r="F10" s="167"/>
      <c r="G10" s="168" t="s">
        <v>184</v>
      </c>
      <c r="H10" s="168"/>
      <c r="I10" s="168" t="s">
        <v>183</v>
      </c>
      <c r="J10" s="18"/>
    </row>
    <row r="11" spans="1:13">
      <c r="A11" s="16"/>
      <c r="B11" s="11"/>
      <c r="C11" s="160">
        <v>2008</v>
      </c>
      <c r="D11" s="160">
        <v>2009</v>
      </c>
      <c r="E11" s="160">
        <v>2010</v>
      </c>
      <c r="F11" s="75">
        <v>2011</v>
      </c>
      <c r="G11" s="76" t="s">
        <v>103</v>
      </c>
      <c r="H11" s="76" t="s">
        <v>104</v>
      </c>
      <c r="I11" s="168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>
      <c r="A13" s="16"/>
      <c r="B13" s="11" t="s">
        <v>30</v>
      </c>
      <c r="C13" s="25">
        <v>3360.7723333333329</v>
      </c>
      <c r="D13" s="25">
        <v>3426.877</v>
      </c>
      <c r="E13" s="25">
        <v>3569.748</v>
      </c>
      <c r="F13" s="29">
        <v>3858.9116666666669</v>
      </c>
      <c r="G13" s="28">
        <v>8.1003943882500096</v>
      </c>
      <c r="H13" s="26">
        <v>289.16366666666681</v>
      </c>
      <c r="I13" s="28">
        <v>100</v>
      </c>
      <c r="J13" s="18"/>
    </row>
    <row r="14" spans="1:13">
      <c r="A14" s="16"/>
      <c r="B14" s="11" t="s">
        <v>59</v>
      </c>
      <c r="C14" s="25">
        <v>1667.595</v>
      </c>
      <c r="D14" s="25">
        <v>1744.8766666666668</v>
      </c>
      <c r="E14" s="25">
        <v>1807.9189999999999</v>
      </c>
      <c r="F14" s="29">
        <v>1958.9413333333334</v>
      </c>
      <c r="G14" s="28">
        <v>8.3533794010314466</v>
      </c>
      <c r="H14" s="26">
        <v>151.02233333333356</v>
      </c>
      <c r="I14" s="28">
        <v>50.764088492999107</v>
      </c>
      <c r="J14" s="18"/>
    </row>
    <row r="15" spans="1:13">
      <c r="A15" s="16"/>
      <c r="B15" s="11" t="s">
        <v>60</v>
      </c>
      <c r="C15" s="25">
        <v>135.56666666666666</v>
      </c>
      <c r="D15" s="25">
        <v>157.80699999999999</v>
      </c>
      <c r="E15" s="25">
        <v>142.61066666666667</v>
      </c>
      <c r="F15" s="29">
        <v>154.02599999999998</v>
      </c>
      <c r="G15" s="28">
        <v>8.0045438396379787</v>
      </c>
      <c r="H15" s="26">
        <v>11.415333333333308</v>
      </c>
      <c r="I15" s="28">
        <v>3.9914362728351298</v>
      </c>
      <c r="J15" s="18"/>
      <c r="M15" s="34"/>
    </row>
    <row r="16" spans="1:13">
      <c r="A16" s="16"/>
      <c r="B16" s="11" t="s">
        <v>61</v>
      </c>
      <c r="C16" s="25">
        <v>126.32466666666666</v>
      </c>
      <c r="D16" s="25">
        <v>136.04733333333334</v>
      </c>
      <c r="E16" s="25">
        <v>158.018</v>
      </c>
      <c r="F16" s="29">
        <v>139.37066666666666</v>
      </c>
      <c r="G16" s="28">
        <v>-11.800765313656248</v>
      </c>
      <c r="H16" s="26">
        <v>-18.647333333333336</v>
      </c>
      <c r="I16" s="28">
        <v>3.6116573455296335</v>
      </c>
      <c r="J16" s="18"/>
      <c r="M16" s="34"/>
    </row>
    <row r="17" spans="1:12">
      <c r="A17" s="16"/>
      <c r="B17" s="11" t="s">
        <v>62</v>
      </c>
      <c r="C17" s="25">
        <v>1160.1263333333334</v>
      </c>
      <c r="D17" s="25">
        <v>1171.5260000000001</v>
      </c>
      <c r="E17" s="25">
        <v>1202.4289999999999</v>
      </c>
      <c r="F17" s="29">
        <v>1301.645</v>
      </c>
      <c r="G17" s="28">
        <v>8.2512979976364633</v>
      </c>
      <c r="H17" s="26">
        <v>99.216000000000122</v>
      </c>
      <c r="I17" s="28">
        <v>33.730883534951779</v>
      </c>
      <c r="J17" s="18"/>
    </row>
    <row r="18" spans="1:12">
      <c r="A18" s="16"/>
      <c r="B18" s="11" t="s">
        <v>63</v>
      </c>
      <c r="C18" s="25">
        <v>178.92866666666669</v>
      </c>
      <c r="D18" s="25">
        <v>147.26766666666666</v>
      </c>
      <c r="E18" s="25">
        <v>170.00699999999998</v>
      </c>
      <c r="F18" s="29">
        <v>211.822</v>
      </c>
      <c r="G18" s="28">
        <v>24.596046045162858</v>
      </c>
      <c r="H18" s="26">
        <v>41.815000000000026</v>
      </c>
      <c r="I18" s="28">
        <v>5.489164259180157</v>
      </c>
      <c r="J18" s="18"/>
    </row>
    <row r="19" spans="1:12">
      <c r="A19" s="16"/>
      <c r="B19" s="11" t="s">
        <v>64</v>
      </c>
      <c r="C19" s="25">
        <v>82.832333333333338</v>
      </c>
      <c r="D19" s="25">
        <v>61.19</v>
      </c>
      <c r="E19" s="25">
        <v>79.983333333333334</v>
      </c>
      <c r="F19" s="29">
        <v>82.660666666666671</v>
      </c>
      <c r="G19" s="28">
        <v>3.3473640341737942</v>
      </c>
      <c r="H19" s="26">
        <v>2.6773333333333369</v>
      </c>
      <c r="I19" s="28">
        <v>2.1420720090768253</v>
      </c>
      <c r="J19" s="18"/>
    </row>
    <row r="20" spans="1:12">
      <c r="A20" s="16"/>
      <c r="B20" s="11" t="s">
        <v>65</v>
      </c>
      <c r="C20" s="25">
        <v>8.495333333333333</v>
      </c>
      <c r="D20" s="25">
        <v>2.3793333333333333</v>
      </c>
      <c r="E20" s="25">
        <v>5.8293333333333335</v>
      </c>
      <c r="F20" s="29">
        <v>7.3036666666666674</v>
      </c>
      <c r="G20" s="28">
        <v>25.291628545288212</v>
      </c>
      <c r="H20" s="26">
        <v>1.4743333333333339</v>
      </c>
      <c r="I20" s="28">
        <v>0.1892675266385557</v>
      </c>
      <c r="J20" s="18"/>
    </row>
    <row r="21" spans="1:12">
      <c r="A21" s="16"/>
      <c r="B21" s="11" t="s">
        <v>66</v>
      </c>
      <c r="C21" s="25">
        <v>0.90366666666666662</v>
      </c>
      <c r="D21" s="25">
        <v>0.80133333333333334</v>
      </c>
      <c r="E21" s="25">
        <v>0</v>
      </c>
      <c r="F21" s="29">
        <v>0</v>
      </c>
      <c r="G21" s="28" t="s">
        <v>197</v>
      </c>
      <c r="H21" s="26">
        <v>0</v>
      </c>
      <c r="I21" s="28" t="s">
        <v>197</v>
      </c>
      <c r="J21" s="18"/>
      <c r="L21" s="23" t="s">
        <v>113</v>
      </c>
    </row>
    <row r="22" spans="1:12">
      <c r="A22" s="16"/>
      <c r="B22" s="11" t="s">
        <v>67</v>
      </c>
      <c r="C22" s="25">
        <v>0</v>
      </c>
      <c r="D22" s="25">
        <v>4.9809999999999999</v>
      </c>
      <c r="E22" s="25">
        <v>2.9516666666666667</v>
      </c>
      <c r="F22" s="29">
        <v>3.1426666666666669</v>
      </c>
      <c r="G22" s="28">
        <v>6.4709203839638629</v>
      </c>
      <c r="H22" s="26">
        <v>0.19100000000000028</v>
      </c>
      <c r="I22" s="28">
        <v>8.1439196802898225E-2</v>
      </c>
      <c r="J22" s="18"/>
    </row>
    <row r="23" spans="1:12" ht="14.25" customHeight="1">
      <c r="A23" s="16"/>
      <c r="B23" s="12"/>
      <c r="C23" s="4"/>
      <c r="D23" s="4"/>
      <c r="E23" s="4"/>
      <c r="F23" s="4"/>
      <c r="G23" s="24"/>
      <c r="H23" s="24"/>
      <c r="I23" s="24"/>
      <c r="J23" s="18"/>
    </row>
    <row r="24" spans="1:12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2">
      <c r="A25" s="16"/>
      <c r="B25" s="11"/>
      <c r="C25" s="4"/>
      <c r="D25" s="4"/>
      <c r="E25" s="4"/>
      <c r="F25" s="5"/>
      <c r="G25" s="8"/>
      <c r="H25" s="8"/>
      <c r="I25" s="8"/>
      <c r="J25" s="18"/>
      <c r="L25" s="23" t="str">
        <f>IF(F25="","",1)</f>
        <v/>
      </c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23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23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23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23" t="str">
        <f>IF(F32="","",1)</f>
        <v/>
      </c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23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23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23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C44" s="5"/>
      <c r="D44" s="5"/>
      <c r="E44" s="5"/>
      <c r="F44" s="5"/>
      <c r="G44" s="6"/>
      <c r="H44" s="6"/>
      <c r="I44" s="6"/>
      <c r="J44" s="18"/>
    </row>
    <row r="45" spans="1:12">
      <c r="A45" s="16"/>
      <c r="B45" s="74" t="s">
        <v>190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/>
      <c r="F49" s="34"/>
    </row>
    <row r="50" spans="5:6">
      <c r="E50" s="23" t="s">
        <v>49</v>
      </c>
      <c r="F50" s="34">
        <f>F15-F16</f>
        <v>14.655333333333317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 codeName="Hoja33">
    <tabColor rgb="FF53722D"/>
  </sheetPr>
  <dimension ref="A1:O46"/>
  <sheetViews>
    <sheetView showWhiteSpace="0" zoomScaleNormal="100" zoomScaleSheetLayoutView="100" workbookViewId="0">
      <pane ySplit="11" topLeftCell="A21" activePane="bottomLeft" state="frozen"/>
      <selection activeCell="F16" sqref="F16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196</v>
      </c>
      <c r="C13" s="26">
        <v>6812.858666666667</v>
      </c>
      <c r="D13" s="26">
        <v>6214.3493333333327</v>
      </c>
      <c r="E13" s="26">
        <v>6408.9069999999992</v>
      </c>
      <c r="F13" s="26">
        <v>6620.6986666666662</v>
      </c>
      <c r="G13" s="26">
        <v>6806.5140000000001</v>
      </c>
      <c r="H13" s="28">
        <f t="shared" ref="H13:H27" si="0">IF(OR(OR(G13=0,F13=0),G13=""),"",(G13/F13-1)*100)</f>
        <v>2.8065819438190198</v>
      </c>
      <c r="I13" s="27">
        <f>IF(OR(OR(G13=0,F13=0),F13=""),"",(F13/E13-1)*100)</f>
        <v>3.3046456543474045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2544.4783333333335</v>
      </c>
      <c r="D14" s="25">
        <v>2297.0363333333321</v>
      </c>
      <c r="E14" s="25">
        <v>2329.1823333333336</v>
      </c>
      <c r="F14" s="25">
        <v>2431.25</v>
      </c>
      <c r="G14" s="26">
        <v>2417.4840000000004</v>
      </c>
      <c r="H14" s="54">
        <f t="shared" ref="H14" si="3">IF(OR(OR(G14=0,F14=0),G14=""),"",(G14/F14-1)*100)</f>
        <v>-0.56621079691515641</v>
      </c>
      <c r="I14" s="53">
        <f t="shared" ref="I14" si="4">IF(OR(OR(G14=0,F14=0),F14=""),"",(F14/E14-1)*100)</f>
        <v>4.3821243706840152</v>
      </c>
      <c r="J14" s="54">
        <f t="shared" ref="J14" si="5">IF(G14=0,"",G14/$G$13*100)</f>
        <v>35.517211894370604</v>
      </c>
      <c r="K14" s="53">
        <f t="shared" ref="K14" si="6">IF(F14=0,"",F14/$F$13*100)</f>
        <v>36.721955225672055</v>
      </c>
      <c r="L14" s="18"/>
    </row>
    <row r="15" spans="1:15">
      <c r="A15" s="16"/>
      <c r="B15" s="12" t="s">
        <v>4</v>
      </c>
      <c r="C15" s="107">
        <v>1865.9069999999999</v>
      </c>
      <c r="D15" s="107">
        <v>1667.595</v>
      </c>
      <c r="E15" s="107">
        <v>1744.8766666666668</v>
      </c>
      <c r="F15" s="107">
        <v>1807.9189999999999</v>
      </c>
      <c r="G15" s="107">
        <v>1958.9413333333334</v>
      </c>
      <c r="H15" s="50">
        <f t="shared" si="0"/>
        <v>8.3533794010314466</v>
      </c>
      <c r="I15" s="36">
        <f>IF(OR(OR(G15=0,F15=0),F15=""),"",(F15/E15-1)*100)</f>
        <v>3.6129965250647933</v>
      </c>
      <c r="J15" s="50">
        <f t="shared" si="1"/>
        <v>28.7803908628313</v>
      </c>
      <c r="K15" s="36">
        <f t="shared" si="2"/>
        <v>27.307072727873233</v>
      </c>
      <c r="L15" s="18"/>
    </row>
    <row r="16" spans="1:15">
      <c r="A16" s="16"/>
      <c r="B16" s="11" t="s">
        <v>195</v>
      </c>
      <c r="C16" s="55">
        <v>773.43633333333321</v>
      </c>
      <c r="D16" s="55">
        <v>726.12366666666674</v>
      </c>
      <c r="E16" s="55">
        <v>776.56333333333339</v>
      </c>
      <c r="F16" s="55">
        <v>781.67899999999997</v>
      </c>
      <c r="G16" s="56">
        <v>824.71300000000008</v>
      </c>
      <c r="H16" s="54">
        <f t="shared" si="0"/>
        <v>5.5053289137868777</v>
      </c>
      <c r="I16" s="53">
        <f t="shared" ref="I16:I27" si="7">IF(OR(OR(G16=0,F16=0),F16=""),"",(F16/E16-1)*100)</f>
        <v>0.65875717370120768</v>
      </c>
      <c r="J16" s="54">
        <f t="shared" si="1"/>
        <v>12.116525434311896</v>
      </c>
      <c r="K16" s="53">
        <f t="shared" si="2"/>
        <v>11.806593825747292</v>
      </c>
      <c r="L16" s="18"/>
      <c r="N16" s="23" t="s">
        <v>4</v>
      </c>
      <c r="O16" s="34">
        <f>J15</f>
        <v>28.7803908628313</v>
      </c>
    </row>
    <row r="17" spans="1:15">
      <c r="A17" s="16"/>
      <c r="B17" s="11" t="s">
        <v>23</v>
      </c>
      <c r="C17" s="55">
        <v>489.80766666666676</v>
      </c>
      <c r="D17" s="55">
        <v>475.86533333333335</v>
      </c>
      <c r="E17" s="55">
        <v>463.93666666666667</v>
      </c>
      <c r="F17" s="55">
        <v>485.30633333333327</v>
      </c>
      <c r="G17" s="56">
        <v>474.80300000000005</v>
      </c>
      <c r="H17" s="28">
        <f t="shared" si="0"/>
        <v>-2.1642687539622507</v>
      </c>
      <c r="I17" s="27">
        <f t="shared" si="7"/>
        <v>4.6061603236073667</v>
      </c>
      <c r="J17" s="28">
        <f t="shared" si="1"/>
        <v>6.975714734444094</v>
      </c>
      <c r="K17" s="27">
        <f t="shared" si="2"/>
        <v>7.3301377659235962</v>
      </c>
      <c r="L17" s="18"/>
      <c r="N17" s="23" t="s">
        <v>35</v>
      </c>
      <c r="O17" s="34">
        <f>100-O16</f>
        <v>71.219609137168703</v>
      </c>
    </row>
    <row r="18" spans="1:15">
      <c r="A18" s="16"/>
      <c r="B18" s="11" t="s">
        <v>24</v>
      </c>
      <c r="C18" s="55">
        <v>248.94833333333335</v>
      </c>
      <c r="D18" s="55">
        <v>221.87633333333335</v>
      </c>
      <c r="E18" s="55">
        <v>246.02933333333331</v>
      </c>
      <c r="F18" s="55">
        <v>253.00366666666665</v>
      </c>
      <c r="G18" s="56">
        <v>268.43433333333337</v>
      </c>
      <c r="H18" s="28">
        <f t="shared" si="0"/>
        <v>6.0989893427104702</v>
      </c>
      <c r="I18" s="27">
        <f t="shared" si="7"/>
        <v>2.834756831163765</v>
      </c>
      <c r="J18" s="28">
        <f t="shared" si="1"/>
        <v>3.9437858106709744</v>
      </c>
      <c r="K18" s="27">
        <f t="shared" si="2"/>
        <v>3.8214043472551937</v>
      </c>
      <c r="L18" s="18"/>
    </row>
    <row r="19" spans="1:15">
      <c r="A19" s="16"/>
      <c r="B19" s="11" t="s">
        <v>19</v>
      </c>
      <c r="C19" s="55">
        <v>193.43700000000001</v>
      </c>
      <c r="D19" s="55">
        <v>192.09900000000002</v>
      </c>
      <c r="E19" s="55">
        <v>179.19066666666663</v>
      </c>
      <c r="F19" s="55">
        <v>185.45266666666666</v>
      </c>
      <c r="G19" s="56">
        <v>177.68899999999999</v>
      </c>
      <c r="H19" s="28">
        <f t="shared" si="0"/>
        <v>-4.1863332602389054</v>
      </c>
      <c r="I19" s="27">
        <f t="shared" si="7"/>
        <v>3.49460165335993</v>
      </c>
      <c r="J19" s="28">
        <f t="shared" si="1"/>
        <v>2.6105727542762711</v>
      </c>
      <c r="K19" s="27">
        <f t="shared" si="2"/>
        <v>2.8011041734970972</v>
      </c>
      <c r="L19" s="18"/>
    </row>
    <row r="20" spans="1:15">
      <c r="A20" s="16"/>
      <c r="B20" s="11" t="s">
        <v>22</v>
      </c>
      <c r="C20" s="55">
        <v>115.42166666666667</v>
      </c>
      <c r="D20" s="55">
        <v>117.41766666666666</v>
      </c>
      <c r="E20" s="55">
        <v>115.51066666666667</v>
      </c>
      <c r="F20" s="55">
        <v>113.392</v>
      </c>
      <c r="G20" s="56">
        <v>120.16700000000002</v>
      </c>
      <c r="H20" s="28">
        <f t="shared" si="0"/>
        <v>5.9748483138140518</v>
      </c>
      <c r="I20" s="27">
        <f t="shared" si="7"/>
        <v>-1.8341740445326882</v>
      </c>
      <c r="J20" s="28">
        <f t="shared" si="1"/>
        <v>1.7654705477723254</v>
      </c>
      <c r="K20" s="27">
        <f t="shared" si="2"/>
        <v>1.7126893355061825</v>
      </c>
      <c r="L20" s="18"/>
    </row>
    <row r="21" spans="1:15">
      <c r="A21" s="16"/>
      <c r="B21" s="11" t="s">
        <v>5</v>
      </c>
      <c r="C21" s="55">
        <v>102.39366666666668</v>
      </c>
      <c r="D21" s="55">
        <v>97.756666666666661</v>
      </c>
      <c r="E21" s="55">
        <v>119.30166666666666</v>
      </c>
      <c r="F21" s="55">
        <v>121.34633333333333</v>
      </c>
      <c r="G21" s="56">
        <v>113.26466666666666</v>
      </c>
      <c r="H21" s="28">
        <f t="shared" si="0"/>
        <v>-6.6600007142092021</v>
      </c>
      <c r="I21" s="27">
        <f t="shared" si="7"/>
        <v>1.7138626171749438</v>
      </c>
      <c r="J21" s="28">
        <f t="shared" si="1"/>
        <v>1.6640627884797805</v>
      </c>
      <c r="K21" s="27">
        <f t="shared" si="2"/>
        <v>1.832832748366537</v>
      </c>
      <c r="L21" s="18"/>
    </row>
    <row r="22" spans="1:15">
      <c r="A22" s="16"/>
      <c r="B22" s="11" t="s">
        <v>20</v>
      </c>
      <c r="C22" s="55">
        <v>139.33966666666666</v>
      </c>
      <c r="D22" s="55">
        <v>85.480999999999995</v>
      </c>
      <c r="E22" s="55">
        <v>114.20933333333333</v>
      </c>
      <c r="F22" s="55">
        <v>119.22966666666667</v>
      </c>
      <c r="G22" s="56">
        <v>102.56700000000001</v>
      </c>
      <c r="H22" s="28">
        <f t="shared" si="0"/>
        <v>-13.975269018616732</v>
      </c>
      <c r="I22" s="27">
        <f t="shared" si="7"/>
        <v>4.3957294792019486</v>
      </c>
      <c r="J22" s="28">
        <f t="shared" si="1"/>
        <v>1.5068947187943784</v>
      </c>
      <c r="K22" s="27">
        <f t="shared" si="2"/>
        <v>1.8008623057707507</v>
      </c>
      <c r="L22" s="18"/>
    </row>
    <row r="23" spans="1:15">
      <c r="A23" s="16"/>
      <c r="B23" s="11" t="s">
        <v>21</v>
      </c>
      <c r="C23" s="55">
        <v>82.203000000000003</v>
      </c>
      <c r="D23" s="55">
        <v>84.416000000000011</v>
      </c>
      <c r="E23" s="55">
        <v>81.126333333333335</v>
      </c>
      <c r="F23" s="55">
        <v>77.394333333333336</v>
      </c>
      <c r="G23" s="56">
        <v>86.742999999999995</v>
      </c>
      <c r="H23" s="28">
        <f t="shared" si="0"/>
        <v>12.079265062472256</v>
      </c>
      <c r="I23" s="27">
        <f t="shared" si="7"/>
        <v>-4.6002325590950743</v>
      </c>
      <c r="J23" s="28">
        <f t="shared" si="1"/>
        <v>1.2744115416496609</v>
      </c>
      <c r="K23" s="27">
        <f t="shared" si="2"/>
        <v>1.1689753186169276</v>
      </c>
      <c r="L23" s="18"/>
    </row>
    <row r="24" spans="1:15">
      <c r="A24" s="16"/>
      <c r="B24" s="11" t="s">
        <v>7</v>
      </c>
      <c r="C24" s="55">
        <v>94.623333333333335</v>
      </c>
      <c r="D24" s="55">
        <v>90.11633333333333</v>
      </c>
      <c r="E24" s="55">
        <v>85.555999999999997</v>
      </c>
      <c r="F24" s="55">
        <v>84.855999999999995</v>
      </c>
      <c r="G24" s="56">
        <v>85.977666666666664</v>
      </c>
      <c r="H24" s="28">
        <f t="shared" si="0"/>
        <v>1.3218472078187382</v>
      </c>
      <c r="I24" s="27">
        <f t="shared" si="7"/>
        <v>-0.81817756790873997</v>
      </c>
      <c r="J24" s="28">
        <f t="shared" si="1"/>
        <v>1.2631674109047106</v>
      </c>
      <c r="K24" s="27">
        <f t="shared" si="2"/>
        <v>1.2816774221612866</v>
      </c>
      <c r="L24" s="18"/>
    </row>
    <row r="25" spans="1:15">
      <c r="A25" s="16"/>
      <c r="B25" s="11" t="s">
        <v>18</v>
      </c>
      <c r="C25" s="55">
        <v>64.914333333333332</v>
      </c>
      <c r="D25" s="55">
        <v>61.251999999999988</v>
      </c>
      <c r="E25" s="55">
        <v>63.169000000000004</v>
      </c>
      <c r="F25" s="55">
        <v>65.549666666666667</v>
      </c>
      <c r="G25" s="56">
        <v>73.534999999999997</v>
      </c>
      <c r="H25" s="28">
        <f t="shared" si="0"/>
        <v>12.182111274402608</v>
      </c>
      <c r="I25" s="27">
        <f t="shared" si="7"/>
        <v>3.7687262211949957</v>
      </c>
      <c r="J25" s="28">
        <f t="shared" si="1"/>
        <v>1.0803621354484836</v>
      </c>
      <c r="K25" s="27">
        <f t="shared" si="2"/>
        <v>0.99007174268012821</v>
      </c>
      <c r="L25" s="18"/>
    </row>
    <row r="26" spans="1:15">
      <c r="A26" s="16"/>
      <c r="B26" s="11" t="s">
        <v>10</v>
      </c>
      <c r="C26" s="55">
        <v>53.701000000000001</v>
      </c>
      <c r="D26" s="55">
        <v>51.636666666666663</v>
      </c>
      <c r="E26" s="55">
        <v>50.557333333333332</v>
      </c>
      <c r="F26" s="55">
        <v>54.346666666666671</v>
      </c>
      <c r="G26" s="56">
        <v>58.703000000000003</v>
      </c>
      <c r="H26" s="28">
        <f t="shared" si="0"/>
        <v>8.015824337585876</v>
      </c>
      <c r="I26" s="27">
        <f t="shared" si="7"/>
        <v>7.495121050688347</v>
      </c>
      <c r="J26" s="28">
        <f t="shared" si="1"/>
        <v>0.86245323230070492</v>
      </c>
      <c r="K26" s="27">
        <f t="shared" si="2"/>
        <v>0.82085999382945296</v>
      </c>
      <c r="L26" s="18"/>
    </row>
    <row r="27" spans="1:15">
      <c r="A27" s="16"/>
      <c r="B27" s="11" t="s">
        <v>8</v>
      </c>
      <c r="C27" s="55">
        <v>44.247333333333337</v>
      </c>
      <c r="D27" s="55">
        <v>45.677333333333337</v>
      </c>
      <c r="E27" s="55">
        <v>39.697666666666663</v>
      </c>
      <c r="F27" s="55">
        <v>39.973333333333336</v>
      </c>
      <c r="G27" s="56">
        <v>43.491999999999997</v>
      </c>
      <c r="H27" s="28">
        <f t="shared" si="0"/>
        <v>8.8025350233488897</v>
      </c>
      <c r="I27" s="27">
        <f t="shared" si="7"/>
        <v>0.69441528889189197</v>
      </c>
      <c r="J27" s="28">
        <f t="shared" si="1"/>
        <v>0.63897613374482143</v>
      </c>
      <c r="K27" s="27">
        <f t="shared" si="2"/>
        <v>0.60376306710026983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 codeName="Hoja34">
    <tabColor rgb="FF53722D"/>
  </sheetPr>
  <dimension ref="A1:O46"/>
  <sheetViews>
    <sheetView zoomScaleNormal="100" zoomScaleSheetLayoutView="100" workbookViewId="0">
      <pane ySplit="11" topLeftCell="A18" activePane="bottomLeft" state="frozen"/>
      <selection activeCell="F16" sqref="F16"/>
      <selection pane="bottomLeft" activeCell="J24" sqref="J2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196</v>
      </c>
      <c r="C13" s="26">
        <v>1007.5543333333334</v>
      </c>
      <c r="D13" s="26">
        <v>970.15266666666673</v>
      </c>
      <c r="E13" s="26">
        <v>871.78133333333335</v>
      </c>
      <c r="F13" s="26">
        <v>809.22766666666666</v>
      </c>
      <c r="G13" s="26">
        <v>854.12833333333344</v>
      </c>
      <c r="H13" s="28">
        <f t="shared" ref="H13:H27" si="0">IF(OR(OR(G13=0,F13=0),G13=""),"",(G13/F13-1)*100)</f>
        <v>5.5485827432988799</v>
      </c>
      <c r="I13" s="27">
        <f>IF(OR(OR(G13=0,F13=0),F13=""),"",(F13/E13-1)*100)</f>
        <v>-7.1753849589193619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567.73033333333342</v>
      </c>
      <c r="D14" s="25">
        <v>580.03333333333342</v>
      </c>
      <c r="E14" s="25">
        <v>480.38200000000001</v>
      </c>
      <c r="F14" s="25">
        <v>429.80366666666657</v>
      </c>
      <c r="G14" s="26">
        <v>460.91066666666677</v>
      </c>
      <c r="H14" s="54">
        <f t="shared" si="0"/>
        <v>7.2374906061760447</v>
      </c>
      <c r="I14" s="53">
        <f t="shared" ref="I14" si="3">IF(OR(OR(G14=0,F14=0),F14=""),"",(F14/E14-1)*100)</f>
        <v>-10.52877362876491</v>
      </c>
      <c r="J14" s="54">
        <f t="shared" si="1"/>
        <v>53.962694911186261</v>
      </c>
      <c r="K14" s="53">
        <f t="shared" si="2"/>
        <v>53.112824038393804</v>
      </c>
      <c r="L14" s="18"/>
    </row>
    <row r="15" spans="1:15">
      <c r="A15" s="16"/>
      <c r="B15" s="12" t="s">
        <v>4</v>
      </c>
      <c r="C15" s="107">
        <v>183.43933333333334</v>
      </c>
      <c r="D15" s="107">
        <v>135.56666666666666</v>
      </c>
      <c r="E15" s="107">
        <v>157.80699999999999</v>
      </c>
      <c r="F15" s="107">
        <v>142.61066666666667</v>
      </c>
      <c r="G15" s="107">
        <v>154.02599999999998</v>
      </c>
      <c r="H15" s="50">
        <f t="shared" si="0"/>
        <v>8.0045438396379787</v>
      </c>
      <c r="I15" s="36">
        <f>IF(OR(OR(G15=0,F15=0),F15=""),"",(F15/E15-1)*100)</f>
        <v>-9.629695345157895</v>
      </c>
      <c r="J15" s="50">
        <f t="shared" si="1"/>
        <v>18.033121486427678</v>
      </c>
      <c r="K15" s="36">
        <f t="shared" si="2"/>
        <v>17.623058694236441</v>
      </c>
      <c r="L15" s="18"/>
    </row>
    <row r="16" spans="1:15">
      <c r="A16" s="16"/>
      <c r="B16" s="11" t="s">
        <v>195</v>
      </c>
      <c r="C16" s="55">
        <v>56.845666666666666</v>
      </c>
      <c r="D16" s="55">
        <v>67.293333333333337</v>
      </c>
      <c r="E16" s="55">
        <v>65.583666666666673</v>
      </c>
      <c r="F16" s="55">
        <v>54.883999999999993</v>
      </c>
      <c r="G16" s="56">
        <v>58.554333333333339</v>
      </c>
      <c r="H16" s="54">
        <f t="shared" si="0"/>
        <v>6.6874377474916979</v>
      </c>
      <c r="I16" s="53">
        <f t="shared" ref="I16:I27" si="4">IF(OR(OR(G16=0,F16=0),F16=""),"",(F16/E16-1)*100)</f>
        <v>-16.314529532251441</v>
      </c>
      <c r="J16" s="54">
        <f t="shared" si="1"/>
        <v>6.85544912259477</v>
      </c>
      <c r="K16" s="53">
        <f t="shared" si="2"/>
        <v>6.7822693490047907</v>
      </c>
      <c r="L16" s="18"/>
      <c r="N16" s="23" t="s">
        <v>4</v>
      </c>
      <c r="O16" s="34">
        <f>J15</f>
        <v>18.033121486427678</v>
      </c>
    </row>
    <row r="17" spans="1:15">
      <c r="A17" s="16"/>
      <c r="B17" s="11" t="s">
        <v>23</v>
      </c>
      <c r="C17" s="55">
        <v>42.472333333333331</v>
      </c>
      <c r="D17" s="55">
        <v>37.551666666666669</v>
      </c>
      <c r="E17" s="55">
        <v>23.397000000000002</v>
      </c>
      <c r="F17" s="55">
        <v>35.844666666666669</v>
      </c>
      <c r="G17" s="56">
        <v>39.776666666666664</v>
      </c>
      <c r="H17" s="28">
        <f t="shared" si="0"/>
        <v>10.969553815537392</v>
      </c>
      <c r="I17" s="27">
        <f t="shared" si="4"/>
        <v>53.201977461497904</v>
      </c>
      <c r="J17" s="28">
        <f t="shared" si="1"/>
        <v>4.6569894844061288</v>
      </c>
      <c r="K17" s="27">
        <f t="shared" si="2"/>
        <v>4.42949100026651</v>
      </c>
      <c r="L17" s="18"/>
      <c r="N17" s="23" t="s">
        <v>35</v>
      </c>
      <c r="O17" s="34">
        <f>100-O16</f>
        <v>81.966878513572325</v>
      </c>
    </row>
    <row r="18" spans="1:15">
      <c r="A18" s="16"/>
      <c r="B18" s="11" t="s">
        <v>24</v>
      </c>
      <c r="C18" s="55">
        <v>27.941000000000003</v>
      </c>
      <c r="D18" s="55">
        <v>25.451666666666668</v>
      </c>
      <c r="E18" s="55">
        <v>24.599</v>
      </c>
      <c r="F18" s="55">
        <v>26.54</v>
      </c>
      <c r="G18" s="56">
        <v>24.113</v>
      </c>
      <c r="H18" s="28">
        <f t="shared" si="0"/>
        <v>-9.1446872645064019</v>
      </c>
      <c r="I18" s="27">
        <f t="shared" si="4"/>
        <v>7.8905646570998744</v>
      </c>
      <c r="J18" s="28">
        <f t="shared" si="1"/>
        <v>2.8231120616144723</v>
      </c>
      <c r="K18" s="27">
        <f t="shared" si="2"/>
        <v>3.2796703688249247</v>
      </c>
      <c r="L18" s="18"/>
    </row>
    <row r="19" spans="1:15">
      <c r="A19" s="16"/>
      <c r="B19" s="11" t="s">
        <v>5</v>
      </c>
      <c r="C19" s="55">
        <v>22.848666666666663</v>
      </c>
      <c r="D19" s="55">
        <v>24.396000000000001</v>
      </c>
      <c r="E19" s="55">
        <v>23.091666666666669</v>
      </c>
      <c r="F19" s="55">
        <v>20.53833333333333</v>
      </c>
      <c r="G19" s="56">
        <v>20.458666666666662</v>
      </c>
      <c r="H19" s="28">
        <f t="shared" si="0"/>
        <v>-0.38789255863020955</v>
      </c>
      <c r="I19" s="27">
        <f t="shared" si="4"/>
        <v>-11.057380007217631</v>
      </c>
      <c r="J19" s="28">
        <f t="shared" si="1"/>
        <v>2.3952684705850205</v>
      </c>
      <c r="K19" s="27">
        <f t="shared" si="2"/>
        <v>2.538016701521574</v>
      </c>
      <c r="L19" s="18"/>
    </row>
    <row r="20" spans="1:15">
      <c r="A20" s="16"/>
      <c r="B20" s="11" t="s">
        <v>19</v>
      </c>
      <c r="C20" s="55">
        <v>21.771000000000001</v>
      </c>
      <c r="D20" s="55">
        <v>17.784000000000002</v>
      </c>
      <c r="E20" s="55">
        <v>17.965999999999998</v>
      </c>
      <c r="F20" s="55">
        <v>18.641999999999999</v>
      </c>
      <c r="G20" s="56">
        <v>17.006666666666664</v>
      </c>
      <c r="H20" s="28">
        <f t="shared" si="0"/>
        <v>-8.772306261846019</v>
      </c>
      <c r="I20" s="27">
        <f t="shared" si="4"/>
        <v>3.7626628075253299</v>
      </c>
      <c r="J20" s="28">
        <f t="shared" si="1"/>
        <v>1.9911137475437917</v>
      </c>
      <c r="K20" s="27">
        <f t="shared" si="2"/>
        <v>2.3036780337465803</v>
      </c>
      <c r="L20" s="18"/>
    </row>
    <row r="21" spans="1:15">
      <c r="A21" s="16"/>
      <c r="B21" s="11" t="s">
        <v>20</v>
      </c>
      <c r="C21" s="55">
        <v>12.406333333333334</v>
      </c>
      <c r="D21" s="55">
        <v>13.014666666666665</v>
      </c>
      <c r="E21" s="55">
        <v>15.837333333333333</v>
      </c>
      <c r="F21" s="55">
        <v>14.463999999999999</v>
      </c>
      <c r="G21" s="56">
        <v>15.536666666666667</v>
      </c>
      <c r="H21" s="28">
        <f t="shared" si="0"/>
        <v>7.4161135693215474</v>
      </c>
      <c r="I21" s="27">
        <f t="shared" si="4"/>
        <v>-8.6714935174271872</v>
      </c>
      <c r="J21" s="28">
        <f t="shared" si="1"/>
        <v>1.819008462818819</v>
      </c>
      <c r="K21" s="27">
        <f t="shared" si="2"/>
        <v>1.7873832786241037</v>
      </c>
      <c r="L21" s="18"/>
    </row>
    <row r="22" spans="1:15">
      <c r="A22" s="16"/>
      <c r="B22" s="11" t="s">
        <v>7</v>
      </c>
      <c r="C22" s="55">
        <v>14.158666666666667</v>
      </c>
      <c r="D22" s="55">
        <v>11.398000000000001</v>
      </c>
      <c r="E22" s="55">
        <v>12.874666666666668</v>
      </c>
      <c r="F22" s="55">
        <v>13.662999999999998</v>
      </c>
      <c r="G22" s="56">
        <v>12.875999999999999</v>
      </c>
      <c r="H22" s="28">
        <f t="shared" si="0"/>
        <v>-5.7600819732123165</v>
      </c>
      <c r="I22" s="27">
        <f t="shared" si="4"/>
        <v>6.1231358740679198</v>
      </c>
      <c r="J22" s="28">
        <f t="shared" si="1"/>
        <v>1.5075018000807838</v>
      </c>
      <c r="K22" s="27">
        <f t="shared" si="2"/>
        <v>1.6884000093916707</v>
      </c>
      <c r="L22" s="18"/>
    </row>
    <row r="23" spans="1:15">
      <c r="A23" s="16"/>
      <c r="B23" s="11" t="s">
        <v>22</v>
      </c>
      <c r="C23" s="55">
        <v>12.465666666666666</v>
      </c>
      <c r="D23" s="55">
        <v>16.498666666666669</v>
      </c>
      <c r="E23" s="55">
        <v>12.025999999999998</v>
      </c>
      <c r="F23" s="55">
        <v>13.183666666666666</v>
      </c>
      <c r="G23" s="56">
        <v>12.638333333333334</v>
      </c>
      <c r="H23" s="28">
        <f t="shared" si="0"/>
        <v>-4.1364314429470745</v>
      </c>
      <c r="I23" s="27">
        <f t="shared" si="4"/>
        <v>9.6263650978435589</v>
      </c>
      <c r="J23" s="28">
        <f t="shared" si="1"/>
        <v>1.479676161076497</v>
      </c>
      <c r="K23" s="27">
        <f t="shared" si="2"/>
        <v>1.6291665757020168</v>
      </c>
      <c r="L23" s="18"/>
    </row>
    <row r="24" spans="1:15">
      <c r="A24" s="16"/>
      <c r="B24" s="11" t="s">
        <v>21</v>
      </c>
      <c r="C24" s="55">
        <v>11.918666666666667</v>
      </c>
      <c r="D24" s="55">
        <v>12.867666666666667</v>
      </c>
      <c r="E24" s="55">
        <v>11.453666666666665</v>
      </c>
      <c r="F24" s="55">
        <v>11.846666666666666</v>
      </c>
      <c r="G24" s="56">
        <v>10.531666666666666</v>
      </c>
      <c r="H24" s="28">
        <f t="shared" si="0"/>
        <v>-11.100168823860434</v>
      </c>
      <c r="I24" s="27">
        <f t="shared" si="4"/>
        <v>3.4312156223625712</v>
      </c>
      <c r="J24" s="28">
        <f t="shared" si="1"/>
        <v>1.2330309457790298</v>
      </c>
      <c r="K24" s="27">
        <f t="shared" si="2"/>
        <v>1.4639473110780936</v>
      </c>
      <c r="L24" s="18"/>
    </row>
    <row r="25" spans="1:15">
      <c r="A25" s="16"/>
      <c r="B25" s="11" t="s">
        <v>18</v>
      </c>
      <c r="C25" s="55">
        <v>12.142333333333335</v>
      </c>
      <c r="D25" s="55">
        <v>10.254</v>
      </c>
      <c r="E25" s="55">
        <v>9.7223333333333333</v>
      </c>
      <c r="F25" s="55">
        <v>10.000666666666667</v>
      </c>
      <c r="G25" s="56">
        <v>9.6470000000000002</v>
      </c>
      <c r="H25" s="28">
        <f t="shared" si="0"/>
        <v>-3.5364309046063691</v>
      </c>
      <c r="I25" s="27">
        <f t="shared" si="4"/>
        <v>2.8628244248637191</v>
      </c>
      <c r="J25" s="28">
        <f t="shared" si="1"/>
        <v>1.1294555658107581</v>
      </c>
      <c r="K25" s="27">
        <f t="shared" si="2"/>
        <v>1.235828565755908</v>
      </c>
      <c r="L25" s="18"/>
    </row>
    <row r="26" spans="1:15">
      <c r="A26" s="16"/>
      <c r="B26" s="11" t="s">
        <v>8</v>
      </c>
      <c r="C26" s="55">
        <v>9.0466666666666669</v>
      </c>
      <c r="D26" s="55">
        <v>7.4170000000000007</v>
      </c>
      <c r="E26" s="55">
        <v>8.3956666666666653</v>
      </c>
      <c r="F26" s="55">
        <v>7.3543333333333338</v>
      </c>
      <c r="G26" s="56">
        <v>9.33</v>
      </c>
      <c r="H26" s="28">
        <f t="shared" si="0"/>
        <v>26.86398041970719</v>
      </c>
      <c r="I26" s="27">
        <f t="shared" si="4"/>
        <v>-12.403223885337656</v>
      </c>
      <c r="J26" s="28">
        <f t="shared" si="1"/>
        <v>1.0923417050911552</v>
      </c>
      <c r="K26" s="27">
        <f t="shared" si="2"/>
        <v>0.90880893428013465</v>
      </c>
      <c r="L26" s="18"/>
    </row>
    <row r="27" spans="1:15">
      <c r="A27" s="16"/>
      <c r="B27" s="11" t="s">
        <v>10</v>
      </c>
      <c r="C27" s="55">
        <v>12.367666666666667</v>
      </c>
      <c r="D27" s="55">
        <v>10.625999999999999</v>
      </c>
      <c r="E27" s="55">
        <v>8.6453333333333333</v>
      </c>
      <c r="F27" s="55">
        <v>9.8520000000000003</v>
      </c>
      <c r="G27" s="56">
        <v>8.722666666666667</v>
      </c>
      <c r="H27" s="28">
        <f t="shared" si="0"/>
        <v>-11.462985519014746</v>
      </c>
      <c r="I27" s="27">
        <f t="shared" si="4"/>
        <v>13.95743368291178</v>
      </c>
      <c r="J27" s="28">
        <f t="shared" si="1"/>
        <v>1.0212360749848284</v>
      </c>
      <c r="K27" s="27">
        <f t="shared" si="2"/>
        <v>1.2174571391734423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 codeName="Hoja35">
    <tabColor rgb="FF53722D"/>
  </sheetPr>
  <dimension ref="A1:P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J24" sqref="J2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58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196</v>
      </c>
      <c r="C13" s="26">
        <v>611.03733333333332</v>
      </c>
      <c r="D13" s="26">
        <v>608.20100000000002</v>
      </c>
      <c r="E13" s="26">
        <v>690.44599999999991</v>
      </c>
      <c r="F13" s="26">
        <v>703.94466666666665</v>
      </c>
      <c r="G13" s="26">
        <v>687.73100000000011</v>
      </c>
      <c r="H13" s="28">
        <f t="shared" ref="H13:H27" si="0">IF(OR(OR(G13=0,F13=0),G13=""),"",(G13/F13-1)*100)</f>
        <v>-2.3032586841579272</v>
      </c>
      <c r="I13" s="27">
        <f>IF(OR(OR(G13=0,F13=0),F13=""),"",(F13/E13-1)*100)</f>
        <v>1.9550647938675558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235.83333333333337</v>
      </c>
      <c r="D14" s="25">
        <v>259.25399999999996</v>
      </c>
      <c r="E14" s="25">
        <v>327.51199999999994</v>
      </c>
      <c r="F14" s="25">
        <v>317.1493333333334</v>
      </c>
      <c r="G14" s="26">
        <v>319.61766666666682</v>
      </c>
      <c r="H14" s="54">
        <f t="shared" si="0"/>
        <v>0.77828741034720039</v>
      </c>
      <c r="I14" s="53">
        <f t="shared" ref="I14" si="3">IF(OR(OR(G14=0,F14=0),F14=""),"",(F14/E14-1)*100)</f>
        <v>-3.1640570930733913</v>
      </c>
      <c r="J14" s="54">
        <f t="shared" si="1"/>
        <v>46.474227083942232</v>
      </c>
      <c r="K14" s="53">
        <f t="shared" si="2"/>
        <v>45.0531623224174</v>
      </c>
      <c r="L14" s="18"/>
    </row>
    <row r="15" spans="1:15">
      <c r="A15" s="16"/>
      <c r="B15" s="12" t="s">
        <v>4</v>
      </c>
      <c r="C15" s="107">
        <v>127.11566666666666</v>
      </c>
      <c r="D15" s="107">
        <v>126.32466666666666</v>
      </c>
      <c r="E15" s="107">
        <v>136.04733333333334</v>
      </c>
      <c r="F15" s="107">
        <v>158.018</v>
      </c>
      <c r="G15" s="107">
        <v>139.37066666666666</v>
      </c>
      <c r="H15" s="50">
        <f t="shared" si="0"/>
        <v>-11.800765313656248</v>
      </c>
      <c r="I15" s="36">
        <f>IF(OR(OR(G15=0,F15=0),F15=""),"",(F15/E15-1)*100)</f>
        <v>16.149281377559753</v>
      </c>
      <c r="J15" s="50">
        <f t="shared" si="1"/>
        <v>20.265287832985081</v>
      </c>
      <c r="K15" s="36">
        <f t="shared" si="2"/>
        <v>22.447502976086188</v>
      </c>
      <c r="L15" s="18"/>
    </row>
    <row r="16" spans="1:15">
      <c r="A16" s="16"/>
      <c r="B16" s="11" t="s">
        <v>195</v>
      </c>
      <c r="C16" s="25">
        <v>57.781333333333329</v>
      </c>
      <c r="D16" s="25">
        <v>58.964666666666666</v>
      </c>
      <c r="E16" s="25">
        <v>53.877333333333333</v>
      </c>
      <c r="F16" s="25">
        <v>58.360666666666667</v>
      </c>
      <c r="G16" s="26">
        <v>63.996333333333347</v>
      </c>
      <c r="H16" s="28">
        <f t="shared" si="0"/>
        <v>9.6566180418318446</v>
      </c>
      <c r="I16" s="27">
        <f t="shared" ref="I16:I27" si="4">IF(OR(OR(G16=0,F16=0),F16=""),"",(F16/E16-1)*100)</f>
        <v>8.3213720055434592</v>
      </c>
      <c r="J16" s="28">
        <f t="shared" si="1"/>
        <v>9.3054309509580548</v>
      </c>
      <c r="K16" s="27">
        <f t="shared" si="2"/>
        <v>8.2905190464780851</v>
      </c>
      <c r="L16" s="18"/>
      <c r="N16" s="23" t="s">
        <v>4</v>
      </c>
      <c r="O16" s="34">
        <f>J15</f>
        <v>20.265287832985081</v>
      </c>
    </row>
    <row r="17" spans="1:15">
      <c r="A17" s="16"/>
      <c r="B17" s="11" t="s">
        <v>23</v>
      </c>
      <c r="C17" s="25">
        <v>58.872333333333337</v>
      </c>
      <c r="D17" s="25">
        <v>42.902999999999999</v>
      </c>
      <c r="E17" s="25">
        <v>47.798000000000002</v>
      </c>
      <c r="F17" s="25">
        <v>43.816000000000003</v>
      </c>
      <c r="G17" s="26">
        <v>38.88666666666667</v>
      </c>
      <c r="H17" s="28">
        <f t="shared" si="0"/>
        <v>-11.250076075710547</v>
      </c>
      <c r="I17" s="27">
        <f t="shared" si="4"/>
        <v>-8.3308925059625949</v>
      </c>
      <c r="J17" s="28">
        <f t="shared" si="1"/>
        <v>5.6543425651405368</v>
      </c>
      <c r="K17" s="27">
        <f t="shared" si="2"/>
        <v>6.224352861067679</v>
      </c>
      <c r="L17" s="18"/>
      <c r="N17" s="23" t="s">
        <v>35</v>
      </c>
      <c r="O17" s="34">
        <f>100-O16</f>
        <v>79.734712167014919</v>
      </c>
    </row>
    <row r="18" spans="1:15">
      <c r="A18" s="16"/>
      <c r="B18" s="11" t="s">
        <v>24</v>
      </c>
      <c r="C18" s="25">
        <v>36.559666666666665</v>
      </c>
      <c r="D18" s="25">
        <v>30.233999999999998</v>
      </c>
      <c r="E18" s="25">
        <v>28.857333333333333</v>
      </c>
      <c r="F18" s="25">
        <v>29.984333333333336</v>
      </c>
      <c r="G18" s="26">
        <v>29.74</v>
      </c>
      <c r="H18" s="28">
        <f t="shared" si="0"/>
        <v>-0.81486998766023833</v>
      </c>
      <c r="I18" s="27">
        <f t="shared" si="4"/>
        <v>3.9054197662061751</v>
      </c>
      <c r="J18" s="28">
        <f t="shared" si="1"/>
        <v>4.3243651951126232</v>
      </c>
      <c r="K18" s="27">
        <f t="shared" si="2"/>
        <v>4.2594730457034036</v>
      </c>
      <c r="L18" s="18"/>
    </row>
    <row r="19" spans="1:15">
      <c r="A19" s="16"/>
      <c r="B19" s="11" t="s">
        <v>5</v>
      </c>
      <c r="C19" s="25">
        <v>18.437000000000001</v>
      </c>
      <c r="D19" s="25">
        <v>16.218999999999998</v>
      </c>
      <c r="E19" s="25">
        <v>20.201333333333334</v>
      </c>
      <c r="F19" s="25">
        <v>20.660333333333334</v>
      </c>
      <c r="G19" s="26">
        <v>20.256333333333334</v>
      </c>
      <c r="H19" s="28">
        <f t="shared" si="0"/>
        <v>-1.9554379567932156</v>
      </c>
      <c r="I19" s="27">
        <f t="shared" si="4"/>
        <v>2.2721272523265723</v>
      </c>
      <c r="J19" s="28">
        <f t="shared" si="1"/>
        <v>2.9453861078435217</v>
      </c>
      <c r="K19" s="27">
        <f t="shared" si="2"/>
        <v>2.9349371210047761</v>
      </c>
      <c r="L19" s="18"/>
    </row>
    <row r="20" spans="1:15">
      <c r="A20" s="16"/>
      <c r="B20" s="11" t="s">
        <v>19</v>
      </c>
      <c r="C20" s="25">
        <v>14.766666666666666</v>
      </c>
      <c r="D20" s="25">
        <v>17.391333333333332</v>
      </c>
      <c r="E20" s="25">
        <v>17.825666666666667</v>
      </c>
      <c r="F20" s="25">
        <v>19.051000000000002</v>
      </c>
      <c r="G20" s="26">
        <v>17.356333333333335</v>
      </c>
      <c r="H20" s="28">
        <f t="shared" si="0"/>
        <v>-8.8954210627613541</v>
      </c>
      <c r="I20" s="27">
        <f t="shared" si="4"/>
        <v>6.87398320773418</v>
      </c>
      <c r="J20" s="28">
        <f t="shared" si="1"/>
        <v>2.5237096093288414</v>
      </c>
      <c r="K20" s="27">
        <f t="shared" si="2"/>
        <v>2.7063206672494151</v>
      </c>
      <c r="L20" s="18"/>
    </row>
    <row r="21" spans="1:15">
      <c r="A21" s="16"/>
      <c r="B21" s="11" t="s">
        <v>8</v>
      </c>
      <c r="C21" s="25">
        <v>10.692333333333332</v>
      </c>
      <c r="D21" s="25">
        <v>10.067</v>
      </c>
      <c r="E21" s="25">
        <v>11.760333333333334</v>
      </c>
      <c r="F21" s="25">
        <v>9.8786666666666658</v>
      </c>
      <c r="G21" s="26">
        <v>10.436666666666667</v>
      </c>
      <c r="H21" s="28">
        <f t="shared" si="0"/>
        <v>5.6485355648535629</v>
      </c>
      <c r="I21" s="27">
        <f t="shared" si="4"/>
        <v>-16.000113375471226</v>
      </c>
      <c r="J21" s="28">
        <f t="shared" si="1"/>
        <v>1.5175507090223745</v>
      </c>
      <c r="K21" s="27">
        <f t="shared" si="2"/>
        <v>1.4033299965811705</v>
      </c>
      <c r="L21" s="18"/>
    </row>
    <row r="22" spans="1:15">
      <c r="A22" s="16"/>
      <c r="B22" s="11" t="s">
        <v>22</v>
      </c>
      <c r="C22" s="25">
        <v>10.931000000000003</v>
      </c>
      <c r="D22" s="25">
        <v>9.016</v>
      </c>
      <c r="E22" s="25">
        <v>8.8879999999999999</v>
      </c>
      <c r="F22" s="25">
        <v>8.0676666666666659</v>
      </c>
      <c r="G22" s="26">
        <v>9.2346666666666675</v>
      </c>
      <c r="H22" s="28">
        <f t="shared" si="0"/>
        <v>14.465148948477481</v>
      </c>
      <c r="I22" s="27">
        <f t="shared" si="4"/>
        <v>-9.229672967296743</v>
      </c>
      <c r="J22" s="28">
        <f t="shared" si="1"/>
        <v>1.3427730706724963</v>
      </c>
      <c r="K22" s="27">
        <f t="shared" si="2"/>
        <v>1.1460654577963987</v>
      </c>
      <c r="L22" s="18"/>
    </row>
    <row r="23" spans="1:15">
      <c r="A23" s="16"/>
      <c r="B23" s="11" t="s">
        <v>20</v>
      </c>
      <c r="C23" s="25">
        <v>9.4686666666666657</v>
      </c>
      <c r="D23" s="25">
        <v>10.082000000000001</v>
      </c>
      <c r="E23" s="25">
        <v>9.7816666666666681</v>
      </c>
      <c r="F23" s="25">
        <v>11.891666666666666</v>
      </c>
      <c r="G23" s="26">
        <v>9.1983333333333324</v>
      </c>
      <c r="H23" s="28">
        <f t="shared" si="0"/>
        <v>-22.64891380518571</v>
      </c>
      <c r="I23" s="27">
        <f t="shared" si="4"/>
        <v>21.570966093031153</v>
      </c>
      <c r="J23" s="28">
        <f t="shared" si="1"/>
        <v>1.3374899973003007</v>
      </c>
      <c r="K23" s="27">
        <f t="shared" si="2"/>
        <v>1.6892899726020132</v>
      </c>
      <c r="L23" s="18"/>
    </row>
    <row r="24" spans="1:15">
      <c r="A24" s="16"/>
      <c r="B24" s="11" t="s">
        <v>10</v>
      </c>
      <c r="C24" s="25">
        <v>7.1709999999999994</v>
      </c>
      <c r="D24" s="25">
        <v>7.4989999999999997</v>
      </c>
      <c r="E24" s="25">
        <v>6.8783333333333339</v>
      </c>
      <c r="F24" s="25">
        <v>6.6480000000000006</v>
      </c>
      <c r="G24" s="26">
        <v>9.0943333333333332</v>
      </c>
      <c r="H24" s="28">
        <f t="shared" si="0"/>
        <v>36.798034496590446</v>
      </c>
      <c r="I24" s="27">
        <f t="shared" si="4"/>
        <v>-3.3486794281560428</v>
      </c>
      <c r="J24" s="28">
        <f t="shared" si="1"/>
        <v>1.3223678056294295</v>
      </c>
      <c r="K24" s="27">
        <f t="shared" si="2"/>
        <v>0.94439240963068127</v>
      </c>
      <c r="L24" s="18"/>
    </row>
    <row r="25" spans="1:15">
      <c r="A25" s="16"/>
      <c r="B25" s="11" t="s">
        <v>21</v>
      </c>
      <c r="C25" s="25">
        <v>8.6909999999999989</v>
      </c>
      <c r="D25" s="25">
        <v>7.3546666666666667</v>
      </c>
      <c r="E25" s="25">
        <v>6.5923333333333334</v>
      </c>
      <c r="F25" s="25">
        <v>7.3726666666666674</v>
      </c>
      <c r="G25" s="26">
        <v>8.4393333333333338</v>
      </c>
      <c r="H25" s="28">
        <f t="shared" si="0"/>
        <v>14.467854236368559</v>
      </c>
      <c r="I25" s="27">
        <f t="shared" si="4"/>
        <v>11.836982353238623</v>
      </c>
      <c r="J25" s="28">
        <f t="shared" si="1"/>
        <v>1.2271270792407689</v>
      </c>
      <c r="K25" s="27">
        <f t="shared" si="2"/>
        <v>1.0473361069099181</v>
      </c>
      <c r="L25" s="18"/>
    </row>
    <row r="26" spans="1:15">
      <c r="A26" s="16"/>
      <c r="B26" s="11" t="s">
        <v>7</v>
      </c>
      <c r="C26" s="25">
        <v>9.7490000000000006</v>
      </c>
      <c r="D26" s="25">
        <v>7.8346666666666662</v>
      </c>
      <c r="E26" s="25">
        <v>8.0403333333333347</v>
      </c>
      <c r="F26" s="25">
        <v>8.4146666666666672</v>
      </c>
      <c r="G26" s="26">
        <v>6.9119999999999999</v>
      </c>
      <c r="H26" s="28">
        <f t="shared" si="0"/>
        <v>-17.857708762478218</v>
      </c>
      <c r="I26" s="27">
        <f t="shared" si="4"/>
        <v>4.6556942083661346</v>
      </c>
      <c r="J26" s="28">
        <f t="shared" si="1"/>
        <v>1.0050441233563703</v>
      </c>
      <c r="K26" s="27">
        <f t="shared" si="2"/>
        <v>1.195359104929649</v>
      </c>
      <c r="L26" s="18"/>
    </row>
    <row r="27" spans="1:15">
      <c r="A27" s="16"/>
      <c r="B27" s="11" t="s">
        <v>18</v>
      </c>
      <c r="C27" s="25">
        <v>4.9683333333333337</v>
      </c>
      <c r="D27" s="25">
        <v>5.0569999999999995</v>
      </c>
      <c r="E27" s="25">
        <v>6.3860000000000001</v>
      </c>
      <c r="F27" s="25">
        <v>4.6316666666666668</v>
      </c>
      <c r="G27" s="26">
        <v>5.1916666666666664</v>
      </c>
      <c r="H27" s="28">
        <f t="shared" si="0"/>
        <v>12.090680100755669</v>
      </c>
      <c r="I27" s="27">
        <f t="shared" si="4"/>
        <v>-27.471552354107942</v>
      </c>
      <c r="J27" s="28">
        <f t="shared" si="1"/>
        <v>0.75489786946737403</v>
      </c>
      <c r="K27" s="27">
        <f t="shared" si="2"/>
        <v>0.65795891154323694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 codeName="Hoja36">
    <tabColor rgb="FF53722D"/>
  </sheetPr>
  <dimension ref="A1:O46"/>
  <sheetViews>
    <sheetView zoomScaleNormal="100" zoomScaleSheetLayoutView="100" workbookViewId="0">
      <selection activeCell="J24" sqref="J2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196</v>
      </c>
      <c r="C13" s="26">
        <v>6086.269666666667</v>
      </c>
      <c r="D13" s="26">
        <v>7360.82</v>
      </c>
      <c r="E13" s="26">
        <v>7914.3933333333334</v>
      </c>
      <c r="F13" s="26">
        <v>8247.52</v>
      </c>
      <c r="G13" s="26">
        <v>8678.2939999999999</v>
      </c>
      <c r="H13" s="28">
        <f t="shared" ref="H13:H27" si="0">IF(OR(OR(G13=0,F13=0),G13=""),"",(G13/F13-1)*100)</f>
        <v>5.2230731177371981</v>
      </c>
      <c r="I13" s="27">
        <f>IF(OR(OR(G13=0,F13=0),F13=""),"",(F13/E13-1)*100)</f>
        <v>4.2091244727959776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3414.159333333334</v>
      </c>
      <c r="D14" s="25">
        <v>4103.4269999999997</v>
      </c>
      <c r="E14" s="25">
        <v>4535.3313333333326</v>
      </c>
      <c r="F14" s="25">
        <v>4791.7410000000009</v>
      </c>
      <c r="G14" s="26">
        <v>5006.4753333333338</v>
      </c>
      <c r="H14" s="54">
        <f t="shared" si="0"/>
        <v>4.4813426546495894</v>
      </c>
      <c r="I14" s="53">
        <f t="shared" ref="I14" si="3">IF(OR(OR(G14=0,F14=0),F14=""),"",(F14/E14-1)*100)</f>
        <v>5.6536038454816584</v>
      </c>
      <c r="J14" s="54">
        <f t="shared" si="1"/>
        <v>57.689625787433961</v>
      </c>
      <c r="K14" s="53">
        <f t="shared" si="2"/>
        <v>58.099174054746157</v>
      </c>
      <c r="L14" s="18"/>
    </row>
    <row r="15" spans="1:15">
      <c r="A15" s="16"/>
      <c r="B15" s="12" t="s">
        <v>4</v>
      </c>
      <c r="C15" s="107">
        <v>825.70466666666664</v>
      </c>
      <c r="D15" s="107">
        <v>1160.1263333333334</v>
      </c>
      <c r="E15" s="107">
        <v>1171.5260000000001</v>
      </c>
      <c r="F15" s="107">
        <v>1202.4289999999999</v>
      </c>
      <c r="G15" s="107">
        <v>1301.645</v>
      </c>
      <c r="H15" s="50">
        <f t="shared" si="0"/>
        <v>8.2512979976364633</v>
      </c>
      <c r="I15" s="36">
        <f>IF(OR(OR(G15=0,F15=0),F15=""),"",(F15/E15-1)*100)</f>
        <v>2.6378415843950398</v>
      </c>
      <c r="J15" s="50">
        <f t="shared" si="1"/>
        <v>14.998858070491735</v>
      </c>
      <c r="K15" s="36">
        <f t="shared" si="2"/>
        <v>14.579279589500841</v>
      </c>
      <c r="L15" s="18"/>
    </row>
    <row r="16" spans="1:15">
      <c r="A16" s="16"/>
      <c r="B16" s="11" t="s">
        <v>195</v>
      </c>
      <c r="C16" s="55">
        <v>410.11866666666668</v>
      </c>
      <c r="D16" s="55">
        <v>472.78233333333338</v>
      </c>
      <c r="E16" s="55">
        <v>488.68233333333336</v>
      </c>
      <c r="F16" s="55">
        <v>521.35466666666662</v>
      </c>
      <c r="G16" s="56">
        <v>539.85533333333331</v>
      </c>
      <c r="H16" s="54">
        <f t="shared" si="0"/>
        <v>3.5485760173496805</v>
      </c>
      <c r="I16" s="53">
        <f t="shared" ref="I16:I27" si="4">IF(OR(OR(G16=0,F16=0),F16=""),"",(F16/E16-1)*100)</f>
        <v>6.6858020240824212</v>
      </c>
      <c r="J16" s="54">
        <f t="shared" si="1"/>
        <v>6.22075414054114</v>
      </c>
      <c r="K16" s="53">
        <f t="shared" si="2"/>
        <v>6.3213507413945837</v>
      </c>
      <c r="L16" s="18"/>
      <c r="N16" s="23" t="s">
        <v>4</v>
      </c>
      <c r="O16" s="34">
        <f>J15</f>
        <v>14.998858070491735</v>
      </c>
    </row>
    <row r="17" spans="1:15">
      <c r="A17" s="16"/>
      <c r="B17" s="11" t="s">
        <v>23</v>
      </c>
      <c r="C17" s="55">
        <v>342.71033333333327</v>
      </c>
      <c r="D17" s="55">
        <v>387.49833333333339</v>
      </c>
      <c r="E17" s="55">
        <v>427.57166666666666</v>
      </c>
      <c r="F17" s="55">
        <v>405.27</v>
      </c>
      <c r="G17" s="56">
        <v>401.75799999999998</v>
      </c>
      <c r="H17" s="28">
        <f t="shared" si="0"/>
        <v>-0.8665827719791741</v>
      </c>
      <c r="I17" s="27">
        <f t="shared" si="4"/>
        <v>-5.2158897338847705</v>
      </c>
      <c r="J17" s="28">
        <f t="shared" si="1"/>
        <v>4.6294582783206009</v>
      </c>
      <c r="K17" s="27">
        <f t="shared" si="2"/>
        <v>4.9138407666789528</v>
      </c>
      <c r="L17" s="18"/>
      <c r="N17" s="23" t="s">
        <v>35</v>
      </c>
      <c r="O17" s="34">
        <f>100-O16</f>
        <v>85.001141929508265</v>
      </c>
    </row>
    <row r="18" spans="1:15">
      <c r="A18" s="16"/>
      <c r="B18" s="11" t="s">
        <v>24</v>
      </c>
      <c r="C18" s="55">
        <v>291.85333333333335</v>
      </c>
      <c r="D18" s="55">
        <v>329.2136666666666</v>
      </c>
      <c r="E18" s="55">
        <v>331.59899999999999</v>
      </c>
      <c r="F18" s="55">
        <v>331.56833333333333</v>
      </c>
      <c r="G18" s="56">
        <v>361.70800000000003</v>
      </c>
      <c r="H18" s="28">
        <f t="shared" si="0"/>
        <v>9.090031717946534</v>
      </c>
      <c r="I18" s="27">
        <f t="shared" si="4"/>
        <v>-9.2481179577275086E-3</v>
      </c>
      <c r="J18" s="28">
        <f t="shared" si="1"/>
        <v>4.1679620441529179</v>
      </c>
      <c r="K18" s="27">
        <f t="shared" si="2"/>
        <v>4.0202186030871498</v>
      </c>
      <c r="L18" s="18"/>
    </row>
    <row r="19" spans="1:15">
      <c r="A19" s="16"/>
      <c r="B19" s="11" t="s">
        <v>19</v>
      </c>
      <c r="C19" s="55">
        <v>152.30066666666667</v>
      </c>
      <c r="D19" s="55">
        <v>187.84666666666666</v>
      </c>
      <c r="E19" s="55">
        <v>225.01599999999999</v>
      </c>
      <c r="F19" s="55">
        <v>236.03133333333335</v>
      </c>
      <c r="G19" s="56">
        <v>242.61666666666667</v>
      </c>
      <c r="H19" s="28">
        <f t="shared" si="0"/>
        <v>2.790025053170897</v>
      </c>
      <c r="I19" s="27">
        <f t="shared" si="4"/>
        <v>4.8953555895284495</v>
      </c>
      <c r="J19" s="28">
        <f t="shared" si="1"/>
        <v>2.7956723598747253</v>
      </c>
      <c r="K19" s="27">
        <f t="shared" si="2"/>
        <v>2.8618461468821335</v>
      </c>
      <c r="L19" s="18"/>
    </row>
    <row r="20" spans="1:15">
      <c r="A20" s="16"/>
      <c r="B20" s="11" t="s">
        <v>5</v>
      </c>
      <c r="C20" s="55">
        <v>167.63266666666667</v>
      </c>
      <c r="D20" s="55">
        <v>162.57300000000001</v>
      </c>
      <c r="E20" s="55">
        <v>164.82400000000001</v>
      </c>
      <c r="F20" s="55">
        <v>175.37666666666667</v>
      </c>
      <c r="G20" s="56">
        <v>201.52466666666666</v>
      </c>
      <c r="H20" s="28">
        <f t="shared" si="0"/>
        <v>14.909623096953229</v>
      </c>
      <c r="I20" s="27">
        <f t="shared" si="4"/>
        <v>6.4023847659725908</v>
      </c>
      <c r="J20" s="28">
        <f t="shared" si="1"/>
        <v>2.322169157517211</v>
      </c>
      <c r="K20" s="27">
        <f t="shared" si="2"/>
        <v>2.1264169916128322</v>
      </c>
      <c r="L20" s="18"/>
    </row>
    <row r="21" spans="1:15">
      <c r="A21" s="16"/>
      <c r="B21" s="11" t="s">
        <v>20</v>
      </c>
      <c r="C21" s="55">
        <v>115.76266666666668</v>
      </c>
      <c r="D21" s="55">
        <v>177.934</v>
      </c>
      <c r="E21" s="55">
        <v>145.25466666666668</v>
      </c>
      <c r="F21" s="55">
        <v>142.77000000000001</v>
      </c>
      <c r="G21" s="56">
        <v>164.26266666666666</v>
      </c>
      <c r="H21" s="28">
        <f t="shared" si="0"/>
        <v>15.054049636945187</v>
      </c>
      <c r="I21" s="27">
        <f t="shared" si="4"/>
        <v>-1.7105589263913479</v>
      </c>
      <c r="J21" s="28">
        <f t="shared" si="1"/>
        <v>1.8927990532086911</v>
      </c>
      <c r="K21" s="27">
        <f t="shared" si="2"/>
        <v>1.7310658234232839</v>
      </c>
      <c r="L21" s="18"/>
    </row>
    <row r="22" spans="1:15">
      <c r="A22" s="16"/>
      <c r="B22" s="11" t="s">
        <v>22</v>
      </c>
      <c r="C22" s="55">
        <v>77.429666666666662</v>
      </c>
      <c r="D22" s="55">
        <v>74.816999999999993</v>
      </c>
      <c r="E22" s="55">
        <v>84.071666666666673</v>
      </c>
      <c r="F22" s="55">
        <v>91.803333333333327</v>
      </c>
      <c r="G22" s="56">
        <v>98.215333333333334</v>
      </c>
      <c r="H22" s="28">
        <f t="shared" si="0"/>
        <v>6.9844958425619996</v>
      </c>
      <c r="I22" s="27">
        <f t="shared" si="4"/>
        <v>9.1965188430505496</v>
      </c>
      <c r="J22" s="28">
        <f t="shared" si="1"/>
        <v>1.1317354924059191</v>
      </c>
      <c r="K22" s="27">
        <f t="shared" si="2"/>
        <v>1.1131022820597383</v>
      </c>
      <c r="L22" s="18"/>
    </row>
    <row r="23" spans="1:15">
      <c r="A23" s="16"/>
      <c r="B23" s="11" t="s">
        <v>7</v>
      </c>
      <c r="C23" s="55">
        <v>72.786666666666676</v>
      </c>
      <c r="D23" s="55">
        <v>73.899666666666675</v>
      </c>
      <c r="E23" s="55">
        <v>88.418333333333337</v>
      </c>
      <c r="F23" s="55">
        <v>85.295999999999992</v>
      </c>
      <c r="G23" s="56">
        <v>93.653999999999996</v>
      </c>
      <c r="H23" s="28">
        <f t="shared" si="0"/>
        <v>9.7988182329769238</v>
      </c>
      <c r="I23" s="27">
        <f t="shared" si="4"/>
        <v>-3.5313189195302797</v>
      </c>
      <c r="J23" s="28">
        <f t="shared" si="1"/>
        <v>1.07917523881998</v>
      </c>
      <c r="K23" s="27">
        <f t="shared" si="2"/>
        <v>1.0342017964188022</v>
      </c>
      <c r="L23" s="18"/>
    </row>
    <row r="24" spans="1:15">
      <c r="A24" s="16"/>
      <c r="B24" s="11" t="s">
        <v>18</v>
      </c>
      <c r="C24" s="55">
        <v>69.438666666666663</v>
      </c>
      <c r="D24" s="55">
        <v>73.64800000000001</v>
      </c>
      <c r="E24" s="55">
        <v>74.478333333333339</v>
      </c>
      <c r="F24" s="55">
        <v>76.118999999999986</v>
      </c>
      <c r="G24" s="56">
        <v>81.823333333333338</v>
      </c>
      <c r="H24" s="28">
        <f t="shared" si="0"/>
        <v>7.493967778522248</v>
      </c>
      <c r="I24" s="27">
        <f t="shared" si="4"/>
        <v>2.2028777944368416</v>
      </c>
      <c r="J24" s="28">
        <f t="shared" si="1"/>
        <v>0.94285044195706358</v>
      </c>
      <c r="K24" s="27">
        <f t="shared" si="2"/>
        <v>0.92293198440258384</v>
      </c>
      <c r="L24" s="18"/>
    </row>
    <row r="25" spans="1:15">
      <c r="A25" s="16"/>
      <c r="B25" s="11" t="s">
        <v>10</v>
      </c>
      <c r="C25" s="55">
        <v>49.127000000000002</v>
      </c>
      <c r="D25" s="55">
        <v>56.792000000000002</v>
      </c>
      <c r="E25" s="55">
        <v>64.695999999999998</v>
      </c>
      <c r="F25" s="55">
        <v>66.477666666666664</v>
      </c>
      <c r="G25" s="56">
        <v>66.989999999999995</v>
      </c>
      <c r="H25" s="28">
        <f t="shared" si="0"/>
        <v>0.77068489166787213</v>
      </c>
      <c r="I25" s="27">
        <f t="shared" si="4"/>
        <v>2.7539054449527978</v>
      </c>
      <c r="J25" s="28">
        <f t="shared" si="1"/>
        <v>0.77192591078384765</v>
      </c>
      <c r="K25" s="27">
        <f t="shared" si="2"/>
        <v>0.8060321971534069</v>
      </c>
      <c r="L25" s="18"/>
    </row>
    <row r="26" spans="1:15">
      <c r="A26" s="16"/>
      <c r="B26" s="11" t="s">
        <v>8</v>
      </c>
      <c r="C26" s="55">
        <v>50.058</v>
      </c>
      <c r="D26" s="55">
        <v>58.219333333333338</v>
      </c>
      <c r="E26" s="55">
        <v>59.378999999999998</v>
      </c>
      <c r="F26" s="55">
        <v>65.497333333333344</v>
      </c>
      <c r="G26" s="56">
        <v>62.596666666666664</v>
      </c>
      <c r="H26" s="28">
        <f t="shared" si="0"/>
        <v>-4.4286790301895422</v>
      </c>
      <c r="I26" s="27">
        <f t="shared" si="4"/>
        <v>10.303867248241549</v>
      </c>
      <c r="J26" s="28">
        <f t="shared" si="1"/>
        <v>0.72130152155097149</v>
      </c>
      <c r="K26" s="27">
        <f t="shared" si="2"/>
        <v>0.79414579574627697</v>
      </c>
      <c r="L26" s="18"/>
    </row>
    <row r="27" spans="1:15">
      <c r="A27" s="16"/>
      <c r="B27" s="11" t="s">
        <v>21</v>
      </c>
      <c r="C27" s="55">
        <v>47.187333333333335</v>
      </c>
      <c r="D27" s="55">
        <v>42.042666666666669</v>
      </c>
      <c r="E27" s="55">
        <v>53.545000000000002</v>
      </c>
      <c r="F27" s="55">
        <v>55.785666666666664</v>
      </c>
      <c r="G27" s="56">
        <v>55.169000000000004</v>
      </c>
      <c r="H27" s="28">
        <f t="shared" si="0"/>
        <v>-1.1054213447898698</v>
      </c>
      <c r="I27" s="27">
        <f t="shared" si="4"/>
        <v>4.184642201263733</v>
      </c>
      <c r="J27" s="28">
        <f t="shared" si="1"/>
        <v>0.63571250294124637</v>
      </c>
      <c r="K27" s="27">
        <f t="shared" si="2"/>
        <v>0.67639322689325598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 codeName="Hoja37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196</v>
      </c>
      <c r="C13" s="26">
        <v>748.29800000000012</v>
      </c>
      <c r="D13" s="26">
        <v>754.40599999999995</v>
      </c>
      <c r="E13" s="26">
        <v>948.01800000000003</v>
      </c>
      <c r="F13" s="26">
        <v>941.63799999999992</v>
      </c>
      <c r="G13" s="26">
        <v>996.6016666666668</v>
      </c>
      <c r="H13" s="28">
        <f t="shared" ref="H13:H27" si="0">IF(OR(OR(G13=0,F13=0),G13=""),"",(G13/F13-1)*100)</f>
        <v>5.8370272510950949</v>
      </c>
      <c r="I13" s="27">
        <f>IF(OR(OR(G13=0,F13=0),F13=""),"",(F13/E13-1)*100)</f>
        <v>-0.67298300243245901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372.42766666666671</v>
      </c>
      <c r="D14" s="25">
        <v>350.43833333333322</v>
      </c>
      <c r="E14" s="25">
        <v>512.79700000000003</v>
      </c>
      <c r="F14" s="25">
        <v>487.8773333333333</v>
      </c>
      <c r="G14" s="26">
        <v>489.726</v>
      </c>
      <c r="H14" s="54">
        <f t="shared" si="0"/>
        <v>0.37892038435891617</v>
      </c>
      <c r="I14" s="53">
        <f t="shared" ref="I14" si="3">IF(OR(OR(G14=0,F14=0),F14=""),"",(F14/E14-1)*100)</f>
        <v>-4.8595578107256348</v>
      </c>
      <c r="J14" s="54">
        <f t="shared" si="1"/>
        <v>49.139592715912904</v>
      </c>
      <c r="K14" s="53">
        <f t="shared" si="2"/>
        <v>51.811559573140983</v>
      </c>
      <c r="L14" s="18"/>
    </row>
    <row r="15" spans="1:15">
      <c r="A15" s="16"/>
      <c r="B15" s="12" t="s">
        <v>4</v>
      </c>
      <c r="C15" s="107">
        <v>158.19433333333333</v>
      </c>
      <c r="D15" s="107">
        <v>178.92866666666669</v>
      </c>
      <c r="E15" s="107">
        <v>147.26766666666666</v>
      </c>
      <c r="F15" s="107">
        <v>170.00699999999998</v>
      </c>
      <c r="G15" s="107">
        <v>211.822</v>
      </c>
      <c r="H15" s="50">
        <f t="shared" si="0"/>
        <v>24.596046045162858</v>
      </c>
      <c r="I15" s="36">
        <f>IF(OR(OR(G15=0,F15=0),F15=""),"",(F15/E15-1)*100)</f>
        <v>15.440818645414357</v>
      </c>
      <c r="J15" s="50">
        <f t="shared" si="1"/>
        <v>21.254429636715436</v>
      </c>
      <c r="K15" s="36">
        <f t="shared" si="2"/>
        <v>18.054390328342738</v>
      </c>
      <c r="L15" s="18"/>
    </row>
    <row r="16" spans="1:15">
      <c r="A16" s="16"/>
      <c r="B16" s="11" t="s">
        <v>195</v>
      </c>
      <c r="C16" s="55">
        <v>61.983666666666672</v>
      </c>
      <c r="D16" s="55">
        <v>64.129666666666665</v>
      </c>
      <c r="E16" s="55">
        <v>76.430999999999997</v>
      </c>
      <c r="F16" s="55">
        <v>79.680000000000007</v>
      </c>
      <c r="G16" s="56">
        <v>82.40333333333335</v>
      </c>
      <c r="H16" s="54">
        <f t="shared" si="0"/>
        <v>3.4178380187416479</v>
      </c>
      <c r="I16" s="53">
        <f t="shared" ref="I16:I27" si="4">IF(OR(OR(G16=0,F16=0),F16=""),"",(F16/E16-1)*100)</f>
        <v>4.2508929622797176</v>
      </c>
      <c r="J16" s="54">
        <f t="shared" si="1"/>
        <v>8.268432222168336</v>
      </c>
      <c r="K16" s="53">
        <f t="shared" si="2"/>
        <v>8.4618505200512306</v>
      </c>
      <c r="L16" s="18"/>
      <c r="N16" s="23" t="s">
        <v>4</v>
      </c>
      <c r="O16" s="34">
        <f>J15</f>
        <v>21.254429636715436</v>
      </c>
    </row>
    <row r="17" spans="1:15">
      <c r="A17" s="16"/>
      <c r="B17" s="11" t="s">
        <v>19</v>
      </c>
      <c r="C17" s="55">
        <v>13.917999999999999</v>
      </c>
      <c r="D17" s="55">
        <v>26.365333333333336</v>
      </c>
      <c r="E17" s="55">
        <v>39.954333333333331</v>
      </c>
      <c r="F17" s="55">
        <v>45.350666666666676</v>
      </c>
      <c r="G17" s="56">
        <v>46.613</v>
      </c>
      <c r="H17" s="28">
        <f t="shared" si="0"/>
        <v>2.7834945462029026</v>
      </c>
      <c r="I17" s="27">
        <f t="shared" si="4"/>
        <v>13.50625297214323</v>
      </c>
      <c r="J17" s="28">
        <f t="shared" si="1"/>
        <v>4.6771946665417969</v>
      </c>
      <c r="K17" s="27">
        <f t="shared" si="2"/>
        <v>4.8161466154367902</v>
      </c>
      <c r="L17" s="18"/>
      <c r="N17" s="23" t="s">
        <v>35</v>
      </c>
      <c r="O17" s="34">
        <f>100-O16</f>
        <v>78.745570363284571</v>
      </c>
    </row>
    <row r="18" spans="1:15">
      <c r="A18" s="16"/>
      <c r="B18" s="11" t="s">
        <v>23</v>
      </c>
      <c r="C18" s="55">
        <v>53.74733333333333</v>
      </c>
      <c r="D18" s="55">
        <v>44.413666666666671</v>
      </c>
      <c r="E18" s="55">
        <v>56.269333333333329</v>
      </c>
      <c r="F18" s="55">
        <v>56.944333333333333</v>
      </c>
      <c r="G18" s="56">
        <v>43.701999999999998</v>
      </c>
      <c r="H18" s="28">
        <f t="shared" si="0"/>
        <v>-23.254874643657843</v>
      </c>
      <c r="I18" s="27">
        <f t="shared" si="4"/>
        <v>1.1995876972655362</v>
      </c>
      <c r="J18" s="28">
        <f t="shared" si="1"/>
        <v>4.3851020384272541</v>
      </c>
      <c r="K18" s="27">
        <f t="shared" si="2"/>
        <v>6.0473699376335004</v>
      </c>
      <c r="L18" s="18"/>
    </row>
    <row r="19" spans="1:15">
      <c r="A19" s="16"/>
      <c r="B19" s="11" t="s">
        <v>24</v>
      </c>
      <c r="C19" s="55">
        <v>17.344333333333335</v>
      </c>
      <c r="D19" s="55">
        <v>16.323999999999998</v>
      </c>
      <c r="E19" s="55">
        <v>23.925666666666668</v>
      </c>
      <c r="F19" s="55">
        <v>17.477333333333334</v>
      </c>
      <c r="G19" s="56">
        <v>25.526333333333337</v>
      </c>
      <c r="H19" s="28">
        <f t="shared" si="0"/>
        <v>46.053936527311578</v>
      </c>
      <c r="I19" s="27">
        <f t="shared" si="4"/>
        <v>-26.951530434540317</v>
      </c>
      <c r="J19" s="28">
        <f t="shared" si="1"/>
        <v>2.561337612319198</v>
      </c>
      <c r="K19" s="27">
        <f t="shared" si="2"/>
        <v>1.8560565029590284</v>
      </c>
      <c r="L19" s="18"/>
    </row>
    <row r="20" spans="1:15">
      <c r="A20" s="16"/>
      <c r="B20" s="11" t="s">
        <v>20</v>
      </c>
      <c r="C20" s="55">
        <v>15.587666666666665</v>
      </c>
      <c r="D20" s="55">
        <v>11.952666666666667</v>
      </c>
      <c r="E20" s="55">
        <v>20.907</v>
      </c>
      <c r="F20" s="55">
        <v>19.778666666666666</v>
      </c>
      <c r="G20" s="56">
        <v>21.85</v>
      </c>
      <c r="H20" s="28">
        <f t="shared" si="0"/>
        <v>10.472563030875026</v>
      </c>
      <c r="I20" s="27">
        <f t="shared" si="4"/>
        <v>-5.3969165032445314</v>
      </c>
      <c r="J20" s="28">
        <f t="shared" si="1"/>
        <v>2.1924506782214892</v>
      </c>
      <c r="K20" s="27">
        <f t="shared" si="2"/>
        <v>2.1004533235348051</v>
      </c>
      <c r="L20" s="18"/>
    </row>
    <row r="21" spans="1:15">
      <c r="A21" s="16"/>
      <c r="B21" s="11" t="s">
        <v>22</v>
      </c>
      <c r="C21" s="55">
        <v>8.1890000000000001</v>
      </c>
      <c r="D21" s="55">
        <v>8.9286666666666665</v>
      </c>
      <c r="E21" s="55">
        <v>13.842000000000001</v>
      </c>
      <c r="F21" s="55">
        <v>12.048666666666668</v>
      </c>
      <c r="G21" s="56">
        <v>14.606666666666667</v>
      </c>
      <c r="H21" s="28">
        <f t="shared" si="0"/>
        <v>21.230564931112706</v>
      </c>
      <c r="I21" s="27">
        <f t="shared" si="4"/>
        <v>-12.955738573423881</v>
      </c>
      <c r="J21" s="28">
        <f t="shared" si="1"/>
        <v>1.4656474251665241</v>
      </c>
      <c r="K21" s="27">
        <f t="shared" si="2"/>
        <v>1.2795433772497147</v>
      </c>
      <c r="L21" s="18"/>
    </row>
    <row r="22" spans="1:15">
      <c r="A22" s="16"/>
      <c r="B22" s="11" t="s">
        <v>7</v>
      </c>
      <c r="C22" s="55">
        <v>11.404000000000002</v>
      </c>
      <c r="D22" s="55">
        <v>10.999666666666668</v>
      </c>
      <c r="E22" s="55">
        <v>12.546999999999999</v>
      </c>
      <c r="F22" s="55">
        <v>10.992666666666667</v>
      </c>
      <c r="G22" s="56">
        <v>13.334666666666669</v>
      </c>
      <c r="H22" s="28">
        <f t="shared" si="0"/>
        <v>21.30511249924194</v>
      </c>
      <c r="I22" s="27">
        <f t="shared" si="4"/>
        <v>-12.388087457825236</v>
      </c>
      <c r="J22" s="28">
        <f t="shared" si="1"/>
        <v>1.3380136831666281</v>
      </c>
      <c r="K22" s="27">
        <f t="shared" si="2"/>
        <v>1.1673983703574693</v>
      </c>
      <c r="L22" s="18"/>
    </row>
    <row r="23" spans="1:15">
      <c r="A23" s="16"/>
      <c r="B23" s="11" t="s">
        <v>18</v>
      </c>
      <c r="C23" s="55">
        <v>8.2093333333333351</v>
      </c>
      <c r="D23" s="55">
        <v>12.595333333333334</v>
      </c>
      <c r="E23" s="55">
        <v>12.138333333333334</v>
      </c>
      <c r="F23" s="55">
        <v>11.267000000000001</v>
      </c>
      <c r="G23" s="56">
        <v>11.960333333333333</v>
      </c>
      <c r="H23" s="28">
        <f t="shared" si="0"/>
        <v>6.1536640927783104</v>
      </c>
      <c r="I23" s="27">
        <f t="shared" si="4"/>
        <v>-7.1783605657009364</v>
      </c>
      <c r="J23" s="28">
        <f t="shared" si="1"/>
        <v>1.2001117129712471</v>
      </c>
      <c r="K23" s="27">
        <f t="shared" si="2"/>
        <v>1.196532000620196</v>
      </c>
      <c r="L23" s="18"/>
    </row>
    <row r="24" spans="1:15">
      <c r="A24" s="16"/>
      <c r="B24" s="11" t="s">
        <v>8</v>
      </c>
      <c r="C24" s="55">
        <v>8.2569999999999997</v>
      </c>
      <c r="D24" s="55">
        <v>7.4596666666666662</v>
      </c>
      <c r="E24" s="55">
        <v>8.9073333333333338</v>
      </c>
      <c r="F24" s="55">
        <v>9.3806666666666665</v>
      </c>
      <c r="G24" s="56">
        <v>9.6286666666666658</v>
      </c>
      <c r="H24" s="28">
        <f t="shared" si="0"/>
        <v>2.6437353421931542</v>
      </c>
      <c r="I24" s="27">
        <f t="shared" si="4"/>
        <v>5.3139735049771541</v>
      </c>
      <c r="J24" s="28">
        <f t="shared" si="1"/>
        <v>0.96614996630214989</v>
      </c>
      <c r="K24" s="27">
        <f t="shared" si="2"/>
        <v>0.99620731816968588</v>
      </c>
      <c r="L24" s="18"/>
    </row>
    <row r="25" spans="1:15">
      <c r="A25" s="16"/>
      <c r="B25" s="11" t="s">
        <v>10</v>
      </c>
      <c r="C25" s="55">
        <v>7.7633333333333328</v>
      </c>
      <c r="D25" s="55">
        <v>9.327</v>
      </c>
      <c r="E25" s="55">
        <v>8.0649999999999995</v>
      </c>
      <c r="F25" s="55">
        <v>7.6759999999999993</v>
      </c>
      <c r="G25" s="56">
        <v>9.2696666666666658</v>
      </c>
      <c r="H25" s="28">
        <f t="shared" si="0"/>
        <v>20.761681431301014</v>
      </c>
      <c r="I25" s="27">
        <f t="shared" si="4"/>
        <v>-4.8233106013639171</v>
      </c>
      <c r="J25" s="28">
        <f t="shared" si="1"/>
        <v>0.93012755012450621</v>
      </c>
      <c r="K25" s="27">
        <f t="shared" si="2"/>
        <v>0.81517525843264604</v>
      </c>
      <c r="L25" s="18"/>
    </row>
    <row r="26" spans="1:15">
      <c r="A26" s="16"/>
      <c r="B26" s="11" t="s">
        <v>21</v>
      </c>
      <c r="C26" s="55">
        <v>5.687333333333334</v>
      </c>
      <c r="D26" s="55">
        <v>7.5936666666666666</v>
      </c>
      <c r="E26" s="55">
        <v>6.931</v>
      </c>
      <c r="F26" s="55">
        <v>6.1336666666666666</v>
      </c>
      <c r="G26" s="56">
        <v>8.1723333333333343</v>
      </c>
      <c r="H26" s="28">
        <f t="shared" si="0"/>
        <v>33.237324058475103</v>
      </c>
      <c r="I26" s="27">
        <f t="shared" si="4"/>
        <v>-11.503871495214735</v>
      </c>
      <c r="J26" s="28">
        <f t="shared" si="1"/>
        <v>0.82002003475143037</v>
      </c>
      <c r="K26" s="27">
        <f t="shared" si="2"/>
        <v>0.65138266156067059</v>
      </c>
      <c r="L26" s="18"/>
    </row>
    <row r="27" spans="1:15">
      <c r="A27" s="16"/>
      <c r="B27" s="11" t="s">
        <v>5</v>
      </c>
      <c r="C27" s="55">
        <v>5.585</v>
      </c>
      <c r="D27" s="55">
        <v>4.9496666666666664</v>
      </c>
      <c r="E27" s="55">
        <v>8.0353333333333339</v>
      </c>
      <c r="F27" s="55">
        <v>7.024</v>
      </c>
      <c r="G27" s="56">
        <v>7.9866666666666655</v>
      </c>
      <c r="H27" s="28">
        <f t="shared" si="0"/>
        <v>13.705391040242954</v>
      </c>
      <c r="I27" s="27">
        <f t="shared" si="4"/>
        <v>-12.586078154816239</v>
      </c>
      <c r="J27" s="28">
        <f t="shared" si="1"/>
        <v>0.80139005721108869</v>
      </c>
      <c r="K27" s="27">
        <f t="shared" si="2"/>
        <v>0.74593421251054026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 codeName="Hoja38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J24" sqref="J2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196</v>
      </c>
      <c r="C13" s="26">
        <v>652.39133333333336</v>
      </c>
      <c r="D13" s="26">
        <v>625.14833333333343</v>
      </c>
      <c r="E13" s="26">
        <v>766.00066666666669</v>
      </c>
      <c r="F13" s="26">
        <v>837.8696666666666</v>
      </c>
      <c r="G13" s="26">
        <v>862.17933333333337</v>
      </c>
      <c r="H13" s="28">
        <f t="shared" ref="H13:H27" si="0">IF(OR(OR(G13=0,F13=0),G13=""),"",(G13/F13-1)*100)</f>
        <v>2.901366123370841</v>
      </c>
      <c r="I13" s="27">
        <f>IF(OR(OR(G13=0,F13=0),F13=""),"",(F13/E13-1)*100)</f>
        <v>9.3823678134309585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474.97166666666664</v>
      </c>
      <c r="D14" s="25">
        <v>415.37333333333333</v>
      </c>
      <c r="E14" s="25">
        <v>533.29600000000005</v>
      </c>
      <c r="F14" s="25">
        <v>576.73966666666661</v>
      </c>
      <c r="G14" s="26">
        <v>602.87166666666667</v>
      </c>
      <c r="H14" s="54">
        <f t="shared" si="0"/>
        <v>4.5309871178157435</v>
      </c>
      <c r="I14" s="53">
        <f t="shared" ref="I14" si="3">IF(OR(OR(G14=0,F14=0),F14=""),"",(F14/E14-1)*100)</f>
        <v>8.1462577380416512</v>
      </c>
      <c r="J14" s="54">
        <f t="shared" si="1"/>
        <v>69.92416117605849</v>
      </c>
      <c r="K14" s="53">
        <f t="shared" si="2"/>
        <v>68.834054938536582</v>
      </c>
      <c r="L14" s="18"/>
    </row>
    <row r="15" spans="1:15">
      <c r="A15" s="16"/>
      <c r="B15" s="12" t="s">
        <v>4</v>
      </c>
      <c r="C15" s="107">
        <v>44.722666666666669</v>
      </c>
      <c r="D15" s="107">
        <v>82.832333333333338</v>
      </c>
      <c r="E15" s="107">
        <v>61.19</v>
      </c>
      <c r="F15" s="107">
        <v>79.983333333333334</v>
      </c>
      <c r="G15" s="107">
        <v>82.660666666666671</v>
      </c>
      <c r="H15" s="50">
        <f t="shared" si="0"/>
        <v>3.3473640341737942</v>
      </c>
      <c r="I15" s="36">
        <f>IF(OR(OR(G15=0,F15=0),F15=""),"",(F15/E15-1)*100)</f>
        <v>30.713079479217754</v>
      </c>
      <c r="J15" s="50">
        <f t="shared" si="1"/>
        <v>9.5874098892032524</v>
      </c>
      <c r="K15" s="36">
        <f t="shared" si="2"/>
        <v>9.5460352027702005</v>
      </c>
      <c r="L15" s="18"/>
    </row>
    <row r="16" spans="1:15">
      <c r="A16" s="16"/>
      <c r="B16" s="11" t="s">
        <v>195</v>
      </c>
      <c r="C16" s="55">
        <v>22.420666666666666</v>
      </c>
      <c r="D16" s="55">
        <v>16.758666666666667</v>
      </c>
      <c r="E16" s="55">
        <v>27.164999999999999</v>
      </c>
      <c r="F16" s="55">
        <v>31.024999999999999</v>
      </c>
      <c r="G16" s="56">
        <v>31.251999999999999</v>
      </c>
      <c r="H16" s="54">
        <f t="shared" si="0"/>
        <v>0.73166800966961709</v>
      </c>
      <c r="I16" s="53">
        <f t="shared" ref="I16:I27" si="4">IF(OR(OR(G16=0,F16=0),F16=""),"",(F16/E16-1)*100)</f>
        <v>14.209460703110622</v>
      </c>
      <c r="J16" s="54">
        <f t="shared" si="1"/>
        <v>3.6247679330440916</v>
      </c>
      <c r="K16" s="53">
        <f t="shared" si="2"/>
        <v>3.7028432027415561</v>
      </c>
      <c r="L16" s="18"/>
      <c r="N16" s="23" t="s">
        <v>4</v>
      </c>
      <c r="O16" s="34">
        <f>J15</f>
        <v>9.5874098892032524</v>
      </c>
    </row>
    <row r="17" spans="1:15">
      <c r="A17" s="16"/>
      <c r="B17" s="11" t="s">
        <v>23</v>
      </c>
      <c r="C17" s="55">
        <v>23.124333333333329</v>
      </c>
      <c r="D17" s="55">
        <v>23.506666666666671</v>
      </c>
      <c r="E17" s="55">
        <v>38.394333333333329</v>
      </c>
      <c r="F17" s="55">
        <v>39.600999999999999</v>
      </c>
      <c r="G17" s="56">
        <v>27.282333333333337</v>
      </c>
      <c r="H17" s="28">
        <f t="shared" si="0"/>
        <v>-31.106958578487067</v>
      </c>
      <c r="I17" s="27">
        <f t="shared" si="4"/>
        <v>3.1428248960350125</v>
      </c>
      <c r="J17" s="28">
        <f t="shared" si="1"/>
        <v>3.1643455460542245</v>
      </c>
      <c r="K17" s="27">
        <f t="shared" si="2"/>
        <v>4.7263914156895526</v>
      </c>
      <c r="L17" s="18"/>
      <c r="N17" s="23" t="s">
        <v>35</v>
      </c>
      <c r="O17" s="34">
        <f>100-O16</f>
        <v>90.412590110796742</v>
      </c>
    </row>
    <row r="18" spans="1:15">
      <c r="A18" s="16"/>
      <c r="B18" s="11" t="s">
        <v>24</v>
      </c>
      <c r="C18" s="55">
        <v>19.109666666666666</v>
      </c>
      <c r="D18" s="55">
        <v>11.457666666666666</v>
      </c>
      <c r="E18" s="55">
        <v>14.779666666666666</v>
      </c>
      <c r="F18" s="55">
        <v>23.104333333333333</v>
      </c>
      <c r="G18" s="56">
        <v>26.343333333333334</v>
      </c>
      <c r="H18" s="28">
        <f t="shared" si="0"/>
        <v>14.019015191955342</v>
      </c>
      <c r="I18" s="27">
        <f t="shared" si="4"/>
        <v>56.325131374185268</v>
      </c>
      <c r="J18" s="28">
        <f t="shared" si="1"/>
        <v>3.0554354894457378</v>
      </c>
      <c r="K18" s="27">
        <f t="shared" si="2"/>
        <v>2.7575092227947944</v>
      </c>
      <c r="L18" s="18"/>
    </row>
    <row r="19" spans="1:15">
      <c r="A19" s="16"/>
      <c r="B19" s="11" t="s">
        <v>19</v>
      </c>
      <c r="C19" s="55">
        <v>11.810333333333332</v>
      </c>
      <c r="D19" s="55">
        <v>11.760666666666665</v>
      </c>
      <c r="E19" s="55">
        <v>22.353999999999999</v>
      </c>
      <c r="F19" s="55">
        <v>20.497666666666667</v>
      </c>
      <c r="G19" s="56">
        <v>14.946333333333333</v>
      </c>
      <c r="H19" s="28">
        <f t="shared" si="0"/>
        <v>-27.082757387019662</v>
      </c>
      <c r="I19" s="27">
        <f t="shared" si="4"/>
        <v>-8.3042557633234875</v>
      </c>
      <c r="J19" s="28">
        <f t="shared" si="1"/>
        <v>1.7335527256897056</v>
      </c>
      <c r="K19" s="27">
        <f t="shared" si="2"/>
        <v>2.4464027619251842</v>
      </c>
      <c r="L19" s="18"/>
    </row>
    <row r="20" spans="1:15">
      <c r="A20" s="16"/>
      <c r="B20" s="11" t="s">
        <v>20</v>
      </c>
      <c r="C20" s="55">
        <v>11.544333333333334</v>
      </c>
      <c r="D20" s="55">
        <v>14.11</v>
      </c>
      <c r="E20" s="55">
        <v>10.110333333333333</v>
      </c>
      <c r="F20" s="55">
        <v>11.508000000000001</v>
      </c>
      <c r="G20" s="56">
        <v>14.438000000000001</v>
      </c>
      <c r="H20" s="28">
        <f t="shared" si="0"/>
        <v>25.460549183176905</v>
      </c>
      <c r="I20" s="27">
        <f t="shared" si="4"/>
        <v>13.824140318486045</v>
      </c>
      <c r="J20" s="28">
        <f t="shared" si="1"/>
        <v>1.6745936073624279</v>
      </c>
      <c r="K20" s="27">
        <f t="shared" si="2"/>
        <v>1.3734833062739673</v>
      </c>
      <c r="L20" s="18"/>
    </row>
    <row r="21" spans="1:15">
      <c r="A21" s="16"/>
      <c r="B21" s="11" t="s">
        <v>7</v>
      </c>
      <c r="C21" s="55">
        <v>10.479666666666667</v>
      </c>
      <c r="D21" s="55">
        <v>12.783666666666667</v>
      </c>
      <c r="E21" s="55">
        <v>19.175999999999998</v>
      </c>
      <c r="F21" s="55">
        <v>12.555333333333332</v>
      </c>
      <c r="G21" s="56">
        <v>13.161666666666667</v>
      </c>
      <c r="H21" s="28">
        <f t="shared" si="0"/>
        <v>4.8292890139648659</v>
      </c>
      <c r="I21" s="27">
        <f t="shared" si="4"/>
        <v>-34.525796134056463</v>
      </c>
      <c r="J21" s="28">
        <f t="shared" si="1"/>
        <v>1.5265578932147912</v>
      </c>
      <c r="K21" s="27">
        <f t="shared" si="2"/>
        <v>1.4984828587103243</v>
      </c>
      <c r="L21" s="18"/>
    </row>
    <row r="22" spans="1:15">
      <c r="A22" s="16"/>
      <c r="B22" s="11" t="s">
        <v>18</v>
      </c>
      <c r="C22" s="55">
        <v>9.3529999999999998</v>
      </c>
      <c r="D22" s="55">
        <v>8.5150000000000006</v>
      </c>
      <c r="E22" s="55">
        <v>9.3443333333333332</v>
      </c>
      <c r="F22" s="55">
        <v>8.8440000000000012</v>
      </c>
      <c r="G22" s="56">
        <v>11.639333333333333</v>
      </c>
      <c r="H22" s="28">
        <f t="shared" si="0"/>
        <v>31.607115935474116</v>
      </c>
      <c r="I22" s="27">
        <f t="shared" si="4"/>
        <v>-5.3544037384510972</v>
      </c>
      <c r="J22" s="28">
        <f t="shared" si="1"/>
        <v>1.3499898319684458</v>
      </c>
      <c r="K22" s="27">
        <f t="shared" si="2"/>
        <v>1.0555340946026215</v>
      </c>
      <c r="L22" s="18"/>
    </row>
    <row r="23" spans="1:15">
      <c r="A23" s="16"/>
      <c r="B23" s="11" t="s">
        <v>22</v>
      </c>
      <c r="C23" s="55">
        <v>4.987333333333333</v>
      </c>
      <c r="D23" s="55">
        <v>7.2106666666666674</v>
      </c>
      <c r="E23" s="55">
        <v>5.8346666666666662</v>
      </c>
      <c r="F23" s="55">
        <v>7.7853333333333339</v>
      </c>
      <c r="G23" s="56">
        <v>10.343333333333332</v>
      </c>
      <c r="H23" s="28">
        <f t="shared" si="0"/>
        <v>32.856653536564465</v>
      </c>
      <c r="I23" s="27">
        <f t="shared" si="4"/>
        <v>33.432358318098743</v>
      </c>
      <c r="J23" s="28">
        <f t="shared" si="1"/>
        <v>1.1996730765215897</v>
      </c>
      <c r="K23" s="27">
        <f t="shared" si="2"/>
        <v>0.92918190537987433</v>
      </c>
      <c r="L23" s="18"/>
    </row>
    <row r="24" spans="1:15">
      <c r="A24" s="16"/>
      <c r="B24" s="11" t="s">
        <v>8</v>
      </c>
      <c r="C24" s="55">
        <v>6.2640000000000002</v>
      </c>
      <c r="D24" s="55">
        <v>9.6513333333333335</v>
      </c>
      <c r="E24" s="55">
        <v>9.6553333333333331</v>
      </c>
      <c r="F24" s="55">
        <v>10.177333333333335</v>
      </c>
      <c r="G24" s="56">
        <v>9.5926666666666662</v>
      </c>
      <c r="H24" s="28">
        <f t="shared" si="0"/>
        <v>-5.744792349010897</v>
      </c>
      <c r="I24" s="27">
        <f t="shared" si="4"/>
        <v>5.4063384657874858</v>
      </c>
      <c r="J24" s="28">
        <f t="shared" si="1"/>
        <v>1.1126068899818984</v>
      </c>
      <c r="K24" s="27">
        <f t="shared" si="2"/>
        <v>1.2146678341778696</v>
      </c>
      <c r="L24" s="18"/>
    </row>
    <row r="25" spans="1:15">
      <c r="A25" s="16"/>
      <c r="B25" s="11" t="s">
        <v>5</v>
      </c>
      <c r="C25" s="55">
        <v>6.405333333333334</v>
      </c>
      <c r="D25" s="55">
        <v>3.454333333333333</v>
      </c>
      <c r="E25" s="55">
        <v>5.030333333333334</v>
      </c>
      <c r="F25" s="55">
        <v>5.5993333333333339</v>
      </c>
      <c r="G25" s="56">
        <v>7.469333333333334</v>
      </c>
      <c r="H25" s="28">
        <f t="shared" si="0"/>
        <v>33.396832956304308</v>
      </c>
      <c r="I25" s="27">
        <f t="shared" si="4"/>
        <v>11.311377642303366</v>
      </c>
      <c r="J25" s="28">
        <f t="shared" si="1"/>
        <v>0.86633175310008981</v>
      </c>
      <c r="K25" s="27">
        <f t="shared" si="2"/>
        <v>0.6682821393462548</v>
      </c>
      <c r="L25" s="18"/>
    </row>
    <row r="26" spans="1:15">
      <c r="A26" s="16"/>
      <c r="B26" s="11" t="s">
        <v>10</v>
      </c>
      <c r="C26" s="55">
        <v>3.9550000000000001</v>
      </c>
      <c r="D26" s="55">
        <v>4.1946666666666665</v>
      </c>
      <c r="E26" s="55">
        <v>5.487000000000001</v>
      </c>
      <c r="F26" s="55">
        <v>5.6356666666666664</v>
      </c>
      <c r="G26" s="56">
        <v>6.2823333333333338</v>
      </c>
      <c r="H26" s="28">
        <f t="shared" si="0"/>
        <v>11.474537173951639</v>
      </c>
      <c r="I26" s="27">
        <f t="shared" si="4"/>
        <v>2.709434420752066</v>
      </c>
      <c r="J26" s="28">
        <f t="shared" si="1"/>
        <v>0.72865737909127959</v>
      </c>
      <c r="K26" s="27">
        <f t="shared" si="2"/>
        <v>0.67261853374968017</v>
      </c>
      <c r="L26" s="18"/>
    </row>
    <row r="27" spans="1:15">
      <c r="A27" s="16"/>
      <c r="B27" s="11" t="s">
        <v>21</v>
      </c>
      <c r="C27" s="55">
        <v>3.2433333333333336</v>
      </c>
      <c r="D27" s="55">
        <v>3.539333333333333</v>
      </c>
      <c r="E27" s="55">
        <v>4.1836666666666664</v>
      </c>
      <c r="F27" s="55">
        <v>4.8136666666666672</v>
      </c>
      <c r="G27" s="56">
        <v>3.8963333333333332</v>
      </c>
      <c r="H27" s="28">
        <f t="shared" si="0"/>
        <v>-19.056852018558278</v>
      </c>
      <c r="I27" s="27">
        <f t="shared" si="4"/>
        <v>15.058561070831033</v>
      </c>
      <c r="J27" s="28">
        <f t="shared" si="1"/>
        <v>0.45191680926396594</v>
      </c>
      <c r="K27" s="27">
        <f t="shared" si="2"/>
        <v>0.57451258330153987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 codeName="Hoja39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J24" sqref="J2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196</v>
      </c>
      <c r="C13" s="26">
        <v>71.494000000000014</v>
      </c>
      <c r="D13" s="26">
        <v>72.587000000000003</v>
      </c>
      <c r="E13" s="26">
        <v>74.953333333333333</v>
      </c>
      <c r="F13" s="26">
        <v>106.01133333333333</v>
      </c>
      <c r="G13" s="26">
        <v>99.940333333333342</v>
      </c>
      <c r="H13" s="28">
        <f t="shared" ref="H13:H27" si="0">IF(OR(OR(G13=0,F13=0),G13=""),"",(G13/F13-1)*100)</f>
        <v>-5.7267461969474853</v>
      </c>
      <c r="I13" s="27">
        <f>IF(OR(OR(G13=0,F13=0),F13=""),"",(F13/E13-1)*100)</f>
        <v>41.436449346259899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49.056666666666679</v>
      </c>
      <c r="D14" s="25">
        <v>50.768333333333331</v>
      </c>
      <c r="E14" s="25">
        <v>56.984999999999992</v>
      </c>
      <c r="F14" s="25">
        <v>79.667333333333318</v>
      </c>
      <c r="G14" s="26">
        <v>78.537000000000006</v>
      </c>
      <c r="H14" s="54">
        <f t="shared" si="0"/>
        <v>-1.4188165789407403</v>
      </c>
      <c r="I14" s="53">
        <f t="shared" ref="I14" si="3">IF(OR(OR(G14=0,F14=0),F14=""),"",(F14/E14-1)*100)</f>
        <v>39.804041999356542</v>
      </c>
      <c r="J14" s="54">
        <f t="shared" si="1"/>
        <v>78.583888386737428</v>
      </c>
      <c r="K14" s="53">
        <f t="shared" si="2"/>
        <v>75.149826748083527</v>
      </c>
      <c r="L14" s="18"/>
    </row>
    <row r="15" spans="1:15">
      <c r="A15" s="16"/>
      <c r="B15" s="12" t="s">
        <v>4</v>
      </c>
      <c r="C15" s="107">
        <v>6.2026666666666666</v>
      </c>
      <c r="D15" s="107">
        <v>8.495333333333333</v>
      </c>
      <c r="E15" s="107">
        <v>2.3793333333333333</v>
      </c>
      <c r="F15" s="107">
        <v>5.8293333333333335</v>
      </c>
      <c r="G15" s="107">
        <v>7.3036666666666674</v>
      </c>
      <c r="H15" s="50">
        <f t="shared" si="0"/>
        <v>25.291628545288212</v>
      </c>
      <c r="I15" s="50">
        <f>IF(OR(OR(G15=0,F15=0),F15=""),"",(F15/E15-1)*100)</f>
        <v>144.99859904735223</v>
      </c>
      <c r="J15" s="50">
        <f t="shared" si="1"/>
        <v>7.3080271228499667</v>
      </c>
      <c r="K15" s="50">
        <f t="shared" si="2"/>
        <v>5.4987831489714942</v>
      </c>
      <c r="L15" s="18"/>
    </row>
    <row r="16" spans="1:15">
      <c r="A16" s="16"/>
      <c r="B16" s="11" t="s">
        <v>195</v>
      </c>
      <c r="C16" s="25">
        <v>3.6996666666666669</v>
      </c>
      <c r="D16" s="25">
        <v>1.0463333333333333</v>
      </c>
      <c r="E16" s="25">
        <v>2.9116666666666666</v>
      </c>
      <c r="F16" s="25">
        <v>3.7313333333333332</v>
      </c>
      <c r="G16" s="26">
        <v>2.9910000000000001</v>
      </c>
      <c r="H16" s="28">
        <f t="shared" si="0"/>
        <v>-19.840986242629977</v>
      </c>
      <c r="I16" s="27">
        <f t="shared" ref="I16:I27" si="4">IF(OR(OR(G16=0,F16=0),F16=""),"",(F16/E16-1)*100)</f>
        <v>28.151116199198611</v>
      </c>
      <c r="J16" s="28">
        <f t="shared" si="1"/>
        <v>2.9927856954649603</v>
      </c>
      <c r="K16" s="27">
        <f t="shared" si="2"/>
        <v>3.5197494607494799</v>
      </c>
      <c r="L16" s="18"/>
      <c r="N16" s="23" t="s">
        <v>4</v>
      </c>
      <c r="O16" s="34">
        <f>J16</f>
        <v>2.9927856954649603</v>
      </c>
    </row>
    <row r="17" spans="1:15">
      <c r="A17" s="16"/>
      <c r="B17" s="11" t="s">
        <v>23</v>
      </c>
      <c r="C17" s="25">
        <v>4.6333333333333337</v>
      </c>
      <c r="D17" s="25">
        <v>5.8503333333333343</v>
      </c>
      <c r="E17" s="25">
        <v>7.1603333333333339</v>
      </c>
      <c r="F17" s="25">
        <v>9.4773333333333341</v>
      </c>
      <c r="G17" s="26">
        <v>2.9013333333333335</v>
      </c>
      <c r="H17" s="28">
        <f t="shared" si="0"/>
        <v>-69.386606640405176</v>
      </c>
      <c r="I17" s="27">
        <f t="shared" si="4"/>
        <v>32.358828732368153</v>
      </c>
      <c r="J17" s="28">
        <f t="shared" si="1"/>
        <v>2.9030654957457949</v>
      </c>
      <c r="K17" s="27">
        <f t="shared" si="2"/>
        <v>8.9399246621430422</v>
      </c>
      <c r="L17" s="18"/>
      <c r="N17" s="23" t="s">
        <v>35</v>
      </c>
      <c r="O17" s="34">
        <f>100-O16</f>
        <v>97.00721430453504</v>
      </c>
    </row>
    <row r="18" spans="1:15">
      <c r="A18" s="16"/>
      <c r="B18" s="11" t="s">
        <v>19</v>
      </c>
      <c r="C18" s="25">
        <v>1.0823333333333334</v>
      </c>
      <c r="D18" s="25">
        <v>0.68199999999999994</v>
      </c>
      <c r="E18" s="25">
        <v>0.7373333333333334</v>
      </c>
      <c r="F18" s="25">
        <v>1.7563333333333333</v>
      </c>
      <c r="G18" s="26">
        <v>1.873</v>
      </c>
      <c r="H18" s="28">
        <f t="shared" si="0"/>
        <v>6.6426266843803372</v>
      </c>
      <c r="I18" s="27">
        <f t="shared" si="4"/>
        <v>138.20072332730558</v>
      </c>
      <c r="J18" s="28">
        <f t="shared" si="1"/>
        <v>1.8741182238735776</v>
      </c>
      <c r="K18" s="27">
        <f t="shared" si="2"/>
        <v>1.6567411031524932</v>
      </c>
      <c r="L18" s="18"/>
    </row>
    <row r="19" spans="1:15">
      <c r="A19" s="16"/>
      <c r="B19" s="11" t="s">
        <v>7</v>
      </c>
      <c r="C19" s="25">
        <v>1.8276666666666668</v>
      </c>
      <c r="D19" s="25">
        <v>1.0216666666666667</v>
      </c>
      <c r="E19" s="25">
        <v>1.3743333333333334</v>
      </c>
      <c r="F19" s="25">
        <v>0.79066666666666663</v>
      </c>
      <c r="G19" s="26">
        <v>1.038</v>
      </c>
      <c r="H19" s="28">
        <f t="shared" si="0"/>
        <v>31.281618887015195</v>
      </c>
      <c r="I19" s="27">
        <f t="shared" si="4"/>
        <v>-42.469075915595447</v>
      </c>
      <c r="J19" s="28">
        <f t="shared" si="1"/>
        <v>1.0386197097601568</v>
      </c>
      <c r="K19" s="27">
        <f t="shared" si="2"/>
        <v>0.74583220661941807</v>
      </c>
      <c r="L19" s="18"/>
    </row>
    <row r="20" spans="1:15">
      <c r="A20" s="16"/>
      <c r="B20" s="11" t="s">
        <v>24</v>
      </c>
      <c r="C20" s="25">
        <v>0.622</v>
      </c>
      <c r="D20" s="25">
        <v>1.1000000000000001</v>
      </c>
      <c r="E20" s="25">
        <v>0.97133333333333338</v>
      </c>
      <c r="F20" s="25">
        <v>0.63733333333333342</v>
      </c>
      <c r="G20" s="26">
        <v>0.89666666666666683</v>
      </c>
      <c r="H20" s="28">
        <f t="shared" si="0"/>
        <v>40.690376569037667</v>
      </c>
      <c r="I20" s="27">
        <f t="shared" si="4"/>
        <v>-34.385724090597115</v>
      </c>
      <c r="J20" s="28">
        <f t="shared" si="1"/>
        <v>0.89720199719165783</v>
      </c>
      <c r="K20" s="27">
        <f t="shared" si="2"/>
        <v>0.60119358307602344</v>
      </c>
      <c r="L20" s="18"/>
    </row>
    <row r="21" spans="1:15">
      <c r="A21" s="16"/>
      <c r="B21" s="11" t="s">
        <v>20</v>
      </c>
      <c r="C21" s="25">
        <v>1.4953333333333336</v>
      </c>
      <c r="D21" s="25">
        <v>1.2973333333333332</v>
      </c>
      <c r="E21" s="25">
        <v>0.58266666666666667</v>
      </c>
      <c r="F21" s="25">
        <v>1.331</v>
      </c>
      <c r="G21" s="26">
        <v>0.87266666666666681</v>
      </c>
      <c r="H21" s="28">
        <f t="shared" si="0"/>
        <v>-34.435261707988971</v>
      </c>
      <c r="I21" s="27">
        <f t="shared" si="4"/>
        <v>128.43249427917618</v>
      </c>
      <c r="J21" s="28">
        <f t="shared" si="1"/>
        <v>0.87318766864228992</v>
      </c>
      <c r="K21" s="27">
        <f t="shared" si="2"/>
        <v>1.2555261387147287</v>
      </c>
      <c r="L21" s="18"/>
    </row>
    <row r="22" spans="1:15">
      <c r="A22" s="16"/>
      <c r="B22" s="11" t="s">
        <v>18</v>
      </c>
      <c r="C22" s="25">
        <v>0.65333333333333332</v>
      </c>
      <c r="D22" s="25">
        <v>0.16633333333333333</v>
      </c>
      <c r="E22" s="25">
        <v>0.44066666666666671</v>
      </c>
      <c r="F22" s="25">
        <v>0.21833333333333335</v>
      </c>
      <c r="G22" s="26">
        <v>0.86933333333333318</v>
      </c>
      <c r="H22" s="28">
        <f t="shared" si="0"/>
        <v>298.16793893129761</v>
      </c>
      <c r="I22" s="27">
        <f t="shared" si="4"/>
        <v>-50.453857791225417</v>
      </c>
      <c r="J22" s="28">
        <f t="shared" si="1"/>
        <v>0.86985234523265531</v>
      </c>
      <c r="K22" s="27">
        <f t="shared" si="2"/>
        <v>0.20595282265418166</v>
      </c>
      <c r="L22" s="18"/>
    </row>
    <row r="23" spans="1:15">
      <c r="A23" s="16"/>
      <c r="B23" s="11" t="s">
        <v>22</v>
      </c>
      <c r="C23" s="25">
        <v>0.42533333333333334</v>
      </c>
      <c r="D23" s="25">
        <v>0.95299999999999996</v>
      </c>
      <c r="E23" s="25">
        <v>9.1333333333333336E-2</v>
      </c>
      <c r="F23" s="25">
        <v>0.99199999999999999</v>
      </c>
      <c r="G23" s="26">
        <v>0.86699999999999999</v>
      </c>
      <c r="H23" s="28">
        <f t="shared" si="0"/>
        <v>-12.6008064516129</v>
      </c>
      <c r="I23" s="27">
        <f t="shared" si="4"/>
        <v>986.13138686131379</v>
      </c>
      <c r="J23" s="28">
        <f t="shared" si="1"/>
        <v>0.86751761884591128</v>
      </c>
      <c r="K23" s="27">
        <f t="shared" si="2"/>
        <v>0.93574900796770166</v>
      </c>
      <c r="L23" s="18"/>
    </row>
    <row r="24" spans="1:15">
      <c r="A24" s="16"/>
      <c r="B24" s="11" t="s">
        <v>5</v>
      </c>
      <c r="C24" s="25">
        <v>0.40966666666666668</v>
      </c>
      <c r="D24" s="25">
        <v>0</v>
      </c>
      <c r="E24" s="25">
        <v>0.46533333333333332</v>
      </c>
      <c r="F24" s="25">
        <v>0.21933333333333335</v>
      </c>
      <c r="G24" s="26">
        <v>0.8570000000000001</v>
      </c>
      <c r="H24" s="28">
        <f t="shared" si="0"/>
        <v>290.72948328267478</v>
      </c>
      <c r="I24" s="27">
        <f t="shared" si="4"/>
        <v>-52.865329512893979</v>
      </c>
      <c r="J24" s="28">
        <f t="shared" si="1"/>
        <v>0.85751164861700824</v>
      </c>
      <c r="K24" s="27">
        <f t="shared" si="2"/>
        <v>0.20689611802511684</v>
      </c>
      <c r="L24" s="18"/>
    </row>
    <row r="25" spans="1:15">
      <c r="A25" s="16"/>
      <c r="B25" s="11" t="s">
        <v>21</v>
      </c>
      <c r="C25" s="25">
        <v>0.53733333333333333</v>
      </c>
      <c r="D25" s="25">
        <v>0.247</v>
      </c>
      <c r="E25" s="25">
        <v>0.16333333333333333</v>
      </c>
      <c r="F25" s="25">
        <v>0.32200000000000001</v>
      </c>
      <c r="G25" s="26">
        <v>0.71799999999999997</v>
      </c>
      <c r="H25" s="28">
        <f t="shared" si="0"/>
        <v>122.98136645962731</v>
      </c>
      <c r="I25" s="27">
        <f t="shared" si="4"/>
        <v>97.142857142857153</v>
      </c>
      <c r="J25" s="28">
        <f t="shared" si="1"/>
        <v>0.71842866243525294</v>
      </c>
      <c r="K25" s="27">
        <f t="shared" si="2"/>
        <v>0.30374110944112898</v>
      </c>
      <c r="L25" s="18"/>
    </row>
    <row r="26" spans="1:15">
      <c r="A26" s="16"/>
      <c r="B26" s="11" t="s">
        <v>10</v>
      </c>
      <c r="C26" s="25">
        <v>0.41233333333333338</v>
      </c>
      <c r="D26" s="25">
        <v>0.56966666666666665</v>
      </c>
      <c r="E26" s="25">
        <v>0.50433333333333341</v>
      </c>
      <c r="F26" s="25">
        <v>0.56966666666666665</v>
      </c>
      <c r="G26" s="26">
        <v>0.13933333333333334</v>
      </c>
      <c r="H26" s="28">
        <f t="shared" si="0"/>
        <v>-75.541252194265653</v>
      </c>
      <c r="I26" s="27">
        <f t="shared" si="4"/>
        <v>12.954395241242555</v>
      </c>
      <c r="J26" s="28">
        <f t="shared" si="1"/>
        <v>0.13941651852271855</v>
      </c>
      <c r="K26" s="27">
        <f t="shared" si="2"/>
        <v>0.5373639296427426</v>
      </c>
      <c r="L26" s="18"/>
    </row>
    <row r="27" spans="1:15">
      <c r="A27" s="16"/>
      <c r="B27" s="11" t="s">
        <v>8</v>
      </c>
      <c r="C27" s="25">
        <v>0.4363333333333333</v>
      </c>
      <c r="D27" s="25">
        <v>0.38966666666666666</v>
      </c>
      <c r="E27" s="25">
        <v>0.18633333333333332</v>
      </c>
      <c r="F27" s="25">
        <v>0.46933333333333332</v>
      </c>
      <c r="G27" s="26">
        <v>7.6333333333333336E-2</v>
      </c>
      <c r="H27" s="28">
        <f t="shared" si="0"/>
        <v>-83.735795454545453</v>
      </c>
      <c r="I27" s="27">
        <f t="shared" si="4"/>
        <v>151.8783542039356</v>
      </c>
      <c r="J27" s="28">
        <f t="shared" si="1"/>
        <v>7.6378906080628112E-2</v>
      </c>
      <c r="K27" s="27">
        <f t="shared" si="2"/>
        <v>0.44271996075891262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 codeName="Hoja40">
    <tabColor rgb="FF53722D"/>
  </sheetPr>
  <dimension ref="A1:P46"/>
  <sheetViews>
    <sheetView zoomScaleNormal="100" zoomScaleSheetLayoutView="100" workbookViewId="0">
      <selection activeCell="J23" sqref="J2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23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80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196</v>
      </c>
      <c r="C13" s="26">
        <v>937.09666666666669</v>
      </c>
      <c r="D13" s="26">
        <v>758.08133333333342</v>
      </c>
      <c r="E13" s="26">
        <v>794.51200000000006</v>
      </c>
      <c r="F13" s="26">
        <v>755.79933333333338</v>
      </c>
      <c r="G13" s="26">
        <v>768.6346666666667</v>
      </c>
      <c r="H13" s="28">
        <f t="shared" ref="H13:H25" si="0">IF(OR(OR(G13=0,F13=0),G13=""),"",(G13/F13-1)*100)</f>
        <v>1.6982461835107987</v>
      </c>
      <c r="I13" s="27">
        <f>IF(OR(OR(G13=0,F13=0),F13=""),"",(F13/E13-1)*100)</f>
        <v>-4.8725087433124532</v>
      </c>
      <c r="J13" s="28">
        <f t="shared" ref="J13:J25" si="1">IF(G13=0,"",G13/$G$13*100)</f>
        <v>100</v>
      </c>
      <c r="K13" s="27">
        <f t="shared" ref="K13:K25" si="2">IF(F13=0,"",F13/$F$13*100)</f>
        <v>100</v>
      </c>
      <c r="L13" s="18"/>
    </row>
    <row r="14" spans="1:15">
      <c r="A14" s="16"/>
      <c r="B14" s="11" t="s">
        <v>26</v>
      </c>
      <c r="C14" s="25">
        <v>931.74966666666671</v>
      </c>
      <c r="D14" s="25">
        <v>751.03800000000012</v>
      </c>
      <c r="E14" s="25">
        <v>786.07366666666667</v>
      </c>
      <c r="F14" s="25">
        <v>748.98166666666668</v>
      </c>
      <c r="G14" s="26">
        <v>761.74700000000007</v>
      </c>
      <c r="H14" s="54">
        <f t="shared" si="0"/>
        <v>1.7043585846560516</v>
      </c>
      <c r="I14" s="53">
        <f t="shared" ref="I14" si="3">IF(OR(OR(G14=0,F14=0),F14=""),"",(F14/E14-1)*100)</f>
        <v>-4.7186417218742394</v>
      </c>
      <c r="J14" s="54">
        <f t="shared" si="1"/>
        <v>99.103908922487676</v>
      </c>
      <c r="K14" s="53">
        <f t="shared" si="2"/>
        <v>99.097952807579432</v>
      </c>
      <c r="L14" s="18"/>
    </row>
    <row r="15" spans="1:15">
      <c r="A15" s="16"/>
      <c r="B15" s="11" t="s">
        <v>22</v>
      </c>
      <c r="C15" s="25">
        <v>0.75366666666666671</v>
      </c>
      <c r="D15" s="25">
        <v>1.4333333333333336</v>
      </c>
      <c r="E15" s="25">
        <v>2.0099999999999998</v>
      </c>
      <c r="F15" s="25">
        <v>2.4159999999999999</v>
      </c>
      <c r="G15" s="26">
        <v>2.6443333333333334</v>
      </c>
      <c r="H15" s="28">
        <f t="shared" si="0"/>
        <v>9.4508830022075117</v>
      </c>
      <c r="I15" s="27">
        <f>IF(OR(OR(G15=0,F15=0),F15=""),"",(F15/E15-1)*100)</f>
        <v>20.199004975124389</v>
      </c>
      <c r="J15" s="28">
        <f t="shared" si="1"/>
        <v>0.34402993359654171</v>
      </c>
      <c r="K15" s="27">
        <f t="shared" si="2"/>
        <v>0.31966156801761308</v>
      </c>
      <c r="L15" s="18"/>
    </row>
    <row r="16" spans="1:15">
      <c r="A16" s="16"/>
      <c r="B16" s="11" t="s">
        <v>195</v>
      </c>
      <c r="C16" s="25">
        <v>0</v>
      </c>
      <c r="D16" s="25">
        <v>0.25166666666666665</v>
      </c>
      <c r="E16" s="25">
        <v>0.39366666666666666</v>
      </c>
      <c r="F16" s="25">
        <v>0.86599999999999999</v>
      </c>
      <c r="G16" s="26">
        <v>0.95299999999999996</v>
      </c>
      <c r="H16" s="28">
        <f t="shared" si="0"/>
        <v>10.046189376443415</v>
      </c>
      <c r="I16" s="27">
        <f t="shared" ref="I16:I25" si="4">IF(OR(OR(G16=0,F16=0),F16=""),"",(F16/E16-1)*100)</f>
        <v>119.98306519898389</v>
      </c>
      <c r="J16" s="28">
        <f t="shared" si="1"/>
        <v>0.12398608094699518</v>
      </c>
      <c r="K16" s="28">
        <f t="shared" si="2"/>
        <v>0.11458067794008814</v>
      </c>
      <c r="L16" s="18"/>
      <c r="N16" s="23" t="s">
        <v>4</v>
      </c>
      <c r="O16" s="146" t="str">
        <f>+J26</f>
        <v/>
      </c>
    </row>
    <row r="17" spans="1:15">
      <c r="A17" s="16"/>
      <c r="B17" s="11" t="s">
        <v>7</v>
      </c>
      <c r="C17" s="25">
        <v>0.78466666666666673</v>
      </c>
      <c r="D17" s="25">
        <v>0.61399999999999999</v>
      </c>
      <c r="E17" s="25">
        <v>0.94133333333333347</v>
      </c>
      <c r="F17" s="25">
        <v>0.46799999999999997</v>
      </c>
      <c r="G17" s="26">
        <v>0.73266666666666669</v>
      </c>
      <c r="H17" s="28">
        <f t="shared" si="0"/>
        <v>56.552706552706567</v>
      </c>
      <c r="I17" s="27">
        <f t="shared" si="4"/>
        <v>-50.283286118980186</v>
      </c>
      <c r="J17" s="28">
        <f t="shared" si="1"/>
        <v>9.5320533725601758E-2</v>
      </c>
      <c r="K17" s="27">
        <f t="shared" si="2"/>
        <v>6.1921197778246249E-2</v>
      </c>
      <c r="L17" s="18"/>
      <c r="N17" s="23" t="s">
        <v>35</v>
      </c>
      <c r="O17" s="146">
        <f>+J14</f>
        <v>99.103908922487676</v>
      </c>
    </row>
    <row r="18" spans="1:15">
      <c r="A18" s="16"/>
      <c r="B18" s="11" t="s">
        <v>21</v>
      </c>
      <c r="C18" s="25">
        <v>0.58566666666666667</v>
      </c>
      <c r="D18" s="25">
        <v>0.35600000000000004</v>
      </c>
      <c r="E18" s="25">
        <v>0.4976666666666667</v>
      </c>
      <c r="F18" s="25">
        <v>0.71133333333333326</v>
      </c>
      <c r="G18" s="26">
        <v>0.71833333333333338</v>
      </c>
      <c r="H18" s="28">
        <f t="shared" si="0"/>
        <v>0.9840674789128645</v>
      </c>
      <c r="I18" s="27">
        <f t="shared" si="4"/>
        <v>42.93369055592764</v>
      </c>
      <c r="J18" s="28">
        <f t="shared" si="1"/>
        <v>9.3455755313317471E-2</v>
      </c>
      <c r="K18" s="27">
        <f t="shared" si="2"/>
        <v>9.4116692349556622E-2</v>
      </c>
      <c r="L18" s="18"/>
    </row>
    <row r="19" spans="1:15">
      <c r="A19" s="16"/>
      <c r="B19" s="11" t="s">
        <v>20</v>
      </c>
      <c r="C19" s="25">
        <v>1.0226666666666666</v>
      </c>
      <c r="D19" s="25">
        <v>0.51866666666666672</v>
      </c>
      <c r="E19" s="25">
        <v>1.3246666666666667</v>
      </c>
      <c r="F19" s="25">
        <v>0.81699999999999984</v>
      </c>
      <c r="G19" s="26">
        <v>0.64</v>
      </c>
      <c r="H19" s="28">
        <f t="shared" si="0"/>
        <v>-21.664626682986523</v>
      </c>
      <c r="I19" s="27">
        <f t="shared" si="4"/>
        <v>-38.324106693507808</v>
      </c>
      <c r="J19" s="28">
        <f t="shared" si="1"/>
        <v>8.3264524455484698E-2</v>
      </c>
      <c r="K19" s="27">
        <f t="shared" si="2"/>
        <v>0.10809747560860507</v>
      </c>
      <c r="L19" s="18"/>
    </row>
    <row r="20" spans="1:15">
      <c r="A20" s="16"/>
      <c r="B20" s="11" t="s">
        <v>23</v>
      </c>
      <c r="C20" s="25">
        <v>0.72633333333333328</v>
      </c>
      <c r="D20" s="25">
        <v>0.94199999999999984</v>
      </c>
      <c r="E20" s="25">
        <v>0</v>
      </c>
      <c r="F20" s="25">
        <v>0.29199999999999998</v>
      </c>
      <c r="G20" s="26">
        <v>0.3056666666666667</v>
      </c>
      <c r="H20" s="28">
        <f t="shared" si="0"/>
        <v>4.680365296803668</v>
      </c>
      <c r="I20" s="27"/>
      <c r="J20" s="28">
        <f t="shared" si="1"/>
        <v>3.9767483815458061E-2</v>
      </c>
      <c r="K20" s="27">
        <f t="shared" si="2"/>
        <v>3.8634593485572445E-2</v>
      </c>
      <c r="L20" s="18"/>
    </row>
    <row r="21" spans="1:15">
      <c r="A21" s="16"/>
      <c r="B21" s="11" t="s">
        <v>8</v>
      </c>
      <c r="C21" s="25">
        <v>0.157</v>
      </c>
      <c r="D21" s="25">
        <v>0.56899999999999995</v>
      </c>
      <c r="E21" s="25">
        <v>0.13466666666666668</v>
      </c>
      <c r="F21" s="25">
        <v>4.4999999999999998E-2</v>
      </c>
      <c r="G21" s="26">
        <v>0.26133333333333336</v>
      </c>
      <c r="H21" s="28">
        <f t="shared" si="0"/>
        <v>480.74074074074088</v>
      </c>
      <c r="I21" s="27">
        <f t="shared" si="4"/>
        <v>-66.584158415841586</v>
      </c>
      <c r="J21" s="28">
        <f t="shared" si="1"/>
        <v>3.3999680819322919E-2</v>
      </c>
      <c r="K21" s="27">
        <f t="shared" si="2"/>
        <v>5.9539613248313699E-3</v>
      </c>
      <c r="L21" s="18"/>
    </row>
    <row r="22" spans="1:15">
      <c r="A22" s="16"/>
      <c r="B22" s="11" t="s">
        <v>10</v>
      </c>
      <c r="C22" s="25">
        <v>0.56166666666666665</v>
      </c>
      <c r="D22" s="25">
        <v>0.14866666666666667</v>
      </c>
      <c r="E22" s="25">
        <v>0.16366666666666665</v>
      </c>
      <c r="F22" s="25">
        <v>0.40233333333333338</v>
      </c>
      <c r="G22" s="26">
        <v>0.22666666666666666</v>
      </c>
      <c r="H22" s="28">
        <f t="shared" si="0"/>
        <v>-43.661971830985927</v>
      </c>
      <c r="I22" s="27">
        <f t="shared" si="4"/>
        <v>145.82484725050921</v>
      </c>
      <c r="J22" s="28">
        <f t="shared" si="1"/>
        <v>2.9489519077984163E-2</v>
      </c>
      <c r="K22" s="27">
        <f t="shared" si="2"/>
        <v>5.3232824585714551E-2</v>
      </c>
      <c r="L22" s="18"/>
    </row>
    <row r="23" spans="1:15">
      <c r="A23" s="16"/>
      <c r="B23" s="11" t="s">
        <v>24</v>
      </c>
      <c r="C23" s="25">
        <v>0.17166666666666666</v>
      </c>
      <c r="D23" s="25">
        <v>0</v>
      </c>
      <c r="E23" s="25">
        <v>0</v>
      </c>
      <c r="F23" s="25">
        <v>0</v>
      </c>
      <c r="G23" s="26">
        <v>0.17666666666666667</v>
      </c>
      <c r="H23" s="28" t="str">
        <f t="shared" si="0"/>
        <v/>
      </c>
      <c r="I23" s="27" t="str">
        <f t="shared" si="4"/>
        <v/>
      </c>
      <c r="J23" s="28">
        <f t="shared" si="1"/>
        <v>2.2984478104899422E-2</v>
      </c>
      <c r="K23" s="27" t="str">
        <f t="shared" si="2"/>
        <v/>
      </c>
      <c r="L23" s="18"/>
    </row>
    <row r="24" spans="1:15">
      <c r="A24" s="16"/>
      <c r="B24" s="11" t="s">
        <v>19</v>
      </c>
      <c r="C24" s="25">
        <v>0.14433333333333334</v>
      </c>
      <c r="D24" s="25">
        <v>0.58399999999999996</v>
      </c>
      <c r="E24" s="25">
        <v>0.89266666666666661</v>
      </c>
      <c r="F24" s="25">
        <v>0.55300000000000005</v>
      </c>
      <c r="G24" s="26">
        <v>0.14866666666666667</v>
      </c>
      <c r="H24" s="28">
        <f t="shared" si="0"/>
        <v>-73.116335141651604</v>
      </c>
      <c r="I24" s="27">
        <f t="shared" si="4"/>
        <v>-38.050784167289009</v>
      </c>
      <c r="J24" s="28">
        <f t="shared" si="1"/>
        <v>1.9341655159971965E-2</v>
      </c>
      <c r="K24" s="27">
        <f t="shared" si="2"/>
        <v>7.3167569169594396E-2</v>
      </c>
      <c r="L24" s="18"/>
    </row>
    <row r="25" spans="1:15">
      <c r="A25" s="16"/>
      <c r="B25" s="11" t="s">
        <v>18</v>
      </c>
      <c r="C25" s="25">
        <v>0.4393333333333333</v>
      </c>
      <c r="D25" s="25">
        <v>0.72233333333333327</v>
      </c>
      <c r="E25" s="25">
        <v>1.2786666666666668</v>
      </c>
      <c r="F25" s="25">
        <v>0.24700000000000003</v>
      </c>
      <c r="G25" s="26">
        <v>8.0333333333333326E-2</v>
      </c>
      <c r="H25" s="54">
        <f t="shared" si="0"/>
        <v>-67.476383265856953</v>
      </c>
      <c r="I25" s="27">
        <f t="shared" si="4"/>
        <v>-80.683003128258605</v>
      </c>
      <c r="J25" s="54">
        <f t="shared" si="1"/>
        <v>1.045143249675615E-2</v>
      </c>
      <c r="K25" s="53">
        <f t="shared" si="2"/>
        <v>3.2680632160741081E-2</v>
      </c>
      <c r="L25" s="18"/>
    </row>
    <row r="26" spans="1:15">
      <c r="A26" s="16"/>
      <c r="B26" s="12" t="s">
        <v>4</v>
      </c>
      <c r="C26" s="107">
        <v>0</v>
      </c>
      <c r="D26" s="107">
        <v>0.90366666666666662</v>
      </c>
      <c r="E26" s="107">
        <v>0.80133333333333334</v>
      </c>
      <c r="F26" s="107">
        <v>0</v>
      </c>
      <c r="G26" s="107">
        <v>0</v>
      </c>
      <c r="H26" s="50" t="str">
        <f t="shared" ref="H26:H27" si="5">IF(OR(OR(G26=0,F26=0),G26=""),"",(G26/F26-1)*100)</f>
        <v/>
      </c>
      <c r="I26" s="36" t="str">
        <f t="shared" ref="I26:I27" si="6">IF(OR(OR(G26=0,F26=0),F26=""),"",(F26/E26-1)*100)</f>
        <v/>
      </c>
      <c r="J26" s="50" t="str">
        <f t="shared" ref="J26:J27" si="7">IF(G26=0,"",G26/$G$13*100)</f>
        <v/>
      </c>
      <c r="K26" s="36" t="str">
        <f t="shared" ref="K26:K27" si="8">IF(F26=0,"",F26/$F$13*100)</f>
        <v/>
      </c>
      <c r="L26" s="18"/>
    </row>
    <row r="27" spans="1:15">
      <c r="A27" s="16"/>
      <c r="B27" s="11" t="s">
        <v>5</v>
      </c>
      <c r="C27" s="25">
        <v>0</v>
      </c>
      <c r="D27" s="25">
        <v>0</v>
      </c>
      <c r="E27" s="25">
        <v>0</v>
      </c>
      <c r="F27" s="25">
        <v>0</v>
      </c>
      <c r="G27" s="26">
        <v>0</v>
      </c>
      <c r="H27" s="28" t="str">
        <f t="shared" si="5"/>
        <v/>
      </c>
      <c r="I27" s="27" t="str">
        <f t="shared" si="6"/>
        <v/>
      </c>
      <c r="J27" s="28" t="str">
        <f t="shared" si="7"/>
        <v/>
      </c>
      <c r="K27" s="27" t="str">
        <f t="shared" si="8"/>
        <v/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 codeName="Hoja41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J24" sqref="J2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81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196</v>
      </c>
      <c r="C13" s="26">
        <v>24.696333333333332</v>
      </c>
      <c r="D13" s="26">
        <v>6.3616666666666655</v>
      </c>
      <c r="E13" s="26">
        <v>19.807666666666666</v>
      </c>
      <c r="F13" s="26">
        <v>22.904666666666667</v>
      </c>
      <c r="G13" s="26">
        <v>18.351666666666667</v>
      </c>
      <c r="H13" s="28">
        <f t="shared" ref="H13:H19" si="0">IF(OR(OR(G13=0,F13=0),G13=""),"",(G13/F13-1)*100)</f>
        <v>-19.878045230957309</v>
      </c>
      <c r="I13" s="27">
        <f>IF(OR(OR(G13=0,F13=0),F13=""),"",(F13/E13-1)*100)</f>
        <v>15.635360045773528</v>
      </c>
      <c r="J13" s="28">
        <f t="shared" ref="J13:J18" si="1">IF(G13=0,"",G13/$G$13*100)</f>
        <v>100</v>
      </c>
      <c r="K13" s="27">
        <f t="shared" ref="K13:K19" si="2">IF(F13=0,"",F13/$F$13*100)</f>
        <v>100</v>
      </c>
      <c r="L13" s="18"/>
    </row>
    <row r="14" spans="1:15">
      <c r="A14" s="16"/>
      <c r="B14" s="11" t="s">
        <v>26</v>
      </c>
      <c r="C14" s="25">
        <v>12.475666666666664</v>
      </c>
      <c r="D14" s="25">
        <v>5.1119999999999983</v>
      </c>
      <c r="E14" s="25">
        <v>7.6206666666666649</v>
      </c>
      <c r="F14" s="25">
        <v>12.641000000000002</v>
      </c>
      <c r="G14" s="26">
        <v>11.041333333333332</v>
      </c>
      <c r="H14" s="28">
        <f>IF(OR(OR(G14=0,F14=0),G14=""),"",(G14/F14-1)*100)</f>
        <v>-12.654589563062013</v>
      </c>
      <c r="I14" s="27">
        <f>IF(OR(OR(G14=0,F14=0),F14=""),"",(F14/E14-1)*100)</f>
        <v>65.87787595136038</v>
      </c>
      <c r="J14" s="28">
        <f t="shared" si="1"/>
        <v>60.165289256198342</v>
      </c>
      <c r="K14" s="27">
        <f t="shared" si="2"/>
        <v>55.189626568093843</v>
      </c>
      <c r="L14" s="18"/>
    </row>
    <row r="15" spans="1:15">
      <c r="A15" s="16"/>
      <c r="B15" s="12" t="s">
        <v>4</v>
      </c>
      <c r="C15" s="107">
        <v>1.369</v>
      </c>
      <c r="D15" s="107">
        <v>0</v>
      </c>
      <c r="E15" s="107">
        <v>4.9809999999999999</v>
      </c>
      <c r="F15" s="107">
        <v>2.9516666666666667</v>
      </c>
      <c r="G15" s="107">
        <v>3.1426666666666669</v>
      </c>
      <c r="H15" s="50">
        <f t="shared" si="0"/>
        <v>6.4709203839638629</v>
      </c>
      <c r="I15" s="36"/>
      <c r="J15" s="50">
        <f t="shared" si="1"/>
        <v>17.124693488329854</v>
      </c>
      <c r="K15" s="36">
        <f t="shared" si="2"/>
        <v>12.886747969846027</v>
      </c>
      <c r="L15" s="18"/>
    </row>
    <row r="16" spans="1:15">
      <c r="A16" s="16"/>
      <c r="B16" s="11" t="s">
        <v>20</v>
      </c>
      <c r="C16" s="55">
        <v>3.4773333333333327</v>
      </c>
      <c r="D16" s="55">
        <v>0</v>
      </c>
      <c r="E16" s="55">
        <v>3.2263333333333333</v>
      </c>
      <c r="F16" s="55">
        <v>1.0916666666666666</v>
      </c>
      <c r="G16" s="56">
        <v>1.2703333333333333</v>
      </c>
      <c r="H16" s="28">
        <f t="shared" si="0"/>
        <v>16.366412213740468</v>
      </c>
      <c r="I16" s="27">
        <f t="shared" ref="I16:I27" si="3">IF(OR(OR(G16=0,F16=0),F16=""),"",(F16/E16-1)*100)</f>
        <v>-66.163859902882535</v>
      </c>
      <c r="J16" s="28">
        <f t="shared" si="1"/>
        <v>6.9221687403505578</v>
      </c>
      <c r="K16" s="27">
        <f t="shared" si="2"/>
        <v>4.7661320837092873</v>
      </c>
      <c r="L16" s="18"/>
      <c r="N16" s="23" t="s">
        <v>4</v>
      </c>
      <c r="O16" s="34">
        <f>J15</f>
        <v>17.124693488329854</v>
      </c>
    </row>
    <row r="17" spans="1:15">
      <c r="A17" s="16"/>
      <c r="B17" s="11" t="s">
        <v>19</v>
      </c>
      <c r="C17" s="55">
        <v>0.85866666666666669</v>
      </c>
      <c r="D17" s="55">
        <v>0.43333333333333335</v>
      </c>
      <c r="E17" s="55">
        <v>1.1366666666666667</v>
      </c>
      <c r="F17" s="55">
        <v>1.7530000000000001</v>
      </c>
      <c r="G17" s="56">
        <v>1.0069999999999999</v>
      </c>
      <c r="H17" s="28">
        <f t="shared" si="0"/>
        <v>-42.555618938961793</v>
      </c>
      <c r="I17" s="27">
        <f t="shared" si="3"/>
        <v>54.222873900293258</v>
      </c>
      <c r="J17" s="28">
        <f t="shared" si="1"/>
        <v>5.4872400326945776</v>
      </c>
      <c r="K17" s="27">
        <f t="shared" si="2"/>
        <v>7.6534621765579072</v>
      </c>
      <c r="L17" s="18"/>
      <c r="N17" s="23" t="s">
        <v>35</v>
      </c>
      <c r="O17" s="34">
        <f>100-O16</f>
        <v>82.875306511670146</v>
      </c>
    </row>
    <row r="18" spans="1:15">
      <c r="A18" s="16"/>
      <c r="B18" s="11" t="s">
        <v>195</v>
      </c>
      <c r="C18" s="55">
        <v>2.3780000000000001</v>
      </c>
      <c r="D18" s="55">
        <v>0.27</v>
      </c>
      <c r="E18" s="55">
        <v>0</v>
      </c>
      <c r="F18" s="55">
        <v>0.41966666666666663</v>
      </c>
      <c r="G18" s="56">
        <v>0.93966666666666665</v>
      </c>
      <c r="H18" s="28">
        <f t="shared" si="0"/>
        <v>123.90786338363782</v>
      </c>
      <c r="I18" s="27"/>
      <c r="J18" s="28">
        <f t="shared" si="1"/>
        <v>5.1203342112433017</v>
      </c>
      <c r="K18" s="27">
        <f t="shared" si="2"/>
        <v>1.8322321506534327</v>
      </c>
      <c r="L18" s="18"/>
    </row>
    <row r="19" spans="1:15">
      <c r="A19" s="16"/>
      <c r="B19" s="11" t="s">
        <v>24</v>
      </c>
      <c r="C19" s="55">
        <v>0.47599999999999998</v>
      </c>
      <c r="D19" s="55">
        <v>0</v>
      </c>
      <c r="E19" s="55">
        <v>1.1853333333333333</v>
      </c>
      <c r="F19" s="55">
        <v>0.54433333333333334</v>
      </c>
      <c r="G19" s="56">
        <v>0.46866666666666662</v>
      </c>
      <c r="H19" s="28">
        <f t="shared" si="0"/>
        <v>-13.900796080832833</v>
      </c>
      <c r="I19" s="27">
        <f t="shared" si="3"/>
        <v>-54.077615298087743</v>
      </c>
      <c r="J19" s="28">
        <f t="shared" ref="J19:J22" si="4">IF(G19=0,"",G19/$G$13*100)</f>
        <v>2.553809826537099</v>
      </c>
      <c r="K19" s="27">
        <f t="shared" si="2"/>
        <v>2.3765171580755013</v>
      </c>
      <c r="L19" s="18"/>
    </row>
    <row r="20" spans="1:15">
      <c r="A20" s="16"/>
      <c r="B20" s="11" t="s">
        <v>18</v>
      </c>
      <c r="C20" s="55">
        <v>0.10366666666666667</v>
      </c>
      <c r="D20" s="55">
        <v>4.6000000000000006E-2</v>
      </c>
      <c r="E20" s="55">
        <v>0</v>
      </c>
      <c r="F20" s="55">
        <v>0.20099999999999998</v>
      </c>
      <c r="G20" s="56">
        <v>0.19566666666666666</v>
      </c>
      <c r="H20" s="28">
        <f t="shared" ref="H20" si="5">IF(OR(OR(G20=0,F20=0),G20=""),"",(G20/F20-1)*100)</f>
        <v>-2.6533996683250405</v>
      </c>
      <c r="I20" s="27"/>
      <c r="J20" s="28">
        <f t="shared" si="4"/>
        <v>1.0662065207519753</v>
      </c>
      <c r="K20" s="27">
        <f t="shared" ref="K20:K22" si="6">IF(F20=0,"",F20/$F$13*100)</f>
        <v>0.87755042640509928</v>
      </c>
      <c r="L20" s="18"/>
    </row>
    <row r="21" spans="1:15">
      <c r="A21" s="16"/>
      <c r="B21" s="11" t="s">
        <v>21</v>
      </c>
      <c r="C21" s="55">
        <v>0.19</v>
      </c>
      <c r="D21" s="55">
        <v>0</v>
      </c>
      <c r="E21" s="55">
        <v>0.124</v>
      </c>
      <c r="F21" s="55">
        <v>2.9333333333333333E-2</v>
      </c>
      <c r="G21" s="56">
        <v>9.6999999999999989E-2</v>
      </c>
      <c r="H21" s="28">
        <f t="shared" ref="H21:H27" si="7">IF(OR(OR(G21=0,F21=0),G21=""),"",(G21/F21-1)*100)</f>
        <v>230.68181818181816</v>
      </c>
      <c r="I21" s="27">
        <f t="shared" si="3"/>
        <v>-76.344086021505376</v>
      </c>
      <c r="J21" s="28">
        <f t="shared" si="4"/>
        <v>0.5285623467441648</v>
      </c>
      <c r="K21" s="27">
        <f t="shared" si="6"/>
        <v>0.12806706056989842</v>
      </c>
      <c r="L21" s="18"/>
    </row>
    <row r="22" spans="1:15">
      <c r="A22" s="16"/>
      <c r="B22" s="11" t="s">
        <v>8</v>
      </c>
      <c r="C22" s="55">
        <v>0.45100000000000001</v>
      </c>
      <c r="D22" s="55">
        <v>2.7666666666666669E-2</v>
      </c>
      <c r="E22" s="55">
        <v>5.2999999999999999E-2</v>
      </c>
      <c r="F22" s="55">
        <v>0.27066666666666667</v>
      </c>
      <c r="G22" s="56">
        <v>9.4333333333333338E-2</v>
      </c>
      <c r="H22" s="28">
        <f t="shared" si="7"/>
        <v>-65.147783251231516</v>
      </c>
      <c r="I22" s="27">
        <f t="shared" si="3"/>
        <v>410.69182389937106</v>
      </c>
      <c r="J22" s="28">
        <f t="shared" si="4"/>
        <v>0.5140314231223323</v>
      </c>
      <c r="K22" s="27">
        <f t="shared" si="6"/>
        <v>1.1817096952586081</v>
      </c>
      <c r="L22" s="18"/>
    </row>
    <row r="23" spans="1:15">
      <c r="A23" s="16"/>
      <c r="B23" s="11" t="s">
        <v>22</v>
      </c>
      <c r="C23" s="55">
        <v>0.21866666666666668</v>
      </c>
      <c r="D23" s="55">
        <v>0</v>
      </c>
      <c r="E23" s="55">
        <v>0</v>
      </c>
      <c r="F23" s="55">
        <v>0.10166666666666667</v>
      </c>
      <c r="G23" s="56">
        <v>6.2E-2</v>
      </c>
      <c r="H23" s="28">
        <f t="shared" si="7"/>
        <v>-39.016393442622956</v>
      </c>
      <c r="I23" s="27"/>
      <c r="J23" s="28">
        <f t="shared" ref="J23:J27" si="8">IF(G23=0,"",G23/$G$13*100)</f>
        <v>0.33784397420761059</v>
      </c>
      <c r="K23" s="27">
        <f t="shared" ref="K23:K27" si="9">IF(F23=0,"",F23/$F$13*100)</f>
        <v>0.44386878947521613</v>
      </c>
      <c r="L23" s="18"/>
    </row>
    <row r="24" spans="1:15">
      <c r="A24" s="16"/>
      <c r="B24" s="11" t="s">
        <v>10</v>
      </c>
      <c r="C24" s="55">
        <v>0.63933333333333342</v>
      </c>
      <c r="D24" s="55">
        <v>7.3333333333333348E-2</v>
      </c>
      <c r="E24" s="55">
        <v>6.7999999999999991E-2</v>
      </c>
      <c r="F24" s="55">
        <v>0.14966666666666664</v>
      </c>
      <c r="G24" s="56">
        <v>3.3000000000000002E-2</v>
      </c>
      <c r="H24" s="28">
        <f t="shared" si="7"/>
        <v>-77.951002227171486</v>
      </c>
      <c r="I24" s="27">
        <f t="shared" si="3"/>
        <v>120.09803921568624</v>
      </c>
      <c r="J24" s="28">
        <f t="shared" si="8"/>
        <v>0.17982017982017981</v>
      </c>
      <c r="K24" s="27">
        <f t="shared" si="9"/>
        <v>0.65343307040777709</v>
      </c>
      <c r="L24" s="18"/>
    </row>
    <row r="25" spans="1:15">
      <c r="A25" s="16"/>
      <c r="B25" s="11" t="s">
        <v>5</v>
      </c>
      <c r="C25" s="55">
        <v>0</v>
      </c>
      <c r="D25" s="55">
        <v>0</v>
      </c>
      <c r="E25" s="55">
        <v>0</v>
      </c>
      <c r="F25" s="55">
        <v>9.6333333333333326E-2</v>
      </c>
      <c r="G25" s="56">
        <v>0</v>
      </c>
      <c r="H25" s="28" t="str">
        <f t="shared" si="7"/>
        <v/>
      </c>
      <c r="I25" s="27" t="str">
        <f t="shared" si="3"/>
        <v/>
      </c>
      <c r="J25" s="28" t="str">
        <f t="shared" si="8"/>
        <v/>
      </c>
      <c r="K25" s="27">
        <f t="shared" si="9"/>
        <v>0.4205838693715982</v>
      </c>
      <c r="L25" s="18"/>
    </row>
    <row r="26" spans="1:15">
      <c r="A26" s="16"/>
      <c r="B26" s="11" t="s">
        <v>7</v>
      </c>
      <c r="C26" s="55">
        <v>0.25233333333333335</v>
      </c>
      <c r="D26" s="55">
        <v>0.14533333333333334</v>
      </c>
      <c r="E26" s="55">
        <v>9.799999999999999E-2</v>
      </c>
      <c r="F26" s="55">
        <v>0.46633333333333332</v>
      </c>
      <c r="G26" s="56">
        <v>0</v>
      </c>
      <c r="H26" s="28" t="str">
        <f t="shared" si="7"/>
        <v/>
      </c>
      <c r="I26" s="27" t="str">
        <f t="shared" si="3"/>
        <v/>
      </c>
      <c r="J26" s="28" t="str">
        <f t="shared" si="8"/>
        <v/>
      </c>
      <c r="K26" s="27">
        <f t="shared" si="9"/>
        <v>2.0359752015600896</v>
      </c>
      <c r="L26" s="18"/>
    </row>
    <row r="27" spans="1:15">
      <c r="A27" s="16"/>
      <c r="B27" s="11" t="s">
        <v>23</v>
      </c>
      <c r="C27" s="55">
        <v>1.8066666666666666</v>
      </c>
      <c r="D27" s="55">
        <v>0.254</v>
      </c>
      <c r="E27" s="55">
        <v>1.3146666666666667</v>
      </c>
      <c r="F27" s="55">
        <v>2.188333333333333</v>
      </c>
      <c r="G27" s="56">
        <v>0</v>
      </c>
      <c r="H27" s="28" t="str">
        <f t="shared" si="7"/>
        <v/>
      </c>
      <c r="I27" s="27" t="str">
        <f t="shared" si="3"/>
        <v/>
      </c>
      <c r="J27" s="28" t="str">
        <f t="shared" si="8"/>
        <v/>
      </c>
      <c r="K27" s="27">
        <f t="shared" si="9"/>
        <v>9.554093780015716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 codeName="Hoja47">
    <tabColor rgb="FF53722D"/>
  </sheetPr>
  <dimension ref="A1:N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G30" sqref="G30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58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79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79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79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66" t="s">
        <v>178</v>
      </c>
      <c r="C7" s="166"/>
      <c r="D7" s="166"/>
      <c r="E7" s="166"/>
      <c r="F7" s="166"/>
      <c r="G7" s="166"/>
      <c r="H7" s="166"/>
      <c r="I7" s="166"/>
      <c r="J7" s="18"/>
    </row>
    <row r="8" spans="1:13">
      <c r="A8" s="16"/>
      <c r="B8" s="166" t="s">
        <v>191</v>
      </c>
      <c r="C8" s="166"/>
      <c r="D8" s="166"/>
      <c r="E8" s="166"/>
      <c r="F8" s="166"/>
      <c r="G8" s="166"/>
      <c r="H8" s="166"/>
      <c r="I8" s="166"/>
      <c r="J8" s="166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67" t="s">
        <v>2</v>
      </c>
      <c r="D10" s="167"/>
      <c r="E10" s="167"/>
      <c r="F10" s="167"/>
      <c r="G10" s="168" t="s">
        <v>184</v>
      </c>
      <c r="H10" s="168"/>
      <c r="I10" s="168" t="s">
        <v>183</v>
      </c>
      <c r="J10" s="18"/>
    </row>
    <row r="11" spans="1:13">
      <c r="A11" s="16"/>
      <c r="B11" s="11"/>
      <c r="C11" s="160">
        <v>2008</v>
      </c>
      <c r="D11" s="160">
        <v>2009</v>
      </c>
      <c r="E11" s="160">
        <v>2010</v>
      </c>
      <c r="F11" s="160">
        <v>2011</v>
      </c>
      <c r="G11" s="161" t="s">
        <v>103</v>
      </c>
      <c r="H11" s="161" t="s">
        <v>104</v>
      </c>
      <c r="I11" s="168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  <c r="L12" s="23" t="s">
        <v>167</v>
      </c>
      <c r="M12" s="34">
        <f>SUM(F13:F14)</f>
        <v>3858.9116666666669</v>
      </c>
    </row>
    <row r="13" spans="1:13">
      <c r="A13" s="16"/>
      <c r="B13" s="11" t="s">
        <v>110</v>
      </c>
      <c r="C13" s="25">
        <v>1803.1616666666666</v>
      </c>
      <c r="D13" s="25">
        <v>1902.6836666666668</v>
      </c>
      <c r="E13" s="25">
        <v>1950.5296666666666</v>
      </c>
      <c r="F13" s="29">
        <v>2112.9673333333335</v>
      </c>
      <c r="G13" s="73">
        <f>IF(OR(OR(F13=0,E13=0),F13=""),"",(F13/E13-1)*100)</f>
        <v>8.3278747020681276</v>
      </c>
      <c r="H13" s="26">
        <f>F13-E13</f>
        <v>162.43766666666693</v>
      </c>
      <c r="I13" s="28">
        <f>IF(F13=0,"",F13/$M$12*100)</f>
        <v>54.755524765834238</v>
      </c>
      <c r="J13" s="18"/>
      <c r="L13" s="23" t="s">
        <v>105</v>
      </c>
    </row>
    <row r="14" spans="1:13">
      <c r="A14" s="16"/>
      <c r="B14" s="11" t="s">
        <v>70</v>
      </c>
      <c r="C14" s="25">
        <v>1557.6106666666662</v>
      </c>
      <c r="D14" s="25">
        <v>1524.1933333333332</v>
      </c>
      <c r="E14" s="25">
        <v>1619.2183333333335</v>
      </c>
      <c r="F14" s="29">
        <v>1745.9443333333334</v>
      </c>
      <c r="G14" s="73">
        <f t="shared" ref="G14" si="0">IF(OR(OR(F14=0,E14=0),F14=""),"",(F14/E14-1)*100)</f>
        <v>7.826368896103153</v>
      </c>
      <c r="H14" s="26">
        <f t="shared" ref="H14" si="1">F14-E14</f>
        <v>126.72599999999989</v>
      </c>
      <c r="I14" s="28">
        <f>IF(F14=0,"",F14/$M$12*100)</f>
        <v>45.244475234165762</v>
      </c>
      <c r="J14" s="18"/>
      <c r="L14" s="23" t="s">
        <v>106</v>
      </c>
      <c r="M14" s="34"/>
    </row>
    <row r="15" spans="1:13" ht="14.25" customHeight="1">
      <c r="A15" s="16"/>
      <c r="B15" s="12"/>
      <c r="C15" s="4"/>
      <c r="D15" s="4"/>
      <c r="E15" s="4"/>
      <c r="F15" s="4"/>
      <c r="G15" s="24"/>
      <c r="H15" s="24"/>
      <c r="I15" s="24"/>
      <c r="J15" s="18"/>
    </row>
    <row r="16" spans="1:13">
      <c r="A16" s="16"/>
      <c r="B16" s="11"/>
      <c r="C16" s="4"/>
      <c r="D16" s="4"/>
      <c r="E16" s="4"/>
      <c r="F16" s="5"/>
      <c r="G16" s="8"/>
      <c r="H16" s="8"/>
      <c r="I16" s="8"/>
      <c r="J16" s="18"/>
      <c r="L16" s="23" t="str">
        <f>IF(F16="","",1)</f>
        <v/>
      </c>
    </row>
    <row r="17" spans="1:13">
      <c r="A17" s="16"/>
      <c r="B17" s="11"/>
      <c r="C17" s="4"/>
      <c r="D17" s="4"/>
      <c r="E17" s="4"/>
      <c r="F17" s="5"/>
      <c r="G17" s="8"/>
      <c r="H17" s="8"/>
      <c r="I17" s="8"/>
      <c r="J17" s="18"/>
      <c r="L17" s="23" t="str">
        <f>IF(F17="","",1)</f>
        <v/>
      </c>
    </row>
    <row r="18" spans="1:13">
      <c r="A18" s="16"/>
      <c r="B18" s="11"/>
      <c r="C18" s="4"/>
      <c r="D18" s="4"/>
      <c r="E18" s="4"/>
      <c r="F18" s="5"/>
      <c r="G18" s="8"/>
      <c r="H18" s="8"/>
      <c r="I18" s="8"/>
      <c r="J18" s="18"/>
      <c r="L18" s="23" t="str">
        <f>IF(F18="","",1)</f>
        <v/>
      </c>
    </row>
    <row r="19" spans="1:13">
      <c r="A19" s="16"/>
      <c r="B19" s="11"/>
      <c r="C19" s="4"/>
      <c r="D19" s="4"/>
      <c r="E19" s="4"/>
      <c r="F19" s="5"/>
      <c r="G19" s="8"/>
      <c r="H19" s="8"/>
      <c r="I19" s="8"/>
      <c r="J19" s="18"/>
      <c r="L19" s="23" t="str">
        <f>IF(F19="","",1)</f>
        <v/>
      </c>
    </row>
    <row r="20" spans="1:13">
      <c r="A20" s="16"/>
      <c r="B20" s="11"/>
      <c r="C20" s="4"/>
      <c r="D20" s="4"/>
      <c r="E20" s="4"/>
      <c r="F20" s="5"/>
      <c r="G20" s="8"/>
      <c r="H20" s="8"/>
      <c r="I20" s="8"/>
      <c r="J20" s="18"/>
      <c r="L20" s="23" t="str">
        <f>IF(F20="","",1)</f>
        <v/>
      </c>
    </row>
    <row r="21" spans="1:1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>
      <c r="A22" s="16"/>
      <c r="B22" s="11"/>
      <c r="C22" s="4"/>
      <c r="D22" s="4"/>
      <c r="E22" s="4"/>
      <c r="F22" s="5"/>
      <c r="G22" s="8"/>
      <c r="H22" s="8"/>
      <c r="I22" s="8"/>
      <c r="J22" s="18"/>
      <c r="L22" s="23" t="str">
        <f>IF(F22="","",1)</f>
        <v/>
      </c>
    </row>
    <row r="23" spans="1:13">
      <c r="A23" s="16"/>
      <c r="B23" s="11"/>
      <c r="C23" s="4"/>
      <c r="D23" s="4"/>
      <c r="E23" s="4"/>
      <c r="F23" s="5"/>
      <c r="G23" s="8"/>
      <c r="H23" s="8"/>
      <c r="I23" s="8"/>
      <c r="J23" s="18"/>
      <c r="L23" s="23" t="str">
        <f>IF(F23="","",1)</f>
        <v/>
      </c>
    </row>
    <row r="24" spans="1:13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3" s="58" customFormat="1">
      <c r="A25" s="89"/>
      <c r="B25" s="166" t="s">
        <v>177</v>
      </c>
      <c r="C25" s="166"/>
      <c r="D25" s="166"/>
      <c r="E25" s="166"/>
      <c r="F25" s="166"/>
      <c r="G25" s="166"/>
      <c r="H25" s="166"/>
      <c r="I25" s="166"/>
      <c r="J25" s="91"/>
      <c r="K25" s="80"/>
      <c r="L25" s="23"/>
      <c r="M25" s="23"/>
    </row>
    <row r="26" spans="1:13" s="58" customFormat="1">
      <c r="A26" s="89"/>
      <c r="B26" s="166" t="s">
        <v>189</v>
      </c>
      <c r="C26" s="166"/>
      <c r="D26" s="166"/>
      <c r="E26" s="166"/>
      <c r="F26" s="166"/>
      <c r="G26" s="166"/>
      <c r="H26" s="166"/>
      <c r="I26" s="166"/>
      <c r="J26" s="90"/>
      <c r="L26" s="23"/>
      <c r="M26" s="23"/>
    </row>
    <row r="27" spans="1:13" s="58" customFormat="1">
      <c r="A27" s="89"/>
      <c r="B27" s="61"/>
      <c r="C27" s="70"/>
      <c r="D27" s="70"/>
      <c r="E27" s="70"/>
      <c r="F27" s="71"/>
      <c r="G27" s="72"/>
      <c r="H27" s="72"/>
      <c r="I27" s="72"/>
      <c r="J27" s="90"/>
      <c r="L27" s="23"/>
      <c r="M27" s="23"/>
    </row>
    <row r="28" spans="1:13">
      <c r="A28" s="16"/>
      <c r="B28" s="11"/>
      <c r="C28" s="167" t="s">
        <v>2</v>
      </c>
      <c r="D28" s="167"/>
      <c r="E28" s="167"/>
      <c r="F28" s="167"/>
      <c r="G28" s="167"/>
      <c r="H28" s="3"/>
      <c r="I28" s="3"/>
      <c r="J28" s="18"/>
    </row>
    <row r="29" spans="1:13">
      <c r="A29" s="16"/>
      <c r="B29" s="11"/>
      <c r="C29" s="164">
        <v>2007</v>
      </c>
      <c r="D29" s="164">
        <v>2008</v>
      </c>
      <c r="E29" s="164">
        <v>2009</v>
      </c>
      <c r="F29" s="164">
        <v>2010</v>
      </c>
      <c r="G29" s="75">
        <v>2011</v>
      </c>
      <c r="H29" s="11"/>
      <c r="I29" s="11"/>
      <c r="J29" s="18"/>
    </row>
    <row r="30" spans="1:13">
      <c r="A30" s="16"/>
      <c r="B30" s="11"/>
      <c r="C30" s="75"/>
      <c r="D30" s="75"/>
      <c r="E30" s="75"/>
      <c r="F30" s="75"/>
      <c r="G30" s="75"/>
      <c r="H30" s="75"/>
      <c r="I30" s="75"/>
      <c r="J30" s="18"/>
    </row>
    <row r="31" spans="1:13">
      <c r="A31" s="16"/>
      <c r="B31" s="11" t="s">
        <v>71</v>
      </c>
      <c r="C31" s="52">
        <v>63.7898041754665</v>
      </c>
      <c r="D31" s="52">
        <v>53.653193011090607</v>
      </c>
      <c r="E31" s="52">
        <v>55.522379900611163</v>
      </c>
      <c r="F31" s="52">
        <v>54.640542320260884</v>
      </c>
      <c r="G31" s="36">
        <f>+'[3]Resumen Bogotá'!Z73</f>
        <v>54.755524765834231</v>
      </c>
      <c r="H31" s="8"/>
      <c r="I31" s="87"/>
      <c r="J31" s="18"/>
    </row>
    <row r="32" spans="1:13">
      <c r="A32" s="16"/>
      <c r="B32" s="11" t="s">
        <v>72</v>
      </c>
      <c r="C32" s="52">
        <v>36.2101958245335</v>
      </c>
      <c r="D32" s="52">
        <v>46.346806988909385</v>
      </c>
      <c r="E32" s="52">
        <v>44.477620099388837</v>
      </c>
      <c r="F32" s="52">
        <v>45.359457679739116</v>
      </c>
      <c r="G32" s="36">
        <f>+'[3]Resumen Bogotá'!Z74</f>
        <v>45.244475234165769</v>
      </c>
      <c r="H32" s="8"/>
      <c r="I32" s="87"/>
      <c r="J32" s="18"/>
    </row>
    <row r="33" spans="1:10">
      <c r="A33" s="16"/>
      <c r="B33" s="12"/>
      <c r="C33" s="4"/>
      <c r="D33" s="4"/>
      <c r="E33" s="4"/>
      <c r="F33" s="4"/>
      <c r="G33" s="24"/>
      <c r="H33" s="24"/>
      <c r="I33" s="24"/>
      <c r="J33" s="18"/>
    </row>
    <row r="34" spans="1:10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>
      <c r="A44" s="16"/>
      <c r="B44" s="74" t="s">
        <v>190</v>
      </c>
      <c r="C44" s="5"/>
      <c r="D44" s="5"/>
      <c r="E44" s="5"/>
      <c r="F44" s="5"/>
      <c r="G44" s="6"/>
      <c r="H44" s="6"/>
      <c r="I44" s="6"/>
      <c r="J44" s="18"/>
    </row>
    <row r="45" spans="1:10">
      <c r="A45" s="16"/>
      <c r="B45" s="74" t="s">
        <v>111</v>
      </c>
      <c r="C45" s="5"/>
      <c r="D45" s="5"/>
      <c r="E45" s="5"/>
      <c r="F45" s="5"/>
      <c r="G45" s="6"/>
      <c r="H45" s="6"/>
      <c r="I45" s="6"/>
      <c r="J45" s="18"/>
    </row>
    <row r="46" spans="1:10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2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 codeName="Hoja42">
    <tabColor rgb="FF53722D"/>
  </sheetPr>
  <dimension ref="A1:O47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J24" sqref="J2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64"/>
      <c r="B1" s="65"/>
      <c r="C1" s="65"/>
      <c r="D1" s="65"/>
      <c r="E1" s="65"/>
      <c r="F1" s="65"/>
      <c r="G1" s="65"/>
      <c r="H1" s="66"/>
      <c r="I1" s="69"/>
      <c r="J1" s="65"/>
      <c r="K1" s="65"/>
      <c r="L1" s="15"/>
      <c r="M1" s="151"/>
    </row>
    <row r="2" spans="1:15">
      <c r="A2" s="67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51"/>
    </row>
    <row r="3" spans="1:15">
      <c r="A3" s="67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51"/>
    </row>
    <row r="4" spans="1:15">
      <c r="A4" s="67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67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67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67"/>
      <c r="B7" s="10"/>
      <c r="C7" s="169" t="s">
        <v>82</v>
      </c>
      <c r="D7" s="169"/>
      <c r="E7" s="169"/>
      <c r="F7" s="169"/>
      <c r="G7" s="169"/>
      <c r="H7" s="169"/>
      <c r="I7" s="169"/>
      <c r="J7" s="169"/>
      <c r="K7" s="169"/>
      <c r="L7" s="18"/>
      <c r="M7" s="16"/>
    </row>
    <row r="8" spans="1:15">
      <c r="A8" s="67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  <c r="M8" s="16"/>
    </row>
    <row r="9" spans="1:15">
      <c r="A9" s="67"/>
      <c r="B9" s="10"/>
      <c r="C9" s="60"/>
      <c r="D9" s="60"/>
      <c r="E9" s="60"/>
      <c r="F9" s="60"/>
      <c r="G9" s="60"/>
      <c r="H9" s="10"/>
      <c r="I9" s="10"/>
      <c r="J9" s="10"/>
      <c r="K9" s="10"/>
      <c r="L9" s="18"/>
      <c r="M9" s="16"/>
    </row>
    <row r="10" spans="1:15" ht="15.75" customHeight="1">
      <c r="A10" s="67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  <c r="M10" s="16"/>
    </row>
    <row r="11" spans="1:15">
      <c r="A11" s="67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M11" s="16"/>
      <c r="O11" s="84"/>
    </row>
    <row r="12" spans="1:15" ht="12" customHeight="1">
      <c r="A12" s="67"/>
      <c r="B12" s="11"/>
      <c r="C12" s="60"/>
      <c r="D12" s="60"/>
      <c r="E12" s="60"/>
      <c r="F12" s="60"/>
      <c r="G12" s="60"/>
      <c r="H12" s="60"/>
      <c r="I12" s="60"/>
      <c r="J12" s="60"/>
      <c r="K12" s="60"/>
      <c r="L12" s="18"/>
      <c r="M12" s="16"/>
    </row>
    <row r="13" spans="1:15">
      <c r="A13" s="67"/>
      <c r="B13" s="12" t="s">
        <v>196</v>
      </c>
      <c r="C13" s="26">
        <v>7820.4130000000005</v>
      </c>
      <c r="D13" s="26">
        <v>7184.5019999999995</v>
      </c>
      <c r="E13" s="26">
        <v>7280.6883333333326</v>
      </c>
      <c r="F13" s="26">
        <v>7429.9263333333329</v>
      </c>
      <c r="G13" s="26">
        <v>7660.6423333333332</v>
      </c>
      <c r="H13" s="28">
        <f t="shared" ref="H13:H27" si="0">IF(OR(OR(G13=0,F13=0),G13=""),"",(G13/F13-1)*100)</f>
        <v>3.1052259423478334</v>
      </c>
      <c r="I13" s="27">
        <f>IF(OR(OR(G13=0,F13=0),F13=""),"",(F13/E13-1)*100)</f>
        <v>2.0497787182667926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  <c r="M13" s="16"/>
    </row>
    <row r="14" spans="1:15">
      <c r="A14" s="67"/>
      <c r="B14" s="11" t="s">
        <v>26</v>
      </c>
      <c r="C14" s="25">
        <v>3112.2086666666664</v>
      </c>
      <c r="D14" s="25">
        <v>2877.0696666666663</v>
      </c>
      <c r="E14" s="25">
        <v>2809.5643333333319</v>
      </c>
      <c r="F14" s="25">
        <v>2861.0536666666658</v>
      </c>
      <c r="G14" s="26">
        <v>2878.3946666666661</v>
      </c>
      <c r="H14" s="54">
        <f t="shared" ref="H14" si="3">IF(OR(OR(G14=0,F14=0),G14=""),"",(G14/F14-1)*100)</f>
        <v>0.60610537306711176</v>
      </c>
      <c r="I14" s="53">
        <f t="shared" ref="I14" si="4">IF(OR(OR(G14=0,F14=0),F14=""),"",(F14/E14-1)*100)</f>
        <v>1.832644752869772</v>
      </c>
      <c r="J14" s="54">
        <f t="shared" ref="J14" si="5">IF(G14=0,"",G14/$G$13*100)</f>
        <v>37.573803101889581</v>
      </c>
      <c r="K14" s="53">
        <f t="shared" ref="K14" si="6">IF(F14=0,"",F14/$F$13*100)</f>
        <v>38.507160613840078</v>
      </c>
      <c r="L14" s="18"/>
      <c r="M14" s="16"/>
    </row>
    <row r="15" spans="1:15">
      <c r="A15" s="67"/>
      <c r="B15" s="12" t="s">
        <v>4</v>
      </c>
      <c r="C15" s="107">
        <v>2049.3463333333334</v>
      </c>
      <c r="D15" s="107">
        <v>1803.1616666666666</v>
      </c>
      <c r="E15" s="107">
        <v>1902.6836666666668</v>
      </c>
      <c r="F15" s="107">
        <v>1950.5296666666666</v>
      </c>
      <c r="G15" s="107">
        <v>2112.9673333333335</v>
      </c>
      <c r="H15" s="50">
        <f t="shared" si="0"/>
        <v>8.3278747020681276</v>
      </c>
      <c r="I15" s="36">
        <f>IF(OR(OR(G15=0,F15=0),F15=""),"",(F15/E15-1)*100)</f>
        <v>2.5146586812206051</v>
      </c>
      <c r="J15" s="50">
        <f t="shared" si="1"/>
        <v>27.582117026131016</v>
      </c>
      <c r="K15" s="36">
        <f t="shared" si="2"/>
        <v>26.252341936633826</v>
      </c>
      <c r="L15" s="18"/>
      <c r="M15" s="16"/>
      <c r="O15" s="58"/>
    </row>
    <row r="16" spans="1:15">
      <c r="A16" s="67"/>
      <c r="B16" s="11" t="s">
        <v>195</v>
      </c>
      <c r="C16" s="55">
        <v>830.28199999999993</v>
      </c>
      <c r="D16" s="55">
        <v>793.41700000000003</v>
      </c>
      <c r="E16" s="55">
        <v>842.14700000000005</v>
      </c>
      <c r="F16" s="55">
        <v>836.56299999999999</v>
      </c>
      <c r="G16" s="56">
        <v>883.26733333333345</v>
      </c>
      <c r="H16" s="54">
        <f t="shared" si="0"/>
        <v>5.5828829787276657</v>
      </c>
      <c r="I16" s="53">
        <f t="shared" ref="I16:I27" si="7">IF(OR(OR(G16=0,F16=0),F16=""),"",(F16/E16-1)*100)</f>
        <v>-0.66306713673504047</v>
      </c>
      <c r="J16" s="54">
        <f t="shared" si="1"/>
        <v>11.529938285853925</v>
      </c>
      <c r="K16" s="53">
        <f t="shared" si="2"/>
        <v>11.259371391703795</v>
      </c>
      <c r="L16" s="18"/>
      <c r="M16" s="16"/>
      <c r="N16" s="23" t="s">
        <v>4</v>
      </c>
      <c r="O16" s="34">
        <f>J15</f>
        <v>27.582117026131016</v>
      </c>
    </row>
    <row r="17" spans="1:15">
      <c r="A17" s="67"/>
      <c r="B17" s="11" t="s">
        <v>23</v>
      </c>
      <c r="C17" s="55">
        <v>532.28000000000009</v>
      </c>
      <c r="D17" s="55">
        <v>513.41700000000003</v>
      </c>
      <c r="E17" s="55">
        <v>487.33366666666666</v>
      </c>
      <c r="F17" s="55">
        <v>521.15099999999995</v>
      </c>
      <c r="G17" s="56">
        <v>514.57966666666675</v>
      </c>
      <c r="H17" s="28">
        <f t="shared" si="0"/>
        <v>-1.2609269354435071</v>
      </c>
      <c r="I17" s="27">
        <f t="shared" si="7"/>
        <v>6.939256539496208</v>
      </c>
      <c r="J17" s="28">
        <f t="shared" si="1"/>
        <v>6.7171869443323891</v>
      </c>
      <c r="K17" s="27">
        <f t="shared" si="2"/>
        <v>7.0142149009193853</v>
      </c>
      <c r="L17" s="18"/>
      <c r="M17" s="16"/>
      <c r="N17" s="23" t="s">
        <v>35</v>
      </c>
      <c r="O17" s="34">
        <f>100-O16</f>
        <v>72.417882973868984</v>
      </c>
    </row>
    <row r="18" spans="1:15">
      <c r="A18" s="67"/>
      <c r="B18" s="11" t="s">
        <v>24</v>
      </c>
      <c r="C18" s="55">
        <v>276.88933333333335</v>
      </c>
      <c r="D18" s="55">
        <v>247.32800000000003</v>
      </c>
      <c r="E18" s="55">
        <v>270.62833333333333</v>
      </c>
      <c r="F18" s="55">
        <v>279.54366666666664</v>
      </c>
      <c r="G18" s="56">
        <v>292.54733333333337</v>
      </c>
      <c r="H18" s="28">
        <f t="shared" si="0"/>
        <v>4.6517479081980229</v>
      </c>
      <c r="I18" s="27">
        <f t="shared" si="7"/>
        <v>3.2943089230617506</v>
      </c>
      <c r="J18" s="28">
        <f t="shared" si="1"/>
        <v>3.8188355571749923</v>
      </c>
      <c r="K18" s="27">
        <f t="shared" si="2"/>
        <v>3.7624015922275404</v>
      </c>
      <c r="L18" s="18"/>
      <c r="M18" s="16"/>
    </row>
    <row r="19" spans="1:15">
      <c r="A19" s="67"/>
      <c r="B19" s="11" t="s">
        <v>19</v>
      </c>
      <c r="C19" s="55">
        <v>215.20800000000003</v>
      </c>
      <c r="D19" s="55">
        <v>209.88300000000001</v>
      </c>
      <c r="E19" s="55">
        <v>197.15666666666664</v>
      </c>
      <c r="F19" s="55">
        <v>204.09466666666665</v>
      </c>
      <c r="G19" s="56">
        <v>194.69566666666665</v>
      </c>
      <c r="H19" s="28">
        <f t="shared" si="0"/>
        <v>-4.6052158802124543</v>
      </c>
      <c r="I19" s="27">
        <f t="shared" si="7"/>
        <v>3.5190288602972242</v>
      </c>
      <c r="J19" s="28">
        <f t="shared" si="1"/>
        <v>2.5415057666835335</v>
      </c>
      <c r="K19" s="27">
        <f t="shared" si="2"/>
        <v>2.7469271902606121</v>
      </c>
      <c r="L19" s="18"/>
      <c r="M19" s="16"/>
    </row>
    <row r="20" spans="1:15">
      <c r="A20" s="67"/>
      <c r="B20" s="11" t="s">
        <v>5</v>
      </c>
      <c r="C20" s="55">
        <v>125.24233333333333</v>
      </c>
      <c r="D20" s="55">
        <v>122.15266666666666</v>
      </c>
      <c r="E20" s="55">
        <v>142.39333333333332</v>
      </c>
      <c r="F20" s="55">
        <v>141.88466666666667</v>
      </c>
      <c r="G20" s="56">
        <v>133.72333333333333</v>
      </c>
      <c r="H20" s="28">
        <f t="shared" si="0"/>
        <v>-5.7520897254577763</v>
      </c>
      <c r="I20" s="27">
        <f t="shared" si="7"/>
        <v>-0.35722646191299612</v>
      </c>
      <c r="J20" s="28">
        <f t="shared" si="1"/>
        <v>1.7455890448176952</v>
      </c>
      <c r="K20" s="27">
        <f t="shared" si="2"/>
        <v>1.9096375966760373</v>
      </c>
      <c r="L20" s="18"/>
      <c r="M20" s="16"/>
    </row>
    <row r="21" spans="1:15">
      <c r="A21" s="67"/>
      <c r="B21" s="11" t="s">
        <v>22</v>
      </c>
      <c r="C21" s="55">
        <v>127.88733333333333</v>
      </c>
      <c r="D21" s="55">
        <v>133.91633333333334</v>
      </c>
      <c r="E21" s="55">
        <v>127.53666666666666</v>
      </c>
      <c r="F21" s="55">
        <v>126.57566666666666</v>
      </c>
      <c r="G21" s="56">
        <v>132.80533333333335</v>
      </c>
      <c r="H21" s="28">
        <f t="shared" si="0"/>
        <v>4.9216937431365348</v>
      </c>
      <c r="I21" s="27">
        <f t="shared" si="7"/>
        <v>-0.75350879485638345</v>
      </c>
      <c r="J21" s="28">
        <f t="shared" si="1"/>
        <v>1.7336057154824311</v>
      </c>
      <c r="K21" s="27">
        <f t="shared" si="2"/>
        <v>1.7035924851475648</v>
      </c>
      <c r="L21" s="18"/>
      <c r="M21" s="16"/>
    </row>
    <row r="22" spans="1:15">
      <c r="A22" s="67"/>
      <c r="B22" s="11" t="s">
        <v>20</v>
      </c>
      <c r="C22" s="55">
        <v>151.74599999999998</v>
      </c>
      <c r="D22" s="55">
        <v>98.495666666666665</v>
      </c>
      <c r="E22" s="55">
        <v>130.04666666666668</v>
      </c>
      <c r="F22" s="55">
        <v>133.69366666666667</v>
      </c>
      <c r="G22" s="56">
        <v>118.10366666666667</v>
      </c>
      <c r="H22" s="28">
        <f t="shared" si="0"/>
        <v>-11.660986184835487</v>
      </c>
      <c r="I22" s="27">
        <f t="shared" si="7"/>
        <v>2.8043779156200266</v>
      </c>
      <c r="J22" s="28">
        <f t="shared" si="1"/>
        <v>1.5416940450641934</v>
      </c>
      <c r="K22" s="27">
        <f t="shared" si="2"/>
        <v>1.7993942425360072</v>
      </c>
      <c r="L22" s="18"/>
      <c r="M22" s="16"/>
    </row>
    <row r="23" spans="1:15">
      <c r="A23" s="67"/>
      <c r="B23" s="11" t="s">
        <v>7</v>
      </c>
      <c r="C23" s="55">
        <v>108.782</v>
      </c>
      <c r="D23" s="55">
        <v>101.51433333333333</v>
      </c>
      <c r="E23" s="55">
        <v>98.430666666666667</v>
      </c>
      <c r="F23" s="55">
        <v>98.518999999999991</v>
      </c>
      <c r="G23" s="56">
        <v>98.853666666666669</v>
      </c>
      <c r="H23" s="28">
        <f t="shared" si="0"/>
        <v>0.33969758794412108</v>
      </c>
      <c r="I23" s="27">
        <f t="shared" si="7"/>
        <v>8.974167942239486E-2</v>
      </c>
      <c r="J23" s="28">
        <f t="shared" si="1"/>
        <v>1.2904096336221067</v>
      </c>
      <c r="K23" s="27">
        <f t="shared" si="2"/>
        <v>1.3259754616678792</v>
      </c>
      <c r="L23" s="18"/>
      <c r="M23" s="16"/>
    </row>
    <row r="24" spans="1:15">
      <c r="A24" s="67"/>
      <c r="B24" s="11" t="s">
        <v>21</v>
      </c>
      <c r="C24" s="55">
        <v>94.12166666666667</v>
      </c>
      <c r="D24" s="55">
        <v>97.283666666666676</v>
      </c>
      <c r="E24" s="55">
        <v>92.58</v>
      </c>
      <c r="F24" s="55">
        <v>89.241</v>
      </c>
      <c r="G24" s="56">
        <v>97.274666666666661</v>
      </c>
      <c r="H24" s="28">
        <f t="shared" si="0"/>
        <v>9.0022149759266146</v>
      </c>
      <c r="I24" s="27">
        <f t="shared" si="7"/>
        <v>-3.6066104990278625</v>
      </c>
      <c r="J24" s="28">
        <f t="shared" si="1"/>
        <v>1.2697977850160258</v>
      </c>
      <c r="K24" s="27">
        <f t="shared" si="2"/>
        <v>1.2011020836052255</v>
      </c>
      <c r="L24" s="18"/>
      <c r="M24" s="16"/>
    </row>
    <row r="25" spans="1:15">
      <c r="A25" s="67"/>
      <c r="B25" s="11" t="s">
        <v>18</v>
      </c>
      <c r="C25" s="55">
        <v>77.056666666666672</v>
      </c>
      <c r="D25" s="55">
        <v>71.505999999999986</v>
      </c>
      <c r="E25" s="55">
        <v>72.891333333333336</v>
      </c>
      <c r="F25" s="55">
        <v>75.550333333333327</v>
      </c>
      <c r="G25" s="56">
        <v>83.182000000000002</v>
      </c>
      <c r="H25" s="28">
        <f t="shared" si="0"/>
        <v>10.101433481431821</v>
      </c>
      <c r="I25" s="27">
        <f t="shared" si="7"/>
        <v>3.6478959547088241</v>
      </c>
      <c r="J25" s="28">
        <f t="shared" si="1"/>
        <v>1.0858358396143197</v>
      </c>
      <c r="K25" s="27">
        <f t="shared" si="2"/>
        <v>1.0168382557763358</v>
      </c>
      <c r="L25" s="18"/>
      <c r="M25" s="16"/>
    </row>
    <row r="26" spans="1:15">
      <c r="A26" s="67"/>
      <c r="B26" s="11" t="s">
        <v>10</v>
      </c>
      <c r="C26" s="55">
        <v>66.068666666666672</v>
      </c>
      <c r="D26" s="55">
        <v>62.262666666666661</v>
      </c>
      <c r="E26" s="55">
        <v>59.202666666666666</v>
      </c>
      <c r="F26" s="55">
        <v>64.198666666666668</v>
      </c>
      <c r="G26" s="56">
        <v>67.425666666666672</v>
      </c>
      <c r="H26" s="28">
        <f t="shared" si="0"/>
        <v>5.0265841450497506</v>
      </c>
      <c r="I26" s="27">
        <f t="shared" si="7"/>
        <v>8.4388090626548404</v>
      </c>
      <c r="J26" s="28">
        <f t="shared" si="1"/>
        <v>0.88015682932070938</v>
      </c>
      <c r="K26" s="27">
        <f t="shared" si="2"/>
        <v>0.86405522459419637</v>
      </c>
      <c r="L26" s="18"/>
      <c r="M26" s="16"/>
    </row>
    <row r="27" spans="1:15">
      <c r="A27" s="67"/>
      <c r="B27" s="11" t="s">
        <v>8</v>
      </c>
      <c r="C27" s="55">
        <v>53.294000000000004</v>
      </c>
      <c r="D27" s="55">
        <v>53.094333333333338</v>
      </c>
      <c r="E27" s="55">
        <v>48.093333333333327</v>
      </c>
      <c r="F27" s="55">
        <v>47.327666666666673</v>
      </c>
      <c r="G27" s="56">
        <v>52.821999999999996</v>
      </c>
      <c r="H27" s="28">
        <f t="shared" si="0"/>
        <v>11.609136305050583</v>
      </c>
      <c r="I27" s="27">
        <f t="shared" si="7"/>
        <v>-1.5920432492375625</v>
      </c>
      <c r="J27" s="28">
        <f t="shared" si="1"/>
        <v>0.68952442499708577</v>
      </c>
      <c r="K27" s="27">
        <f t="shared" si="2"/>
        <v>0.63698702441150279</v>
      </c>
      <c r="L27" s="18"/>
      <c r="M27" s="16"/>
    </row>
    <row r="28" spans="1:15" ht="14.25" customHeight="1">
      <c r="A28" s="67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16"/>
    </row>
    <row r="29" spans="1:15">
      <c r="A29" s="67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3" t="str">
        <f>IF(G29="","",1)</f>
        <v/>
      </c>
    </row>
    <row r="30" spans="1:15">
      <c r="A30" s="67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3" t="str">
        <f>IF(G30="","",1)</f>
        <v/>
      </c>
    </row>
    <row r="31" spans="1:15">
      <c r="A31" s="67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3" t="str">
        <f>IF(G31="","",1)</f>
        <v/>
      </c>
    </row>
    <row r="32" spans="1:15">
      <c r="A32" s="67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3" t="str">
        <f>IF(G32="","",1)</f>
        <v/>
      </c>
    </row>
    <row r="33" spans="1:14">
      <c r="A33" s="67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3" t="str">
        <f>IF(G33="","",1)</f>
        <v/>
      </c>
    </row>
    <row r="34" spans="1:14">
      <c r="A34" s="67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>
      <c r="A35" s="67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3" t="str">
        <f>IF(G35="","",1)</f>
        <v/>
      </c>
    </row>
    <row r="36" spans="1:14">
      <c r="A36" s="67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3" t="str">
        <f>IF(G36="","",1)</f>
        <v/>
      </c>
    </row>
    <row r="37" spans="1:14">
      <c r="A37" s="67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3" t="str">
        <f>IF(G37="","",1)</f>
        <v/>
      </c>
    </row>
    <row r="38" spans="1:14">
      <c r="A38" s="67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3" t="str">
        <f>IF(G38="","",1)</f>
        <v/>
      </c>
    </row>
    <row r="39" spans="1:14">
      <c r="A39" s="67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>
      <c r="A40" s="67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>
      <c r="A41" s="67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>
      <c r="A42" s="67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>
      <c r="A43" s="67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>
      <c r="A44" s="67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>
      <c r="A45" s="67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16"/>
    </row>
    <row r="47" spans="1:14">
      <c r="A47" s="99"/>
      <c r="B47" s="99"/>
      <c r="C47" s="99"/>
      <c r="D47" s="99"/>
      <c r="E47" s="99"/>
      <c r="F47" s="99"/>
      <c r="G47" s="99"/>
      <c r="H47" s="99"/>
      <c r="I47" s="99"/>
      <c r="J47" s="99"/>
      <c r="K47" s="99"/>
      <c r="L47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 codeName="Hoja43">
    <tabColor rgb="FF53722D"/>
  </sheetPr>
  <dimension ref="A1:O53"/>
  <sheetViews>
    <sheetView zoomScaleNormal="100" zoomScaleSheetLayoutView="100" workbookViewId="0">
      <pane ySplit="11" topLeftCell="A24" activePane="bottomLeft" state="frozen"/>
      <selection activeCell="F16" sqref="F16"/>
      <selection pane="bottomLeft" activeCell="I36" sqref="I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83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">
        <v>196</v>
      </c>
      <c r="C13" s="26">
        <v>9131.2813333333324</v>
      </c>
      <c r="D13" s="26">
        <v>10185.604666666666</v>
      </c>
      <c r="E13" s="26">
        <v>11208.130666666668</v>
      </c>
      <c r="F13" s="26">
        <v>11615.688000000002</v>
      </c>
      <c r="G13" s="26">
        <v>12111.731999999996</v>
      </c>
      <c r="H13" s="28">
        <f t="shared" ref="H13:H21" si="0">IF(OR(OR(G13=0,F13=0),G13=""),"",(G13/F13-1)*100)</f>
        <v>4.2704659422669877</v>
      </c>
      <c r="I13" s="27">
        <f>IF(OR(OR(G13=0,F13=0),F13=""),"",(F13/E13-1)*100)</f>
        <v>3.6362650066654068</v>
      </c>
      <c r="J13" s="28">
        <f t="shared" ref="J13:J21" si="1">IF(G13=0,"",G13/$G$13*100)</f>
        <v>100</v>
      </c>
      <c r="K13" s="27">
        <f t="shared" ref="K13:K21" si="2">IF(F13=0,"",F13/$F$13*100)</f>
        <v>100</v>
      </c>
      <c r="L13" s="18"/>
    </row>
    <row r="14" spans="1:15">
      <c r="A14" s="16"/>
      <c r="B14" s="11" t="s">
        <v>26</v>
      </c>
      <c r="C14" s="25">
        <v>5490.6723333333321</v>
      </c>
      <c r="D14" s="25">
        <v>5935.4136666666664</v>
      </c>
      <c r="E14" s="25">
        <v>6759.6130000000012</v>
      </c>
      <c r="F14" s="25">
        <v>7014.8036666666676</v>
      </c>
      <c r="G14" s="26">
        <v>6237.8979999999956</v>
      </c>
      <c r="H14" s="54">
        <f t="shared" si="0"/>
        <v>-11.075230378270106</v>
      </c>
      <c r="I14" s="53">
        <f t="shared" ref="I14" si="3">IF(OR(OR(G14=0,F14=0),F14=""),"",(F14/E14-1)*100)</f>
        <v>3.7752259880361017</v>
      </c>
      <c r="J14" s="54">
        <f t="shared" si="1"/>
        <v>51.502939463984156</v>
      </c>
      <c r="K14" s="53">
        <f t="shared" si="2"/>
        <v>60.390772089149316</v>
      </c>
      <c r="L14" s="18"/>
    </row>
    <row r="15" spans="1:15">
      <c r="A15" s="16"/>
      <c r="B15" s="12" t="s">
        <v>4</v>
      </c>
      <c r="C15" s="29">
        <v>1163.3086666666668</v>
      </c>
      <c r="D15" s="29">
        <v>1557.6106666666662</v>
      </c>
      <c r="E15" s="29">
        <v>1524.1933333333332</v>
      </c>
      <c r="F15" s="29">
        <v>1619.2183333333335</v>
      </c>
      <c r="G15" s="107">
        <v>1745.9443333333334</v>
      </c>
      <c r="H15" s="50">
        <f t="shared" si="0"/>
        <v>7.826368896103153</v>
      </c>
      <c r="I15" s="36">
        <f>IF(OR(OR(G15=0,F15=0),F15=""),"",(F15/E15-1)*100)</f>
        <v>6.2344453240840148</v>
      </c>
      <c r="J15" s="50">
        <f t="shared" si="1"/>
        <v>14.415315112102331</v>
      </c>
      <c r="K15" s="36">
        <f t="shared" si="2"/>
        <v>13.939926187181795</v>
      </c>
      <c r="L15" s="18"/>
    </row>
    <row r="16" spans="1:15">
      <c r="A16" s="16"/>
      <c r="B16" s="11" t="s">
        <v>195</v>
      </c>
      <c r="C16" s="55">
        <v>558.38266666666686</v>
      </c>
      <c r="D16" s="55">
        <v>614.20333333333326</v>
      </c>
      <c r="E16" s="55">
        <v>649.4613333333333</v>
      </c>
      <c r="F16" s="55">
        <v>695.43700000000001</v>
      </c>
      <c r="G16" s="56">
        <v>722.39033333333327</v>
      </c>
      <c r="H16" s="54">
        <f t="shared" si="0"/>
        <v>3.8757404816443852</v>
      </c>
      <c r="I16" s="53">
        <f t="shared" ref="I16:I21" si="4">IF(OR(OR(G16=0,F16=0),F16=""),"",(F16/E16-1)*100)</f>
        <v>7.0790460196757943</v>
      </c>
      <c r="J16" s="54">
        <f t="shared" si="1"/>
        <v>5.9643850551955202</v>
      </c>
      <c r="K16" s="53">
        <f t="shared" si="2"/>
        <v>5.9870495832877051</v>
      </c>
      <c r="L16" s="18"/>
      <c r="N16" s="23" t="s">
        <v>4</v>
      </c>
      <c r="O16" s="34">
        <f>J15</f>
        <v>14.415315112102331</v>
      </c>
    </row>
    <row r="17" spans="1:15">
      <c r="A17" s="16"/>
      <c r="B17" s="11" t="s">
        <v>23</v>
      </c>
      <c r="C17" s="55">
        <v>485.62133333333315</v>
      </c>
      <c r="D17" s="55">
        <v>505.36766666666676</v>
      </c>
      <c r="E17" s="55">
        <v>578.50866666666661</v>
      </c>
      <c r="F17" s="55">
        <v>557.58833333333325</v>
      </c>
      <c r="G17" s="56">
        <v>514.83666666666659</v>
      </c>
      <c r="H17" s="28">
        <f t="shared" si="0"/>
        <v>-7.6672455485379043</v>
      </c>
      <c r="I17" s="27">
        <f t="shared" si="4"/>
        <v>-3.6162523638366695</v>
      </c>
      <c r="J17" s="28">
        <f t="shared" si="1"/>
        <v>4.250727036122222</v>
      </c>
      <c r="K17" s="27">
        <f t="shared" si="2"/>
        <v>4.8003039796982598</v>
      </c>
      <c r="L17" s="18"/>
      <c r="N17" s="23" t="s">
        <v>35</v>
      </c>
      <c r="O17" s="34">
        <f>100-O16</f>
        <v>85.584684887897666</v>
      </c>
    </row>
    <row r="18" spans="1:15">
      <c r="A18" s="16"/>
      <c r="B18" s="11" t="s">
        <v>24</v>
      </c>
      <c r="C18" s="55">
        <v>366.13600000000002</v>
      </c>
      <c r="D18" s="55">
        <v>388.32833333333332</v>
      </c>
      <c r="E18" s="55">
        <v>401.31866666666667</v>
      </c>
      <c r="F18" s="55">
        <v>403.31533333333329</v>
      </c>
      <c r="G18" s="56">
        <v>444.86000000000007</v>
      </c>
      <c r="H18" s="28">
        <f t="shared" si="0"/>
        <v>10.300790283202744</v>
      </c>
      <c r="I18" s="27">
        <f t="shared" si="4"/>
        <v>0.49752648767893426</v>
      </c>
      <c r="J18" s="28">
        <f t="shared" si="1"/>
        <v>3.6729676647402716</v>
      </c>
      <c r="K18" s="27">
        <f t="shared" si="2"/>
        <v>3.4721605240544786</v>
      </c>
      <c r="L18" s="18"/>
    </row>
    <row r="19" spans="1:15">
      <c r="A19" s="16"/>
      <c r="B19" s="11" t="s">
        <v>19</v>
      </c>
      <c r="C19" s="55">
        <v>194.88099999999991</v>
      </c>
      <c r="D19" s="55">
        <v>245.06266666666667</v>
      </c>
      <c r="E19" s="55">
        <v>307.91666666666663</v>
      </c>
      <c r="F19" s="55">
        <v>324.99300000000005</v>
      </c>
      <c r="G19" s="56">
        <v>324.56133333333344</v>
      </c>
      <c r="H19" s="28">
        <f t="shared" si="0"/>
        <v>-0.13282337363161867</v>
      </c>
      <c r="I19" s="27">
        <f t="shared" si="4"/>
        <v>5.5457645466847394</v>
      </c>
      <c r="J19" s="28">
        <f t="shared" si="1"/>
        <v>2.679726841159741</v>
      </c>
      <c r="K19" s="27">
        <f t="shared" si="2"/>
        <v>2.7978799017328977</v>
      </c>
      <c r="L19" s="18"/>
    </row>
    <row r="20" spans="1:15">
      <c r="A20" s="16"/>
      <c r="B20" s="11" t="s">
        <v>5</v>
      </c>
      <c r="C20" s="55">
        <v>198.46966666666665</v>
      </c>
      <c r="D20" s="55">
        <v>187.19633333333331</v>
      </c>
      <c r="E20" s="55">
        <v>198.55599999999998</v>
      </c>
      <c r="F20" s="55">
        <v>208.97633333333337</v>
      </c>
      <c r="G20" s="56">
        <v>238.09466666666665</v>
      </c>
      <c r="H20" s="28">
        <f t="shared" si="0"/>
        <v>13.93379473592702</v>
      </c>
      <c r="I20" s="27">
        <f t="shared" si="4"/>
        <v>5.2480576428480585</v>
      </c>
      <c r="J20" s="28">
        <f t="shared" si="1"/>
        <v>1.9658184862963179</v>
      </c>
      <c r="K20" s="27">
        <f t="shared" si="2"/>
        <v>1.7990870048621599</v>
      </c>
      <c r="L20" s="18"/>
    </row>
    <row r="21" spans="1:15">
      <c r="A21" s="16"/>
      <c r="B21" s="11" t="s">
        <v>20</v>
      </c>
      <c r="C21" s="55">
        <v>158.358</v>
      </c>
      <c r="D21" s="55">
        <v>215.89399999999998</v>
      </c>
      <c r="E21" s="55">
        <v>191.18700000000001</v>
      </c>
      <c r="F21" s="55">
        <v>189.18833333333333</v>
      </c>
      <c r="G21" s="56">
        <v>212.53166666666667</v>
      </c>
      <c r="H21" s="28">
        <f t="shared" si="0"/>
        <v>12.338674865433919</v>
      </c>
      <c r="I21" s="27">
        <f t="shared" si="4"/>
        <v>-1.0453988329053088</v>
      </c>
      <c r="J21" s="28">
        <f t="shared" si="1"/>
        <v>1.7547586642989352</v>
      </c>
      <c r="K21" s="27">
        <f t="shared" si="2"/>
        <v>1.6287311895200121</v>
      </c>
      <c r="L21" s="18"/>
    </row>
    <row r="22" spans="1:15">
      <c r="A22" s="16"/>
      <c r="B22" s="11" t="s">
        <v>15</v>
      </c>
      <c r="C22" s="55">
        <v>0</v>
      </c>
      <c r="D22" s="55">
        <v>0</v>
      </c>
      <c r="E22" s="55">
        <v>0</v>
      </c>
      <c r="F22" s="55">
        <v>0</v>
      </c>
      <c r="G22" s="56">
        <v>176.75300000000001</v>
      </c>
      <c r="H22" s="28" t="str">
        <f t="shared" ref="H22:H38" si="5">IF(OR(OR(G22=0,F22=0),G22=""),"",(G22/F22-1)*100)</f>
        <v/>
      </c>
      <c r="I22" s="27" t="str">
        <f t="shared" ref="I22:I38" si="6">IF(OR(OR(G22=0,F22=0),F22=""),"",(F22/E22-1)*100)</f>
        <v/>
      </c>
      <c r="J22" s="28">
        <f t="shared" ref="J22:J38" si="7">IF(G22=0,"",G22/$G$13*100)</f>
        <v>1.4593536250636991</v>
      </c>
      <c r="K22" s="27" t="str">
        <f t="shared" ref="K22:K38" si="8">IF(F22=0,"",F22/$F$13*100)</f>
        <v/>
      </c>
      <c r="L22" s="18"/>
    </row>
    <row r="23" spans="1:15">
      <c r="A23" s="16"/>
      <c r="B23" s="11" t="s">
        <v>9</v>
      </c>
      <c r="C23" s="55">
        <v>0</v>
      </c>
      <c r="D23" s="55">
        <v>0</v>
      </c>
      <c r="E23" s="55">
        <v>0</v>
      </c>
      <c r="F23" s="55">
        <v>0</v>
      </c>
      <c r="G23" s="56">
        <v>145.78333333333333</v>
      </c>
      <c r="H23" s="28" t="str">
        <f t="shared" si="5"/>
        <v/>
      </c>
      <c r="I23" s="27" t="str">
        <f t="shared" si="6"/>
        <v/>
      </c>
      <c r="J23" s="28">
        <f t="shared" si="7"/>
        <v>1.2036538897437077</v>
      </c>
      <c r="K23" s="27" t="str">
        <f t="shared" si="8"/>
        <v/>
      </c>
      <c r="L23" s="18"/>
    </row>
    <row r="24" spans="1:15">
      <c r="A24" s="16"/>
      <c r="B24" s="11" t="s">
        <v>17</v>
      </c>
      <c r="C24" s="55">
        <v>0</v>
      </c>
      <c r="D24" s="55">
        <v>0</v>
      </c>
      <c r="E24" s="55">
        <v>0</v>
      </c>
      <c r="F24" s="55">
        <v>0</v>
      </c>
      <c r="G24" s="56">
        <v>139.09400000000002</v>
      </c>
      <c r="H24" s="28" t="str">
        <f t="shared" si="5"/>
        <v/>
      </c>
      <c r="I24" s="27" t="str">
        <f t="shared" si="6"/>
        <v/>
      </c>
      <c r="J24" s="28">
        <f t="shared" si="7"/>
        <v>1.1484236936550449</v>
      </c>
      <c r="K24" s="27" t="str">
        <f t="shared" si="8"/>
        <v/>
      </c>
      <c r="L24" s="18"/>
    </row>
    <row r="25" spans="1:15">
      <c r="A25" s="16"/>
      <c r="B25" s="11" t="s">
        <v>22</v>
      </c>
      <c r="C25" s="55">
        <v>102.93499999999999</v>
      </c>
      <c r="D25" s="55">
        <v>102.35900000000001</v>
      </c>
      <c r="E25" s="55">
        <v>114.73733333333334</v>
      </c>
      <c r="F25" s="55">
        <v>123.21300000000001</v>
      </c>
      <c r="G25" s="56">
        <v>135.97366666666665</v>
      </c>
      <c r="H25" s="28">
        <f t="shared" si="5"/>
        <v>10.356591160564733</v>
      </c>
      <c r="I25" s="27">
        <f t="shared" si="6"/>
        <v>7.3870173032898334</v>
      </c>
      <c r="J25" s="28">
        <f t="shared" si="7"/>
        <v>1.1226607942337783</v>
      </c>
      <c r="K25" s="27">
        <f t="shared" si="8"/>
        <v>1.0607464663307071</v>
      </c>
      <c r="L25" s="18"/>
    </row>
    <row r="26" spans="1:15">
      <c r="A26" s="16"/>
      <c r="B26" s="11" t="s">
        <v>7</v>
      </c>
      <c r="C26" s="55">
        <v>107.28400000000003</v>
      </c>
      <c r="D26" s="55">
        <v>107.298</v>
      </c>
      <c r="E26" s="55">
        <v>130.596</v>
      </c>
      <c r="F26" s="55">
        <v>118.98300000000005</v>
      </c>
      <c r="G26" s="56">
        <v>128.83300000000003</v>
      </c>
      <c r="H26" s="28">
        <f t="shared" si="5"/>
        <v>8.2784935663077661</v>
      </c>
      <c r="I26" s="27">
        <f t="shared" si="6"/>
        <v>-8.8923091059450172</v>
      </c>
      <c r="J26" s="28">
        <f t="shared" si="7"/>
        <v>1.0637041836790979</v>
      </c>
      <c r="K26" s="27">
        <f t="shared" si="8"/>
        <v>1.0243301989516249</v>
      </c>
      <c r="L26" s="18"/>
    </row>
    <row r="27" spans="1:15">
      <c r="A27" s="16"/>
      <c r="B27" s="11" t="s">
        <v>3</v>
      </c>
      <c r="C27" s="55">
        <v>0</v>
      </c>
      <c r="D27" s="55">
        <v>0</v>
      </c>
      <c r="E27" s="55">
        <v>0</v>
      </c>
      <c r="F27" s="55">
        <v>0</v>
      </c>
      <c r="G27" s="56">
        <v>116.907</v>
      </c>
      <c r="H27" s="28" t="str">
        <f t="shared" si="5"/>
        <v/>
      </c>
      <c r="I27" s="27" t="str">
        <f t="shared" si="6"/>
        <v/>
      </c>
      <c r="J27" s="28">
        <f t="shared" si="7"/>
        <v>0.96523767203567612</v>
      </c>
      <c r="K27" s="27" t="str">
        <f t="shared" si="8"/>
        <v/>
      </c>
      <c r="L27" s="18"/>
    </row>
    <row r="28" spans="1:15">
      <c r="A28" s="16"/>
      <c r="B28" s="11" t="s">
        <v>18</v>
      </c>
      <c r="C28" s="55">
        <v>93.165333333333336</v>
      </c>
      <c r="D28" s="55">
        <v>100.75000000000001</v>
      </c>
      <c r="E28" s="55">
        <v>104.06700000000001</v>
      </c>
      <c r="F28" s="55">
        <v>101.52699999999999</v>
      </c>
      <c r="G28" s="56">
        <v>111.75966666666669</v>
      </c>
      <c r="H28" s="28">
        <f t="shared" si="5"/>
        <v>10.078763941283309</v>
      </c>
      <c r="I28" s="27">
        <f t="shared" si="6"/>
        <v>-2.4407352955307826</v>
      </c>
      <c r="J28" s="28">
        <f t="shared" si="7"/>
        <v>0.92273893334716051</v>
      </c>
      <c r="K28" s="27">
        <f t="shared" si="8"/>
        <v>0.87405068042461165</v>
      </c>
      <c r="L28" s="18"/>
    </row>
    <row r="29" spans="1:15">
      <c r="A29" s="16"/>
      <c r="B29" s="11" t="s">
        <v>14</v>
      </c>
      <c r="C29" s="55">
        <v>0</v>
      </c>
      <c r="D29" s="55">
        <v>0</v>
      </c>
      <c r="E29" s="55">
        <v>0</v>
      </c>
      <c r="F29" s="55">
        <v>0</v>
      </c>
      <c r="G29" s="56">
        <v>100.84466666666667</v>
      </c>
      <c r="H29" s="28" t="str">
        <f t="shared" si="5"/>
        <v/>
      </c>
      <c r="I29" s="27" t="str">
        <f t="shared" si="6"/>
        <v/>
      </c>
      <c r="J29" s="28">
        <f t="shared" si="7"/>
        <v>0.83261970019371867</v>
      </c>
      <c r="K29" s="27" t="str">
        <f t="shared" si="8"/>
        <v/>
      </c>
      <c r="L29" s="18"/>
    </row>
    <row r="30" spans="1:15">
      <c r="A30" s="16"/>
      <c r="B30" s="11" t="s">
        <v>11</v>
      </c>
      <c r="C30" s="55">
        <v>0</v>
      </c>
      <c r="D30" s="55">
        <v>0</v>
      </c>
      <c r="E30" s="55">
        <v>0</v>
      </c>
      <c r="F30" s="55">
        <v>0</v>
      </c>
      <c r="G30" s="56">
        <v>94.696666666666658</v>
      </c>
      <c r="H30" s="28" t="str">
        <f t="shared" si="5"/>
        <v/>
      </c>
      <c r="I30" s="27" t="str">
        <f t="shared" si="6"/>
        <v/>
      </c>
      <c r="J30" s="28">
        <f t="shared" si="7"/>
        <v>0.78185899974228867</v>
      </c>
      <c r="K30" s="27" t="str">
        <f t="shared" si="8"/>
        <v/>
      </c>
      <c r="L30" s="18"/>
    </row>
    <row r="31" spans="1:15">
      <c r="A31" s="16"/>
      <c r="B31" s="11" t="s">
        <v>8</v>
      </c>
      <c r="C31" s="55">
        <v>76.316000000000003</v>
      </c>
      <c r="D31" s="55">
        <v>86.38300000000001</v>
      </c>
      <c r="E31" s="55">
        <v>90.076000000000022</v>
      </c>
      <c r="F31" s="55">
        <v>95.718666666666664</v>
      </c>
      <c r="G31" s="56">
        <v>92.686666666666696</v>
      </c>
      <c r="H31" s="28">
        <f t="shared" si="5"/>
        <v>-3.1676162086113124</v>
      </c>
      <c r="I31" s="27">
        <f t="shared" si="6"/>
        <v>6.264339742735725</v>
      </c>
      <c r="J31" s="28">
        <f t="shared" si="7"/>
        <v>0.76526352025182465</v>
      </c>
      <c r="K31" s="27">
        <f t="shared" si="8"/>
        <v>0.82404646773111201</v>
      </c>
      <c r="L31" s="18"/>
    </row>
    <row r="32" spans="1:15">
      <c r="A32" s="16"/>
      <c r="B32" s="11" t="s">
        <v>10</v>
      </c>
      <c r="C32" s="55">
        <v>69.63</v>
      </c>
      <c r="D32" s="55">
        <v>78.604333333333329</v>
      </c>
      <c r="E32" s="55">
        <v>85.862333333333339</v>
      </c>
      <c r="F32" s="55">
        <v>87.558999999999997</v>
      </c>
      <c r="G32" s="56">
        <v>92.034999999999968</v>
      </c>
      <c r="H32" s="28">
        <f t="shared" si="5"/>
        <v>5.1119816352402037</v>
      </c>
      <c r="I32" s="27">
        <f t="shared" si="6"/>
        <v>1.9760313991000977</v>
      </c>
      <c r="J32" s="28">
        <f t="shared" si="7"/>
        <v>0.75988306214173162</v>
      </c>
      <c r="K32" s="27">
        <f t="shared" si="8"/>
        <v>0.75379951665368417</v>
      </c>
      <c r="L32" s="18"/>
    </row>
    <row r="33" spans="1:14">
      <c r="A33" s="16"/>
      <c r="B33" s="11" t="s">
        <v>21</v>
      </c>
      <c r="C33" s="55">
        <v>66.121333333333297</v>
      </c>
      <c r="D33" s="55">
        <v>61.13366666666667</v>
      </c>
      <c r="E33" s="55">
        <v>72.037333333333336</v>
      </c>
      <c r="F33" s="55">
        <v>75.166999999999987</v>
      </c>
      <c r="G33" s="56">
        <v>77.210333333333352</v>
      </c>
      <c r="H33" s="28">
        <f t="shared" si="5"/>
        <v>2.7183914927207065</v>
      </c>
      <c r="I33" s="27">
        <f t="shared" si="6"/>
        <v>4.3445065521581228</v>
      </c>
      <c r="J33" s="28">
        <f t="shared" si="7"/>
        <v>0.63748383248022145</v>
      </c>
      <c r="K33" s="27">
        <f t="shared" si="8"/>
        <v>0.64711621042162948</v>
      </c>
      <c r="L33" s="18"/>
    </row>
    <row r="34" spans="1:14">
      <c r="A34" s="16"/>
      <c r="B34" s="11" t="s">
        <v>186</v>
      </c>
      <c r="C34" s="55">
        <v>0</v>
      </c>
      <c r="D34" s="55">
        <v>0</v>
      </c>
      <c r="E34" s="55">
        <v>0</v>
      </c>
      <c r="F34" s="55">
        <v>0</v>
      </c>
      <c r="G34" s="56">
        <v>72.530666666666676</v>
      </c>
      <c r="H34" s="28" t="str">
        <f t="shared" si="5"/>
        <v/>
      </c>
      <c r="I34" s="27" t="str">
        <f t="shared" si="6"/>
        <v/>
      </c>
      <c r="J34" s="28">
        <f t="shared" ref="J34:J35" si="9">IF(G34=0,"",G34/$G$13*100)</f>
        <v>0.59884636372953681</v>
      </c>
      <c r="K34" s="27" t="str">
        <f t="shared" ref="K34:K35" si="10">IF(F34=0,"",F34/$F$13*100)</f>
        <v/>
      </c>
      <c r="L34" s="18"/>
    </row>
    <row r="35" spans="1:14">
      <c r="A35" s="16"/>
      <c r="B35" s="11" t="s">
        <v>16</v>
      </c>
      <c r="C35" s="55">
        <v>0</v>
      </c>
      <c r="D35" s="55">
        <v>0</v>
      </c>
      <c r="E35" s="55">
        <v>0</v>
      </c>
      <c r="F35" s="55">
        <v>0</v>
      </c>
      <c r="G35" s="56">
        <v>72.009333333333331</v>
      </c>
      <c r="H35" s="28" t="str">
        <f t="shared" si="5"/>
        <v/>
      </c>
      <c r="I35" s="27" t="str">
        <f t="shared" si="6"/>
        <v/>
      </c>
      <c r="J35" s="28">
        <f t="shared" si="9"/>
        <v>0.59454199724146262</v>
      </c>
      <c r="K35" s="27" t="str">
        <f t="shared" si="10"/>
        <v/>
      </c>
      <c r="L35" s="18"/>
    </row>
    <row r="36" spans="1:14">
      <c r="A36" s="16"/>
      <c r="B36" s="11" t="s">
        <v>6</v>
      </c>
      <c r="C36" s="55">
        <v>0</v>
      </c>
      <c r="D36" s="55">
        <v>0</v>
      </c>
      <c r="E36" s="55">
        <v>0</v>
      </c>
      <c r="F36" s="55">
        <v>0</v>
      </c>
      <c r="G36" s="56">
        <v>53.567000000000007</v>
      </c>
      <c r="H36" s="28" t="str">
        <f t="shared" si="5"/>
        <v/>
      </c>
      <c r="I36" s="27" t="str">
        <f t="shared" si="6"/>
        <v/>
      </c>
      <c r="J36" s="28">
        <f t="shared" si="7"/>
        <v>0.44227365664960239</v>
      </c>
      <c r="K36" s="27" t="str">
        <f t="shared" si="8"/>
        <v/>
      </c>
      <c r="L36" s="18"/>
    </row>
    <row r="37" spans="1:14">
      <c r="A37" s="16"/>
      <c r="B37" s="11" t="s">
        <v>12</v>
      </c>
      <c r="C37" s="55">
        <v>0</v>
      </c>
      <c r="D37" s="55">
        <v>0</v>
      </c>
      <c r="E37" s="55">
        <v>0</v>
      </c>
      <c r="F37" s="55">
        <v>0</v>
      </c>
      <c r="G37" s="56">
        <v>36.028999999999996</v>
      </c>
      <c r="H37" s="28" t="str">
        <f t="shared" si="5"/>
        <v/>
      </c>
      <c r="I37" s="27" t="str">
        <f t="shared" si="6"/>
        <v/>
      </c>
      <c r="J37" s="28">
        <f t="shared" si="7"/>
        <v>0.29747190575220794</v>
      </c>
      <c r="K37" s="27" t="str">
        <f t="shared" si="8"/>
        <v/>
      </c>
      <c r="L37" s="18"/>
    </row>
    <row r="38" spans="1:14">
      <c r="A38" s="16"/>
      <c r="B38" s="11" t="s">
        <v>13</v>
      </c>
      <c r="C38" s="55">
        <v>0</v>
      </c>
      <c r="D38" s="55">
        <v>0</v>
      </c>
      <c r="E38" s="55">
        <v>0</v>
      </c>
      <c r="F38" s="55">
        <v>0</v>
      </c>
      <c r="G38" s="56">
        <v>23.902000000000001</v>
      </c>
      <c r="H38" s="28" t="str">
        <f t="shared" si="5"/>
        <v/>
      </c>
      <c r="I38" s="27" t="str">
        <f t="shared" si="6"/>
        <v/>
      </c>
      <c r="J38" s="28">
        <f t="shared" si="7"/>
        <v>0.19734584615974005</v>
      </c>
      <c r="K38" s="27" t="str">
        <f t="shared" si="8"/>
        <v/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 ht="14.25" customHeight="1">
      <c r="A41" s="16"/>
      <c r="B41" s="12"/>
      <c r="C41" s="4"/>
      <c r="D41" s="4"/>
      <c r="E41" s="4"/>
      <c r="F41" s="4"/>
      <c r="G41" s="4"/>
      <c r="H41" s="24"/>
      <c r="I41" s="24"/>
      <c r="J41" s="24"/>
      <c r="K41" s="24"/>
      <c r="L41" s="18"/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3" t="str">
        <f>IF(G48="","",1)</f>
        <v/>
      </c>
    </row>
    <row r="49" spans="1:12">
      <c r="A49" s="16"/>
      <c r="B49" s="74" t="s">
        <v>190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171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6"/>
      <c r="B51" s="74" t="s">
        <v>179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>
      <c r="A52" s="16"/>
      <c r="B52" s="74" t="s">
        <v>172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>
      <c r="A53" s="20"/>
      <c r="B53" s="92" t="s">
        <v>170</v>
      </c>
      <c r="C53" s="21"/>
      <c r="D53" s="21"/>
      <c r="E53" s="21"/>
      <c r="F53" s="21"/>
      <c r="G53" s="21"/>
      <c r="H53" s="21"/>
      <c r="I53" s="21"/>
      <c r="J53" s="21"/>
      <c r="K53" s="21"/>
      <c r="L53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 codeName="Hoja44">
    <tabColor rgb="FF53722D"/>
  </sheetPr>
  <dimension ref="A1:P47"/>
  <sheetViews>
    <sheetView zoomScaleNormal="100" zoomScaleSheetLayoutView="100" workbookViewId="0">
      <pane ySplit="11" topLeftCell="A21" activePane="bottomLeft" state="frozen"/>
      <selection activeCell="F16" sqref="F16"/>
      <selection pane="bottomLeft" activeCell="B13" sqref="B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130" customWidth="1"/>
    <col min="12" max="12" width="1.85546875" style="9" customWidth="1"/>
    <col min="13" max="13" width="10.85546875" style="9"/>
    <col min="14" max="14" width="11.42578125" style="58" customWidth="1"/>
    <col min="15" max="15" width="10.85546875" style="58" customWidth="1"/>
    <col min="16" max="16" width="10.85546875" style="58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26"/>
      <c r="L1" s="15"/>
      <c r="M1" s="33"/>
    </row>
    <row r="2" spans="1:16">
      <c r="A2" s="16"/>
      <c r="B2" s="10"/>
      <c r="C2" s="10"/>
      <c r="D2" s="10"/>
      <c r="E2" s="10"/>
      <c r="F2" s="10"/>
      <c r="G2" s="10"/>
      <c r="H2" s="10"/>
      <c r="I2" s="11"/>
      <c r="J2" s="10"/>
      <c r="K2" s="127"/>
      <c r="L2" s="17"/>
      <c r="M2" s="33"/>
    </row>
    <row r="3" spans="1:16">
      <c r="A3" s="16"/>
      <c r="B3" s="10"/>
      <c r="C3" s="10"/>
      <c r="D3" s="10"/>
      <c r="E3" s="10"/>
      <c r="F3" s="10"/>
      <c r="G3" s="10"/>
      <c r="H3" s="10"/>
      <c r="I3" s="11"/>
      <c r="J3" s="10"/>
      <c r="K3" s="127"/>
      <c r="L3" s="17"/>
      <c r="M3" s="33"/>
    </row>
    <row r="4" spans="1:16">
      <c r="A4" s="16"/>
      <c r="B4" s="10"/>
      <c r="C4" s="10"/>
      <c r="D4" s="10"/>
      <c r="E4" s="10"/>
      <c r="F4" s="10"/>
      <c r="G4" s="10"/>
      <c r="H4" s="10"/>
      <c r="I4" s="11"/>
      <c r="J4" s="10"/>
      <c r="K4" s="127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27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27"/>
      <c r="L6" s="18"/>
    </row>
    <row r="7" spans="1:16">
      <c r="A7" s="16"/>
      <c r="B7" s="10"/>
      <c r="C7" s="169" t="s">
        <v>84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6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27"/>
      <c r="L9" s="18"/>
    </row>
    <row r="10" spans="1:16" ht="15.75" customHeight="1">
      <c r="A10" s="16"/>
      <c r="B10" s="11"/>
      <c r="C10" s="170" t="s">
        <v>2</v>
      </c>
      <c r="D10" s="170"/>
      <c r="E10" s="170"/>
      <c r="F10" s="170"/>
      <c r="G10" s="170"/>
      <c r="H10" s="170"/>
      <c r="I10" s="170"/>
      <c r="J10" s="170"/>
      <c r="K10" s="168" t="s">
        <v>182</v>
      </c>
      <c r="L10" s="18"/>
    </row>
    <row r="11" spans="1:16" ht="15.75" customHeight="1">
      <c r="A11" s="16"/>
      <c r="B11" s="11"/>
      <c r="C11" s="160">
        <v>2004</v>
      </c>
      <c r="D11" s="160">
        <v>2005</v>
      </c>
      <c r="E11" s="160">
        <v>2006</v>
      </c>
      <c r="F11" s="160">
        <v>2007</v>
      </c>
      <c r="G11" s="160">
        <v>2008</v>
      </c>
      <c r="H11" s="160">
        <v>2009</v>
      </c>
      <c r="I11" s="160">
        <v>2010</v>
      </c>
      <c r="J11" s="123">
        <v>2011</v>
      </c>
      <c r="K11" s="168"/>
      <c r="L11" s="18"/>
      <c r="O11" s="77"/>
    </row>
    <row r="12" spans="1:16" ht="12" customHeight="1">
      <c r="A12" s="16"/>
      <c r="B12" s="11"/>
      <c r="C12" s="75"/>
      <c r="D12" s="75"/>
      <c r="E12" s="75"/>
      <c r="F12" s="75"/>
      <c r="G12" s="75"/>
      <c r="H12" s="75"/>
      <c r="I12" s="11"/>
      <c r="J12" s="11"/>
      <c r="K12" s="127"/>
      <c r="L12" s="18"/>
    </row>
    <row r="13" spans="1:16">
      <c r="A13" s="16"/>
      <c r="B13" s="68" t="s">
        <v>21</v>
      </c>
      <c r="C13" s="132">
        <v>52.440787741318537</v>
      </c>
      <c r="D13" s="132">
        <v>51.823965650134774</v>
      </c>
      <c r="E13" s="132">
        <v>57.327568907776616</v>
      </c>
      <c r="F13" s="132">
        <v>58.736835098361048</v>
      </c>
      <c r="G13" s="132">
        <v>61.409736308316425</v>
      </c>
      <c r="H13" s="132">
        <v>56.239521152086049</v>
      </c>
      <c r="I13" s="132">
        <v>54.280205342805708</v>
      </c>
      <c r="J13" s="162">
        <v>55.749586879483424</v>
      </c>
      <c r="K13" s="153">
        <v>1</v>
      </c>
      <c r="L13" s="18"/>
    </row>
    <row r="14" spans="1:16" s="51" customFormat="1">
      <c r="A14" s="93"/>
      <c r="B14" s="68" t="s">
        <v>195</v>
      </c>
      <c r="C14" s="132">
        <v>57.515151687768686</v>
      </c>
      <c r="D14" s="132">
        <v>59.328712231154576</v>
      </c>
      <c r="E14" s="132">
        <v>61.391560673860184</v>
      </c>
      <c r="F14" s="132">
        <v>59.789956490575833</v>
      </c>
      <c r="G14" s="132">
        <v>56.365838231473873</v>
      </c>
      <c r="H14" s="132">
        <v>56.458990016369363</v>
      </c>
      <c r="I14" s="132">
        <v>54.605939947780683</v>
      </c>
      <c r="J14" s="162">
        <v>55.009691771160028</v>
      </c>
      <c r="K14" s="153">
        <v>2</v>
      </c>
      <c r="L14" s="94"/>
      <c r="N14" s="81"/>
      <c r="O14" s="81"/>
      <c r="P14" s="81"/>
    </row>
    <row r="15" spans="1:16">
      <c r="A15" s="16"/>
      <c r="B15" s="134" t="s">
        <v>4</v>
      </c>
      <c r="C15" s="154">
        <v>60.27366983347062</v>
      </c>
      <c r="D15" s="154">
        <v>60.156659026622876</v>
      </c>
      <c r="E15" s="154">
        <v>58.245420123338342</v>
      </c>
      <c r="F15" s="154">
        <v>63.7898041754665</v>
      </c>
      <c r="G15" s="154">
        <v>53.653193011090607</v>
      </c>
      <c r="H15" s="154">
        <v>55.522379900611163</v>
      </c>
      <c r="I15" s="154">
        <v>54.640542320260884</v>
      </c>
      <c r="J15" s="154">
        <v>54.755524765834231</v>
      </c>
      <c r="K15" s="163">
        <v>3</v>
      </c>
      <c r="L15" s="18"/>
    </row>
    <row r="16" spans="1:16">
      <c r="A16" s="16"/>
      <c r="B16" s="68" t="s">
        <v>23</v>
      </c>
      <c r="C16" s="132">
        <v>52.813628818316445</v>
      </c>
      <c r="D16" s="132">
        <v>52.732534388715855</v>
      </c>
      <c r="E16" s="132">
        <v>54.751912359084017</v>
      </c>
      <c r="F16" s="132">
        <v>52.291905174830319</v>
      </c>
      <c r="G16" s="132">
        <v>50.395045861834063</v>
      </c>
      <c r="H16" s="132">
        <v>45.722866452730507</v>
      </c>
      <c r="I16" s="132">
        <v>48.311115011411474</v>
      </c>
      <c r="J16" s="162">
        <v>49.987517198257009</v>
      </c>
      <c r="K16" s="153">
        <v>4</v>
      </c>
      <c r="L16" s="18"/>
    </row>
    <row r="17" spans="1:16">
      <c r="A17" s="16"/>
      <c r="B17" s="68" t="s">
        <v>22</v>
      </c>
      <c r="C17" s="132">
        <v>52.221739844648347</v>
      </c>
      <c r="D17" s="132">
        <v>55.340207184899761</v>
      </c>
      <c r="E17" s="132">
        <v>55.726479588153289</v>
      </c>
      <c r="F17" s="132">
        <v>55.405095116445985</v>
      </c>
      <c r="G17" s="132">
        <v>56.678084607505937</v>
      </c>
      <c r="H17" s="132">
        <v>52.64149956935811</v>
      </c>
      <c r="I17" s="132">
        <v>50.67310232916892</v>
      </c>
      <c r="J17" s="162">
        <v>49.410606235358173</v>
      </c>
      <c r="K17" s="153">
        <v>5</v>
      </c>
      <c r="L17" s="18"/>
    </row>
    <row r="18" spans="1:16">
      <c r="A18" s="16"/>
      <c r="B18" s="68" t="s">
        <v>7</v>
      </c>
      <c r="C18" s="132">
        <v>45.751410527192675</v>
      </c>
      <c r="D18" s="132">
        <v>46.687314032385991</v>
      </c>
      <c r="E18" s="132">
        <v>45.081069606647297</v>
      </c>
      <c r="F18" s="132">
        <v>50.346653337406153</v>
      </c>
      <c r="G18" s="132">
        <v>48.615104152532496</v>
      </c>
      <c r="H18" s="132">
        <v>42.9778191768062</v>
      </c>
      <c r="I18" s="132">
        <v>45.295675442064891</v>
      </c>
      <c r="J18" s="162">
        <v>43.416537346645967</v>
      </c>
      <c r="K18" s="153">
        <v>6</v>
      </c>
      <c r="L18" s="18"/>
    </row>
    <row r="19" spans="1:16">
      <c r="A19" s="16"/>
      <c r="B19" s="68" t="s">
        <v>18</v>
      </c>
      <c r="C19" s="132">
        <v>40.089065926688455</v>
      </c>
      <c r="D19" s="132">
        <v>39.393763078438425</v>
      </c>
      <c r="E19" s="132">
        <v>41.581971965485479</v>
      </c>
      <c r="F19" s="132">
        <v>45.268335859446289</v>
      </c>
      <c r="G19" s="132">
        <v>41.511471298532406</v>
      </c>
      <c r="H19" s="132">
        <v>41.191240875912406</v>
      </c>
      <c r="I19" s="132">
        <v>42.665163243178121</v>
      </c>
      <c r="J19" s="162">
        <v>42.670200487325268</v>
      </c>
      <c r="K19" s="153">
        <v>7</v>
      </c>
      <c r="L19" s="18"/>
    </row>
    <row r="20" spans="1:16">
      <c r="A20" s="16"/>
      <c r="B20" s="68" t="s">
        <v>10</v>
      </c>
      <c r="C20" s="132">
        <v>44.508775250818033</v>
      </c>
      <c r="D20" s="132">
        <v>43.419518887582264</v>
      </c>
      <c r="E20" s="132">
        <v>47.321679626749599</v>
      </c>
      <c r="F20" s="132">
        <v>48.687778804016745</v>
      </c>
      <c r="G20" s="132">
        <v>44.199611453829974</v>
      </c>
      <c r="H20" s="132">
        <v>40.811130642585503</v>
      </c>
      <c r="I20" s="132">
        <v>42.303409163293232</v>
      </c>
      <c r="J20" s="162">
        <v>42.283572542445171</v>
      </c>
      <c r="K20" s="153">
        <v>8</v>
      </c>
      <c r="L20" s="18"/>
    </row>
    <row r="21" spans="1:16">
      <c r="A21" s="16"/>
      <c r="B21" s="68" t="s">
        <v>24</v>
      </c>
      <c r="C21" s="132">
        <v>39.940539951495261</v>
      </c>
      <c r="D21" s="132">
        <v>38.812568182371557</v>
      </c>
      <c r="E21" s="132">
        <v>38.994370946668056</v>
      </c>
      <c r="F21" s="132">
        <v>43.060408195426206</v>
      </c>
      <c r="G21" s="132">
        <v>38.909075081975644</v>
      </c>
      <c r="H21" s="132">
        <v>40.275249883299324</v>
      </c>
      <c r="I21" s="132">
        <v>40.937245707630225</v>
      </c>
      <c r="J21" s="162">
        <v>39.672419856596669</v>
      </c>
      <c r="K21" s="153">
        <v>9</v>
      </c>
      <c r="L21" s="18"/>
    </row>
    <row r="22" spans="1:16" s="51" customFormat="1">
      <c r="A22" s="93"/>
      <c r="B22" s="134" t="s">
        <v>196</v>
      </c>
      <c r="C22" s="133">
        <v>39.183279418163671</v>
      </c>
      <c r="D22" s="133">
        <v>41.644392867520445</v>
      </c>
      <c r="E22" s="133">
        <v>40.780739541511714</v>
      </c>
      <c r="F22" s="133">
        <v>46.133518256179038</v>
      </c>
      <c r="G22" s="133">
        <v>41.361300410360172</v>
      </c>
      <c r="H22" s="133">
        <v>39.378871810759428</v>
      </c>
      <c r="I22" s="133">
        <v>39.011219083280466</v>
      </c>
      <c r="J22" s="154">
        <v>38.744170043445976</v>
      </c>
      <c r="K22" s="153" t="s">
        <v>197</v>
      </c>
      <c r="L22" s="94"/>
      <c r="N22" s="81"/>
      <c r="O22" s="81"/>
      <c r="P22" s="81"/>
    </row>
    <row r="23" spans="1:16">
      <c r="A23" s="16"/>
      <c r="B23" s="68" t="s">
        <v>19</v>
      </c>
      <c r="C23" s="132">
        <v>49.37483884341394</v>
      </c>
      <c r="D23" s="132">
        <v>49.689902680920426</v>
      </c>
      <c r="E23" s="132">
        <v>51.117778777221368</v>
      </c>
      <c r="F23" s="132">
        <v>52.478364452594448</v>
      </c>
      <c r="G23" s="132">
        <v>46.13364086700463</v>
      </c>
      <c r="H23" s="132">
        <v>39.03525560644659</v>
      </c>
      <c r="I23" s="132">
        <v>38.57482975411132</v>
      </c>
      <c r="J23" s="162">
        <v>37.495049015548496</v>
      </c>
      <c r="K23" s="153">
        <v>10</v>
      </c>
      <c r="L23" s="18"/>
      <c r="O23" s="78"/>
    </row>
    <row r="24" spans="1:16" s="51" customFormat="1">
      <c r="A24" s="93"/>
      <c r="B24" s="68" t="s">
        <v>8</v>
      </c>
      <c r="C24" s="132">
        <v>33.240354772207233</v>
      </c>
      <c r="D24" s="132">
        <v>37.339183162757863</v>
      </c>
      <c r="E24" s="132">
        <v>38.43029032490071</v>
      </c>
      <c r="F24" s="132">
        <v>41.118740837898308</v>
      </c>
      <c r="G24" s="132">
        <v>38.066639262771496</v>
      </c>
      <c r="H24" s="132">
        <v>34.807530855858019</v>
      </c>
      <c r="I24" s="132">
        <v>33.085550369460712</v>
      </c>
      <c r="J24" s="162">
        <v>36.3016177730536</v>
      </c>
      <c r="K24" s="153">
        <v>11</v>
      </c>
      <c r="L24" s="94"/>
      <c r="N24" s="81"/>
      <c r="O24" s="131"/>
      <c r="P24" s="81"/>
    </row>
    <row r="25" spans="1:16">
      <c r="A25" s="16"/>
      <c r="B25" s="68" t="s">
        <v>5</v>
      </c>
      <c r="C25" s="132">
        <v>33.032083466022968</v>
      </c>
      <c r="D25" s="132">
        <v>38.871317277835281</v>
      </c>
      <c r="E25" s="132">
        <v>36.977859447830767</v>
      </c>
      <c r="F25" s="132">
        <v>38.689431758270729</v>
      </c>
      <c r="G25" s="132">
        <v>39.487008739859078</v>
      </c>
      <c r="H25" s="132">
        <v>41.763781128769864</v>
      </c>
      <c r="I25" s="132">
        <v>40.438996259677381</v>
      </c>
      <c r="J25" s="162">
        <v>35.964728263110807</v>
      </c>
      <c r="K25" s="153">
        <v>12</v>
      </c>
      <c r="L25" s="18"/>
    </row>
    <row r="26" spans="1:16">
      <c r="A26" s="16"/>
      <c r="B26" s="68" t="s">
        <v>20</v>
      </c>
      <c r="C26" s="132">
        <v>42.169028838372782</v>
      </c>
      <c r="D26" s="132">
        <v>46.603877239152389</v>
      </c>
      <c r="E26" s="132">
        <v>47.604458412699891</v>
      </c>
      <c r="F26" s="132">
        <v>48.933906044423807</v>
      </c>
      <c r="G26" s="132">
        <v>31.329167943390843</v>
      </c>
      <c r="H26" s="132">
        <v>40.483510964500404</v>
      </c>
      <c r="I26" s="132">
        <v>41.40635484996583</v>
      </c>
      <c r="J26" s="162">
        <v>35.720219456279125</v>
      </c>
      <c r="K26" s="153">
        <v>13</v>
      </c>
      <c r="L26" s="18"/>
    </row>
    <row r="27" spans="1:16">
      <c r="A27" s="16"/>
      <c r="B27" s="11"/>
      <c r="C27" s="4"/>
      <c r="D27" s="4"/>
      <c r="E27" s="4"/>
      <c r="F27" s="5"/>
      <c r="G27" s="5"/>
      <c r="H27" s="5"/>
      <c r="I27" s="8"/>
      <c r="J27" s="8"/>
      <c r="K27" s="128"/>
      <c r="L27" s="18"/>
      <c r="N27" s="58" t="str">
        <f>IF(F27="","",1)</f>
        <v/>
      </c>
    </row>
    <row r="28" spans="1:16">
      <c r="A28" s="16"/>
      <c r="B28" s="11"/>
      <c r="C28" s="4"/>
      <c r="D28" s="4"/>
      <c r="E28" s="4"/>
      <c r="F28" s="5"/>
      <c r="G28" s="5"/>
      <c r="H28" s="5"/>
      <c r="I28" s="8"/>
      <c r="J28" s="8"/>
      <c r="K28" s="128"/>
      <c r="L28" s="18"/>
      <c r="N28" s="58" t="str">
        <f>IF(F28="","",1)</f>
        <v/>
      </c>
    </row>
    <row r="29" spans="1:16">
      <c r="A29" s="16"/>
      <c r="B29" s="11"/>
      <c r="C29" s="4"/>
      <c r="D29" s="4"/>
      <c r="E29" s="4"/>
      <c r="F29" s="5"/>
      <c r="G29" s="5"/>
      <c r="H29" s="5"/>
      <c r="I29" s="8"/>
      <c r="J29" s="8"/>
      <c r="K29" s="128"/>
      <c r="L29" s="18"/>
      <c r="N29" s="58" t="str">
        <f>IF(F29="","",1)</f>
        <v/>
      </c>
    </row>
    <row r="30" spans="1:16">
      <c r="A30" s="16"/>
      <c r="B30" s="11"/>
      <c r="C30" s="4"/>
      <c r="D30" s="4"/>
      <c r="E30" s="4"/>
      <c r="F30" s="5"/>
      <c r="G30" s="5"/>
      <c r="H30" s="5"/>
      <c r="I30" s="8"/>
      <c r="J30" s="8"/>
      <c r="K30" s="128"/>
      <c r="L30" s="18"/>
      <c r="N30" s="58" t="str">
        <f>IF(F30="","",1)</f>
        <v/>
      </c>
    </row>
    <row r="31" spans="1:16">
      <c r="A31" s="16"/>
      <c r="B31" s="11"/>
      <c r="C31" s="4"/>
      <c r="D31" s="4"/>
      <c r="E31" s="4"/>
      <c r="F31" s="5"/>
      <c r="G31" s="5"/>
      <c r="H31" s="5"/>
      <c r="I31" s="8"/>
      <c r="J31" s="8"/>
      <c r="K31" s="128"/>
      <c r="L31" s="18"/>
    </row>
    <row r="32" spans="1:16">
      <c r="A32" s="16"/>
      <c r="B32" s="11"/>
      <c r="C32" s="4"/>
      <c r="D32" s="4"/>
      <c r="E32" s="4"/>
      <c r="F32" s="5"/>
      <c r="G32" s="5"/>
      <c r="H32" s="5"/>
      <c r="I32" s="8"/>
      <c r="J32" s="8"/>
      <c r="K32" s="128"/>
      <c r="L32" s="18"/>
      <c r="N32" s="58" t="str">
        <f>IF(F32="","",1)</f>
        <v/>
      </c>
    </row>
    <row r="33" spans="1:14">
      <c r="A33" s="16"/>
      <c r="B33" s="11"/>
      <c r="C33" s="4"/>
      <c r="D33" s="4"/>
      <c r="E33" s="4"/>
      <c r="F33" s="5"/>
      <c r="G33" s="5"/>
      <c r="H33" s="5"/>
      <c r="I33" s="8"/>
      <c r="J33" s="8"/>
      <c r="K33" s="128"/>
      <c r="L33" s="18"/>
      <c r="N33" s="58" t="str">
        <f>IF(F33="","",1)</f>
        <v/>
      </c>
    </row>
    <row r="34" spans="1:14">
      <c r="A34" s="16"/>
      <c r="B34" s="11"/>
      <c r="C34" s="4"/>
      <c r="D34" s="4"/>
      <c r="E34" s="4"/>
      <c r="F34" s="5"/>
      <c r="G34" s="5"/>
      <c r="H34" s="5"/>
      <c r="I34" s="8"/>
      <c r="J34" s="8"/>
      <c r="K34" s="128"/>
      <c r="L34" s="18"/>
      <c r="N34" s="58" t="str">
        <f>IF(F34="","",1)</f>
        <v/>
      </c>
    </row>
    <row r="35" spans="1:14">
      <c r="A35" s="16"/>
      <c r="B35" s="11"/>
      <c r="C35" s="4"/>
      <c r="D35" s="4"/>
      <c r="E35" s="4"/>
      <c r="F35" s="5"/>
      <c r="G35" s="5"/>
      <c r="H35" s="5"/>
      <c r="I35" s="8"/>
      <c r="J35" s="8"/>
      <c r="K35" s="128"/>
      <c r="L35" s="18"/>
      <c r="N35" s="58" t="str">
        <f>IF(F35="","",1)</f>
        <v/>
      </c>
    </row>
    <row r="36" spans="1:14">
      <c r="A36" s="16"/>
      <c r="B36" s="11"/>
      <c r="C36" s="4"/>
      <c r="D36" s="4"/>
      <c r="E36" s="4"/>
      <c r="F36" s="5"/>
      <c r="G36" s="5"/>
      <c r="H36" s="5"/>
      <c r="I36" s="8"/>
      <c r="J36" s="8"/>
      <c r="K36" s="128"/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128"/>
      <c r="L37" s="18"/>
    </row>
    <row r="38" spans="1:14">
      <c r="A38" s="16"/>
      <c r="C38" s="5"/>
      <c r="D38" s="5"/>
      <c r="E38" s="5"/>
      <c r="F38" s="5"/>
      <c r="G38" s="5"/>
      <c r="H38" s="5"/>
      <c r="I38" s="6"/>
      <c r="J38" s="6"/>
      <c r="K38" s="128"/>
      <c r="L38" s="18"/>
    </row>
    <row r="39" spans="1:14">
      <c r="A39" s="16"/>
      <c r="C39" s="11"/>
      <c r="D39" s="11"/>
      <c r="E39" s="11"/>
      <c r="F39" s="11"/>
      <c r="G39" s="11"/>
      <c r="H39" s="11"/>
      <c r="I39" s="11"/>
      <c r="J39" s="11"/>
      <c r="K39" s="127"/>
      <c r="L39" s="18"/>
    </row>
    <row r="40" spans="1:14">
      <c r="A40" s="16"/>
      <c r="C40" s="11"/>
      <c r="D40" s="11"/>
      <c r="E40" s="11"/>
      <c r="F40" s="11"/>
      <c r="G40" s="11"/>
      <c r="H40" s="11"/>
      <c r="I40" s="11"/>
      <c r="J40" s="11"/>
      <c r="K40" s="127"/>
      <c r="L40" s="18"/>
    </row>
    <row r="41" spans="1:14">
      <c r="A41" s="16"/>
      <c r="B41" s="74" t="s">
        <v>190</v>
      </c>
      <c r="C41" s="11"/>
      <c r="D41" s="11"/>
      <c r="E41" s="11"/>
      <c r="F41" s="11"/>
      <c r="G41" s="11"/>
      <c r="H41" s="11"/>
      <c r="I41" s="11"/>
      <c r="J41" s="11"/>
      <c r="K41" s="127"/>
      <c r="L41" s="18"/>
    </row>
    <row r="42" spans="1:14">
      <c r="A42" s="16"/>
      <c r="B42" s="74" t="s">
        <v>102</v>
      </c>
      <c r="C42" s="11"/>
      <c r="D42" s="11"/>
      <c r="E42" s="11"/>
      <c r="F42" s="11"/>
      <c r="G42" s="11"/>
      <c r="H42" s="11"/>
      <c r="I42" s="11"/>
      <c r="J42" s="11"/>
      <c r="K42" s="127"/>
      <c r="L42" s="18"/>
    </row>
    <row r="43" spans="1:14">
      <c r="A43" s="16"/>
      <c r="B43" s="74" t="s">
        <v>100</v>
      </c>
      <c r="C43" s="11"/>
      <c r="D43" s="11"/>
      <c r="E43" s="11"/>
      <c r="F43" s="11"/>
      <c r="G43" s="11"/>
      <c r="H43" s="11"/>
      <c r="I43" s="11"/>
      <c r="J43" s="11"/>
      <c r="K43" s="127"/>
      <c r="L43" s="18"/>
    </row>
    <row r="44" spans="1:14">
      <c r="A44" s="16"/>
      <c r="B44" s="74" t="s">
        <v>175</v>
      </c>
      <c r="C44" s="11"/>
      <c r="D44" s="11"/>
      <c r="E44" s="11"/>
      <c r="F44" s="11"/>
      <c r="G44" s="11"/>
      <c r="H44" s="11"/>
      <c r="I44" s="11"/>
      <c r="J44" s="11"/>
      <c r="K44" s="127"/>
      <c r="L44" s="18"/>
    </row>
    <row r="45" spans="1:14">
      <c r="A45" s="20"/>
      <c r="B45" s="92" t="s">
        <v>170</v>
      </c>
      <c r="C45" s="21"/>
      <c r="D45" s="21"/>
      <c r="E45" s="21"/>
      <c r="F45" s="21"/>
      <c r="G45" s="21"/>
      <c r="H45" s="21"/>
      <c r="I45" s="21"/>
      <c r="J45" s="21"/>
      <c r="K45" s="129"/>
      <c r="L45" s="22"/>
    </row>
    <row r="46" spans="1:14">
      <c r="B46" s="23"/>
      <c r="C46" s="23"/>
      <c r="D46" s="23"/>
      <c r="E46" s="23"/>
    </row>
    <row r="47" spans="1:14">
      <c r="B47" s="23"/>
      <c r="C47" s="23"/>
      <c r="D47" s="23"/>
      <c r="E47" s="2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 codeName="Hoja45">
    <tabColor rgb="FF53722D"/>
  </sheetPr>
  <dimension ref="A1:P55"/>
  <sheetViews>
    <sheetView zoomScaleNormal="100" zoomScaleSheetLayoutView="100" workbookViewId="0">
      <pane ySplit="11" topLeftCell="A27" activePane="bottomLeft" state="frozen"/>
      <selection activeCell="F16" sqref="F16"/>
      <selection pane="bottomLeft" activeCell="B13" sqref="B13"/>
    </sheetView>
  </sheetViews>
  <sheetFormatPr baseColWidth="10" defaultColWidth="10.85546875" defaultRowHeight="15.75"/>
  <cols>
    <col min="1" max="1" width="1.85546875" style="11" customWidth="1"/>
    <col min="2" max="2" width="16.5703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61" customWidth="1"/>
    <col min="15" max="15" width="10.85546875" style="61" customWidth="1"/>
    <col min="16" max="16" width="10.85546875" style="61"/>
    <col min="17" max="16384" width="10.85546875" style="11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62"/>
    </row>
    <row r="2" spans="1:16">
      <c r="A2" s="16"/>
      <c r="B2" s="10"/>
      <c r="C2" s="10"/>
      <c r="D2" s="10"/>
      <c r="E2" s="10"/>
      <c r="F2" s="10"/>
      <c r="G2" s="10"/>
      <c r="H2" s="10"/>
      <c r="J2" s="10"/>
      <c r="K2" s="10"/>
      <c r="L2" s="17"/>
      <c r="M2" s="62"/>
    </row>
    <row r="3" spans="1:16">
      <c r="A3" s="16"/>
      <c r="B3" s="10"/>
      <c r="C3" s="10"/>
      <c r="D3" s="10"/>
      <c r="E3" s="10"/>
      <c r="F3" s="10"/>
      <c r="G3" s="10"/>
      <c r="H3" s="10"/>
      <c r="J3" s="10"/>
      <c r="K3" s="10"/>
      <c r="L3" s="17"/>
      <c r="M3" s="62"/>
    </row>
    <row r="4" spans="1:16">
      <c r="A4" s="16"/>
      <c r="B4" s="10"/>
      <c r="C4" s="10"/>
      <c r="D4" s="10"/>
      <c r="E4" s="10"/>
      <c r="F4" s="10"/>
      <c r="G4" s="10"/>
      <c r="H4" s="10"/>
      <c r="J4" s="10"/>
      <c r="K4" s="10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6">
      <c r="A7" s="16"/>
      <c r="B7" s="10"/>
      <c r="C7" s="169" t="s">
        <v>85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6">
      <c r="A8" s="16"/>
      <c r="B8" s="10"/>
      <c r="C8" s="166" t="s">
        <v>189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6" ht="15.75" customHeight="1">
      <c r="A10" s="16"/>
      <c r="C10" s="170" t="s">
        <v>2</v>
      </c>
      <c r="D10" s="170"/>
      <c r="E10" s="170"/>
      <c r="F10" s="170"/>
      <c r="G10" s="170"/>
      <c r="H10" s="170"/>
      <c r="I10" s="170"/>
      <c r="J10" s="170"/>
      <c r="K10" s="168" t="s">
        <v>182</v>
      </c>
      <c r="L10" s="18"/>
    </row>
    <row r="11" spans="1:16">
      <c r="A11" s="16"/>
      <c r="C11" s="160">
        <v>2004</v>
      </c>
      <c r="D11" s="160">
        <v>2005</v>
      </c>
      <c r="E11" s="160">
        <v>2006</v>
      </c>
      <c r="F11" s="160">
        <v>2007</v>
      </c>
      <c r="G11" s="160">
        <v>2008</v>
      </c>
      <c r="H11" s="160">
        <v>2009</v>
      </c>
      <c r="I11" s="160">
        <v>2010</v>
      </c>
      <c r="J11" s="160">
        <v>2011</v>
      </c>
      <c r="K11" s="168"/>
      <c r="L11" s="18"/>
      <c r="O11" s="77"/>
    </row>
    <row r="12" spans="1:16" ht="12" customHeight="1">
      <c r="A12" s="16"/>
      <c r="C12" s="123"/>
      <c r="D12" s="123"/>
      <c r="E12" s="123"/>
      <c r="F12" s="123"/>
      <c r="G12" s="123"/>
      <c r="H12" s="123"/>
      <c r="K12" s="127"/>
      <c r="L12" s="18"/>
    </row>
    <row r="13" spans="1:16">
      <c r="A13" s="16"/>
      <c r="B13" s="68" t="s">
        <v>13</v>
      </c>
      <c r="C13" s="132">
        <v>0</v>
      </c>
      <c r="D13" s="132">
        <v>0</v>
      </c>
      <c r="E13" s="132">
        <v>0</v>
      </c>
      <c r="F13" s="132">
        <v>0</v>
      </c>
      <c r="G13" s="132">
        <v>0</v>
      </c>
      <c r="H13" s="132">
        <v>0</v>
      </c>
      <c r="I13" s="132">
        <v>0</v>
      </c>
      <c r="J13" s="162">
        <v>100.00000000000001</v>
      </c>
      <c r="K13" s="155">
        <v>1</v>
      </c>
      <c r="L13" s="18"/>
    </row>
    <row r="14" spans="1:16" s="12" customFormat="1">
      <c r="A14" s="93"/>
      <c r="B14" s="68" t="s">
        <v>15</v>
      </c>
      <c r="C14" s="132">
        <v>0</v>
      </c>
      <c r="D14" s="132">
        <v>0</v>
      </c>
      <c r="E14" s="132">
        <v>0</v>
      </c>
      <c r="F14" s="132">
        <v>0</v>
      </c>
      <c r="G14" s="132">
        <v>0</v>
      </c>
      <c r="H14" s="132">
        <v>0</v>
      </c>
      <c r="I14" s="132">
        <v>0</v>
      </c>
      <c r="J14" s="162">
        <v>100.00000000000001</v>
      </c>
      <c r="K14" s="155">
        <v>2</v>
      </c>
      <c r="L14" s="94"/>
      <c r="N14" s="82"/>
      <c r="O14" s="82"/>
      <c r="P14" s="82"/>
    </row>
    <row r="15" spans="1:16">
      <c r="A15" s="16"/>
      <c r="B15" s="68" t="s">
        <v>3</v>
      </c>
      <c r="C15" s="132">
        <v>0</v>
      </c>
      <c r="D15" s="132">
        <v>0</v>
      </c>
      <c r="E15" s="132">
        <v>0</v>
      </c>
      <c r="F15" s="132">
        <v>0</v>
      </c>
      <c r="G15" s="132">
        <v>0</v>
      </c>
      <c r="H15" s="132">
        <v>0</v>
      </c>
      <c r="I15" s="132">
        <v>0</v>
      </c>
      <c r="J15" s="162">
        <v>100</v>
      </c>
      <c r="K15" s="155">
        <v>3</v>
      </c>
      <c r="L15" s="18"/>
    </row>
    <row r="16" spans="1:16">
      <c r="A16" s="16"/>
      <c r="B16" s="68" t="s">
        <v>6</v>
      </c>
      <c r="C16" s="132">
        <v>0</v>
      </c>
      <c r="D16" s="132">
        <v>0</v>
      </c>
      <c r="E16" s="132">
        <v>0</v>
      </c>
      <c r="F16" s="132">
        <v>0</v>
      </c>
      <c r="G16" s="132">
        <v>0</v>
      </c>
      <c r="H16" s="132">
        <v>0</v>
      </c>
      <c r="I16" s="132">
        <v>0</v>
      </c>
      <c r="J16" s="162">
        <v>100</v>
      </c>
      <c r="K16" s="155">
        <v>4</v>
      </c>
      <c r="L16" s="18"/>
    </row>
    <row r="17" spans="1:16">
      <c r="A17" s="16"/>
      <c r="B17" s="68" t="s">
        <v>9</v>
      </c>
      <c r="C17" s="132">
        <v>0</v>
      </c>
      <c r="D17" s="132">
        <v>0</v>
      </c>
      <c r="E17" s="132">
        <v>0</v>
      </c>
      <c r="F17" s="132">
        <v>0</v>
      </c>
      <c r="G17" s="132">
        <v>0</v>
      </c>
      <c r="H17" s="132">
        <v>0</v>
      </c>
      <c r="I17" s="132">
        <v>0</v>
      </c>
      <c r="J17" s="162">
        <v>100</v>
      </c>
      <c r="K17" s="155">
        <v>5</v>
      </c>
      <c r="L17" s="18"/>
    </row>
    <row r="18" spans="1:16">
      <c r="A18" s="16"/>
      <c r="B18" s="68" t="s">
        <v>11</v>
      </c>
      <c r="C18" s="132">
        <v>0</v>
      </c>
      <c r="D18" s="132">
        <v>0</v>
      </c>
      <c r="E18" s="132">
        <v>0</v>
      </c>
      <c r="F18" s="132">
        <v>0</v>
      </c>
      <c r="G18" s="132">
        <v>0</v>
      </c>
      <c r="H18" s="132">
        <v>0</v>
      </c>
      <c r="I18" s="132">
        <v>0</v>
      </c>
      <c r="J18" s="162">
        <v>100</v>
      </c>
      <c r="K18" s="155">
        <v>6</v>
      </c>
      <c r="L18" s="18"/>
    </row>
    <row r="19" spans="1:16">
      <c r="A19" s="16"/>
      <c r="B19" s="68" t="s">
        <v>12</v>
      </c>
      <c r="C19" s="132">
        <v>0</v>
      </c>
      <c r="D19" s="132">
        <v>0</v>
      </c>
      <c r="E19" s="132">
        <v>0</v>
      </c>
      <c r="F19" s="132">
        <v>0</v>
      </c>
      <c r="G19" s="132">
        <v>0</v>
      </c>
      <c r="H19" s="132">
        <v>0</v>
      </c>
      <c r="I19" s="132">
        <v>0</v>
      </c>
      <c r="J19" s="162">
        <v>100</v>
      </c>
      <c r="K19" s="155">
        <v>7</v>
      </c>
      <c r="L19" s="18"/>
    </row>
    <row r="20" spans="1:16">
      <c r="A20" s="16"/>
      <c r="B20" s="68" t="s">
        <v>14</v>
      </c>
      <c r="C20" s="132">
        <v>0</v>
      </c>
      <c r="D20" s="132">
        <v>0</v>
      </c>
      <c r="E20" s="132">
        <v>0</v>
      </c>
      <c r="F20" s="132">
        <v>0</v>
      </c>
      <c r="G20" s="132">
        <v>0</v>
      </c>
      <c r="H20" s="132">
        <v>0</v>
      </c>
      <c r="I20" s="132">
        <v>0</v>
      </c>
      <c r="J20" s="162">
        <v>100</v>
      </c>
      <c r="K20" s="155">
        <v>8</v>
      </c>
      <c r="L20" s="18"/>
    </row>
    <row r="21" spans="1:16">
      <c r="A21" s="16"/>
      <c r="B21" s="68" t="s">
        <v>16</v>
      </c>
      <c r="C21" s="132">
        <v>0</v>
      </c>
      <c r="D21" s="132">
        <v>0</v>
      </c>
      <c r="E21" s="132">
        <v>0</v>
      </c>
      <c r="F21" s="132">
        <v>0</v>
      </c>
      <c r="G21" s="132">
        <v>0</v>
      </c>
      <c r="H21" s="132">
        <v>0</v>
      </c>
      <c r="I21" s="132">
        <v>0</v>
      </c>
      <c r="J21" s="162">
        <v>100</v>
      </c>
      <c r="K21" s="155">
        <v>9</v>
      </c>
      <c r="L21" s="18"/>
    </row>
    <row r="22" spans="1:16" s="12" customFormat="1">
      <c r="A22" s="93"/>
      <c r="B22" s="68" t="s">
        <v>17</v>
      </c>
      <c r="C22" s="132">
        <v>0</v>
      </c>
      <c r="D22" s="132">
        <v>0</v>
      </c>
      <c r="E22" s="132">
        <v>0</v>
      </c>
      <c r="F22" s="132">
        <v>0</v>
      </c>
      <c r="G22" s="132">
        <v>0</v>
      </c>
      <c r="H22" s="132">
        <v>0</v>
      </c>
      <c r="I22" s="132">
        <v>0</v>
      </c>
      <c r="J22" s="162">
        <v>100</v>
      </c>
      <c r="K22" s="155">
        <v>10</v>
      </c>
      <c r="L22" s="94"/>
      <c r="N22" s="82"/>
      <c r="O22" s="82"/>
      <c r="P22" s="82"/>
    </row>
    <row r="23" spans="1:16">
      <c r="A23" s="16"/>
      <c r="B23" s="68" t="s">
        <v>186</v>
      </c>
      <c r="C23" s="132">
        <v>0</v>
      </c>
      <c r="D23" s="132">
        <v>0</v>
      </c>
      <c r="E23" s="132">
        <v>0</v>
      </c>
      <c r="F23" s="132">
        <v>0</v>
      </c>
      <c r="G23" s="132">
        <v>0</v>
      </c>
      <c r="H23" s="132">
        <v>0</v>
      </c>
      <c r="I23" s="132">
        <v>0</v>
      </c>
      <c r="J23" s="162">
        <v>100</v>
      </c>
      <c r="K23" s="155">
        <v>11</v>
      </c>
      <c r="L23" s="18"/>
      <c r="O23" s="83"/>
    </row>
    <row r="24" spans="1:16">
      <c r="A24" s="16"/>
      <c r="B24" s="68" t="s">
        <v>20</v>
      </c>
      <c r="C24" s="132">
        <v>57.830971161627218</v>
      </c>
      <c r="D24" s="132">
        <v>53.396122760847611</v>
      </c>
      <c r="E24" s="132">
        <v>52.395541587300102</v>
      </c>
      <c r="F24" s="132">
        <v>51.0660939555762</v>
      </c>
      <c r="G24" s="132">
        <v>68.670832056609157</v>
      </c>
      <c r="H24" s="132">
        <v>59.516489035499596</v>
      </c>
      <c r="I24" s="132">
        <v>58.593645150034163</v>
      </c>
      <c r="J24" s="162">
        <v>64.279780543720875</v>
      </c>
      <c r="K24" s="155">
        <v>12</v>
      </c>
      <c r="L24" s="18"/>
      <c r="O24" s="83"/>
    </row>
    <row r="25" spans="1:16">
      <c r="A25" s="16"/>
      <c r="B25" s="68" t="s">
        <v>5</v>
      </c>
      <c r="C25" s="132">
        <v>66.967916533977018</v>
      </c>
      <c r="D25" s="132">
        <v>61.128682722164712</v>
      </c>
      <c r="E25" s="132">
        <v>63.022140552169233</v>
      </c>
      <c r="F25" s="132">
        <v>61.310568241729278</v>
      </c>
      <c r="G25" s="132">
        <v>60.512991260140915</v>
      </c>
      <c r="H25" s="132">
        <v>58.236218871230136</v>
      </c>
      <c r="I25" s="132">
        <v>59.561003740322626</v>
      </c>
      <c r="J25" s="162">
        <v>64.0352717368892</v>
      </c>
      <c r="K25" s="155">
        <v>13</v>
      </c>
      <c r="L25" s="18"/>
    </row>
    <row r="26" spans="1:16">
      <c r="A26" s="16"/>
      <c r="B26" s="68" t="s">
        <v>8</v>
      </c>
      <c r="C26" s="132">
        <v>66.75964522779276</v>
      </c>
      <c r="D26" s="132">
        <v>62.66081683724213</v>
      </c>
      <c r="E26" s="132">
        <v>61.56970967509929</v>
      </c>
      <c r="F26" s="132">
        <v>58.881259162101685</v>
      </c>
      <c r="G26" s="132">
        <v>61.933360737228512</v>
      </c>
      <c r="H26" s="132">
        <v>65.192469144141981</v>
      </c>
      <c r="I26" s="132">
        <v>66.914449630539295</v>
      </c>
      <c r="J26" s="162">
        <v>63.6983822269464</v>
      </c>
      <c r="K26" s="155">
        <v>14</v>
      </c>
      <c r="L26" s="18"/>
    </row>
    <row r="27" spans="1:16">
      <c r="A27" s="16"/>
      <c r="B27" s="68" t="s">
        <v>19</v>
      </c>
      <c r="C27" s="132">
        <v>50.625161156586053</v>
      </c>
      <c r="D27" s="132">
        <v>50.310097319079581</v>
      </c>
      <c r="E27" s="132">
        <v>48.882221222778632</v>
      </c>
      <c r="F27" s="132">
        <v>47.521635547405552</v>
      </c>
      <c r="G27" s="132">
        <v>53.866359132995363</v>
      </c>
      <c r="H27" s="132">
        <v>60.964744393553417</v>
      </c>
      <c r="I27" s="132">
        <v>61.425170245888687</v>
      </c>
      <c r="J27" s="162">
        <v>62.504950984451511</v>
      </c>
      <c r="K27" s="155">
        <v>15</v>
      </c>
      <c r="L27" s="18"/>
    </row>
    <row r="28" spans="1:16">
      <c r="A28" s="16"/>
      <c r="B28" s="134" t="s">
        <v>196</v>
      </c>
      <c r="C28" s="133">
        <v>60.816720581836336</v>
      </c>
      <c r="D28" s="133">
        <v>58.355607132479555</v>
      </c>
      <c r="E28" s="133">
        <v>59.219260458488293</v>
      </c>
      <c r="F28" s="133">
        <v>53.86648174382097</v>
      </c>
      <c r="G28" s="133">
        <v>58.63869958963982</v>
      </c>
      <c r="H28" s="133">
        <v>60.621128189240586</v>
      </c>
      <c r="I28" s="133">
        <v>60.988780916719541</v>
      </c>
      <c r="J28" s="154">
        <v>61.255829956554024</v>
      </c>
      <c r="K28" s="155" t="s">
        <v>197</v>
      </c>
      <c r="L28" s="18"/>
    </row>
    <row r="29" spans="1:16">
      <c r="A29" s="16"/>
      <c r="B29" s="68" t="s">
        <v>24</v>
      </c>
      <c r="C29" s="132">
        <v>60.059460048504739</v>
      </c>
      <c r="D29" s="132">
        <v>61.187431817628458</v>
      </c>
      <c r="E29" s="132">
        <v>61.005629053331944</v>
      </c>
      <c r="F29" s="132">
        <v>56.939591804573801</v>
      </c>
      <c r="G29" s="132">
        <v>61.090924918024356</v>
      </c>
      <c r="H29" s="132">
        <v>59.724750116700676</v>
      </c>
      <c r="I29" s="132">
        <v>59.062754292369775</v>
      </c>
      <c r="J29" s="162">
        <v>60.327580143403331</v>
      </c>
      <c r="K29" s="155">
        <v>16</v>
      </c>
      <c r="L29" s="18"/>
    </row>
    <row r="30" spans="1:16">
      <c r="A30" s="16"/>
      <c r="B30" s="68" t="s">
        <v>10</v>
      </c>
      <c r="C30" s="132">
        <v>55.491224749181974</v>
      </c>
      <c r="D30" s="132">
        <v>56.580481112417736</v>
      </c>
      <c r="E30" s="132">
        <v>52.678320373250401</v>
      </c>
      <c r="F30" s="132">
        <v>51.312221195983255</v>
      </c>
      <c r="G30" s="132">
        <v>55.800388546170026</v>
      </c>
      <c r="H30" s="132">
        <v>59.188869357414497</v>
      </c>
      <c r="I30" s="132">
        <v>57.696590836706768</v>
      </c>
      <c r="J30" s="162">
        <v>57.716427457554829</v>
      </c>
      <c r="K30" s="155">
        <v>17</v>
      </c>
      <c r="L30" s="18"/>
    </row>
    <row r="31" spans="1:16">
      <c r="A31" s="16"/>
      <c r="B31" s="68" t="s">
        <v>18</v>
      </c>
      <c r="C31" s="132">
        <v>59.910934073311552</v>
      </c>
      <c r="D31" s="132">
        <v>60.606236921561575</v>
      </c>
      <c r="E31" s="132">
        <v>58.418028034514528</v>
      </c>
      <c r="F31" s="132">
        <v>54.731664140553704</v>
      </c>
      <c r="G31" s="132">
        <v>58.488528701467594</v>
      </c>
      <c r="H31" s="132">
        <v>58.808759124087594</v>
      </c>
      <c r="I31" s="132">
        <v>57.334836756821879</v>
      </c>
      <c r="J31" s="162">
        <v>57.32979951267474</v>
      </c>
      <c r="K31" s="155">
        <v>18</v>
      </c>
      <c r="L31" s="18"/>
    </row>
    <row r="32" spans="1:16">
      <c r="A32" s="16"/>
      <c r="B32" s="68" t="s">
        <v>7</v>
      </c>
      <c r="C32" s="132">
        <v>54.248589472807325</v>
      </c>
      <c r="D32" s="132">
        <v>53.312685967614016</v>
      </c>
      <c r="E32" s="132">
        <v>54.91893039335271</v>
      </c>
      <c r="F32" s="132">
        <v>49.653346662593847</v>
      </c>
      <c r="G32" s="132">
        <v>51.384895847467497</v>
      </c>
      <c r="H32" s="132">
        <v>57.022180823193807</v>
      </c>
      <c r="I32" s="132">
        <v>54.704324557935109</v>
      </c>
      <c r="J32" s="162">
        <v>56.583462653354033</v>
      </c>
      <c r="K32" s="155">
        <v>19</v>
      </c>
      <c r="L32" s="18"/>
    </row>
    <row r="33" spans="1:14">
      <c r="A33" s="16"/>
      <c r="B33" s="68" t="s">
        <v>22</v>
      </c>
      <c r="C33" s="132">
        <v>47.778260155351653</v>
      </c>
      <c r="D33" s="132">
        <v>44.659792815100239</v>
      </c>
      <c r="E33" s="132">
        <v>44.273520411846711</v>
      </c>
      <c r="F33" s="132">
        <v>44.594904883554015</v>
      </c>
      <c r="G33" s="132">
        <v>43.32191539249407</v>
      </c>
      <c r="H33" s="132">
        <v>47.35850043064189</v>
      </c>
      <c r="I33" s="132">
        <v>49.32689767083108</v>
      </c>
      <c r="J33" s="162">
        <v>50.589393764641827</v>
      </c>
      <c r="K33" s="155">
        <v>20</v>
      </c>
      <c r="L33" s="18"/>
    </row>
    <row r="34" spans="1:14">
      <c r="A34" s="16"/>
      <c r="B34" s="68" t="s">
        <v>23</v>
      </c>
      <c r="C34" s="132">
        <v>47.186371181683555</v>
      </c>
      <c r="D34" s="132">
        <v>47.267465611284138</v>
      </c>
      <c r="E34" s="132">
        <v>45.248087640915983</v>
      </c>
      <c r="F34" s="132">
        <v>47.708094825169681</v>
      </c>
      <c r="G34" s="132">
        <v>49.604954138165937</v>
      </c>
      <c r="H34" s="132">
        <v>54.2771335472695</v>
      </c>
      <c r="I34" s="132">
        <v>51.688884988588534</v>
      </c>
      <c r="J34" s="162">
        <v>50.012482801742983</v>
      </c>
      <c r="K34" s="155">
        <v>21</v>
      </c>
      <c r="L34" s="18"/>
    </row>
    <row r="35" spans="1:14">
      <c r="A35" s="16"/>
      <c r="B35" s="134" t="s">
        <v>4</v>
      </c>
      <c r="C35" s="154">
        <v>39.72633016652938</v>
      </c>
      <c r="D35" s="154">
        <v>39.843340973377124</v>
      </c>
      <c r="E35" s="154">
        <v>41.754579876661658</v>
      </c>
      <c r="F35" s="154">
        <v>36.2101958245335</v>
      </c>
      <c r="G35" s="154">
        <v>46.346806988909385</v>
      </c>
      <c r="H35" s="154">
        <v>44.477620099388837</v>
      </c>
      <c r="I35" s="154">
        <v>45.359457679739116</v>
      </c>
      <c r="J35" s="154">
        <v>45.244475234165769</v>
      </c>
      <c r="K35" s="125">
        <v>22</v>
      </c>
      <c r="L35" s="18"/>
    </row>
    <row r="36" spans="1:14">
      <c r="A36" s="16"/>
      <c r="B36" s="68" t="s">
        <v>195</v>
      </c>
      <c r="C36" s="132">
        <v>42.484848312231314</v>
      </c>
      <c r="D36" s="132">
        <v>40.671287768845424</v>
      </c>
      <c r="E36" s="132">
        <v>38.608439326139809</v>
      </c>
      <c r="F36" s="132">
        <v>40.210043509424167</v>
      </c>
      <c r="G36" s="132">
        <v>43.63416176852612</v>
      </c>
      <c r="H36" s="132">
        <v>43.541009983630644</v>
      </c>
      <c r="I36" s="132">
        <v>45.394060052219317</v>
      </c>
      <c r="J36" s="162">
        <v>44.990308228839972</v>
      </c>
      <c r="K36" s="155">
        <v>23</v>
      </c>
      <c r="L36" s="18"/>
    </row>
    <row r="37" spans="1:14">
      <c r="A37" s="16"/>
      <c r="B37" s="68" t="s">
        <v>21</v>
      </c>
      <c r="C37" s="132">
        <v>47.559212258681455</v>
      </c>
      <c r="D37" s="132">
        <v>48.176034349865226</v>
      </c>
      <c r="E37" s="132">
        <v>42.672431092223384</v>
      </c>
      <c r="F37" s="132">
        <v>41.263164901638952</v>
      </c>
      <c r="G37" s="132">
        <v>38.590263691683568</v>
      </c>
      <c r="H37" s="132">
        <v>43.760478847913951</v>
      </c>
      <c r="I37" s="132">
        <v>45.719794657194292</v>
      </c>
      <c r="J37" s="162">
        <v>44.250413120516576</v>
      </c>
      <c r="K37" s="155">
        <v>24</v>
      </c>
      <c r="L37" s="18"/>
    </row>
    <row r="38" spans="1:14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  <c r="N38" s="61" t="str">
        <f>IF(F38="","",1)</f>
        <v/>
      </c>
    </row>
    <row r="39" spans="1:14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4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  <c r="N41" s="61" t="str">
        <f>IF(F41="","",1)</f>
        <v/>
      </c>
    </row>
    <row r="42" spans="1:14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  <c r="N42" s="61" t="str">
        <f>IF(F42="","",1)</f>
        <v/>
      </c>
    </row>
    <row r="43" spans="1:14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  <c r="N43" s="61" t="str">
        <f>IF(F43="","",1)</f>
        <v/>
      </c>
    </row>
    <row r="44" spans="1:14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4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  <c r="N45" s="61" t="str">
        <f>IF(F45="","",1)</f>
        <v/>
      </c>
    </row>
    <row r="46" spans="1:14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  <c r="N46" s="61" t="str">
        <f>IF(F46="","",1)</f>
        <v/>
      </c>
    </row>
    <row r="47" spans="1:14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  <c r="N47" s="61" t="str">
        <f>IF(F47="","",1)</f>
        <v/>
      </c>
    </row>
    <row r="48" spans="1:14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  <c r="N48" s="61" t="str">
        <f>IF(F48="","",1)</f>
        <v/>
      </c>
    </row>
    <row r="49" spans="1:12">
      <c r="A49" s="16"/>
      <c r="B49" s="74" t="s">
        <v>190</v>
      </c>
      <c r="L49" s="18"/>
    </row>
    <row r="50" spans="1:12">
      <c r="A50" s="16"/>
      <c r="B50" s="74" t="s">
        <v>102</v>
      </c>
      <c r="L50" s="18"/>
    </row>
    <row r="51" spans="1:12">
      <c r="A51" s="16"/>
      <c r="B51" s="74" t="s">
        <v>100</v>
      </c>
      <c r="L51" s="18"/>
    </row>
    <row r="52" spans="1:12">
      <c r="A52" s="16"/>
      <c r="B52" s="74" t="s">
        <v>175</v>
      </c>
      <c r="L52" s="18"/>
    </row>
    <row r="53" spans="1:12">
      <c r="A53" s="20"/>
      <c r="B53" s="92" t="s">
        <v>170</v>
      </c>
      <c r="C53" s="21"/>
      <c r="D53" s="21"/>
      <c r="E53" s="21"/>
      <c r="F53" s="21"/>
      <c r="G53" s="21"/>
      <c r="H53" s="21"/>
      <c r="I53" s="21"/>
      <c r="J53" s="21"/>
      <c r="K53" s="21"/>
      <c r="L53" s="22"/>
    </row>
    <row r="54" spans="1:12">
      <c r="B54" s="63"/>
      <c r="C54" s="63"/>
      <c r="D54" s="63"/>
      <c r="E54" s="63"/>
    </row>
    <row r="55" spans="1:12">
      <c r="B55" s="63"/>
      <c r="C55" s="63"/>
      <c r="D55" s="63"/>
      <c r="E55" s="6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18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88"/>
      <c r="E1" s="14"/>
      <c r="F1" s="14"/>
      <c r="G1" s="14"/>
      <c r="H1" s="14"/>
      <c r="I1" s="14"/>
      <c r="J1" s="15"/>
      <c r="K1" s="33"/>
    </row>
    <row r="2" spans="1:22">
      <c r="A2" s="16"/>
      <c r="B2" s="10"/>
      <c r="C2" s="10"/>
      <c r="D2" s="11"/>
      <c r="E2" s="10"/>
      <c r="F2" s="139"/>
      <c r="G2" s="139"/>
      <c r="H2" s="139"/>
      <c r="I2" s="10"/>
      <c r="J2" s="17"/>
      <c r="K2" s="33"/>
    </row>
    <row r="3" spans="1:22">
      <c r="A3" s="16"/>
      <c r="B3" s="10"/>
      <c r="C3" s="10"/>
      <c r="D3" s="11"/>
      <c r="E3" s="10"/>
      <c r="F3" s="139"/>
      <c r="G3" s="139"/>
      <c r="H3" s="139"/>
      <c r="I3" s="10"/>
      <c r="J3" s="17"/>
      <c r="K3" s="33"/>
    </row>
    <row r="4" spans="1:22">
      <c r="A4" s="16"/>
      <c r="B4" s="10"/>
      <c r="C4" s="10"/>
      <c r="D4" s="11"/>
      <c r="E4" s="10"/>
      <c r="F4" s="139"/>
      <c r="G4" s="139"/>
      <c r="H4" s="139"/>
      <c r="I4" s="10"/>
      <c r="J4" s="18"/>
    </row>
    <row r="5" spans="1:22">
      <c r="A5" s="16"/>
      <c r="B5" s="10"/>
      <c r="C5" s="10"/>
      <c r="D5" s="10"/>
      <c r="E5" s="10"/>
      <c r="F5" s="139"/>
      <c r="G5" s="139"/>
      <c r="H5" s="139"/>
      <c r="I5" s="10"/>
      <c r="J5" s="18"/>
    </row>
    <row r="6" spans="1:22">
      <c r="A6" s="16"/>
      <c r="B6" s="10"/>
      <c r="C6" s="10"/>
      <c r="D6" s="10"/>
      <c r="E6" s="10"/>
      <c r="F6" s="139"/>
      <c r="G6" s="139"/>
      <c r="H6" s="139"/>
      <c r="I6" s="10"/>
      <c r="J6" s="18"/>
    </row>
    <row r="7" spans="1:22">
      <c r="A7" s="16"/>
      <c r="B7" s="166" t="s">
        <v>180</v>
      </c>
      <c r="C7" s="166"/>
      <c r="D7" s="166"/>
      <c r="E7" s="166"/>
      <c r="F7" s="166"/>
      <c r="G7" s="166"/>
      <c r="H7" s="166"/>
      <c r="I7" s="166"/>
      <c r="J7" s="18"/>
    </row>
    <row r="8" spans="1:22">
      <c r="A8" s="16"/>
      <c r="B8" s="166" t="s">
        <v>191</v>
      </c>
      <c r="C8" s="166"/>
      <c r="D8" s="166"/>
      <c r="E8" s="166"/>
      <c r="F8" s="166"/>
      <c r="G8" s="166"/>
      <c r="H8" s="166"/>
      <c r="I8" s="166"/>
      <c r="J8" s="18"/>
    </row>
    <row r="9" spans="1:22">
      <c r="A9" s="16"/>
      <c r="B9" s="10"/>
      <c r="C9" s="117"/>
      <c r="D9" s="10"/>
      <c r="E9" s="10"/>
      <c r="F9" s="139"/>
      <c r="G9" s="139"/>
      <c r="H9" s="139"/>
      <c r="I9" s="10"/>
      <c r="J9" s="18"/>
    </row>
    <row r="10" spans="1:22" ht="15.75" customHeight="1">
      <c r="A10" s="16"/>
      <c r="B10" s="11"/>
      <c r="C10" s="167" t="s">
        <v>2</v>
      </c>
      <c r="D10" s="167"/>
      <c r="E10" s="167"/>
      <c r="F10" s="167"/>
      <c r="G10" s="168" t="s">
        <v>184</v>
      </c>
      <c r="H10" s="168"/>
      <c r="I10" s="168" t="s">
        <v>183</v>
      </c>
      <c r="J10" s="18"/>
    </row>
    <row r="11" spans="1:22" ht="15.75" customHeight="1">
      <c r="A11" s="16"/>
      <c r="B11" s="11"/>
      <c r="C11" s="160">
        <v>2008</v>
      </c>
      <c r="D11" s="160">
        <v>2009</v>
      </c>
      <c r="E11" s="160">
        <v>2010</v>
      </c>
      <c r="F11" s="160">
        <v>2011</v>
      </c>
      <c r="G11" s="161" t="s">
        <v>103</v>
      </c>
      <c r="H11" s="161" t="s">
        <v>104</v>
      </c>
      <c r="I11" s="168"/>
      <c r="J11" s="18"/>
      <c r="M11" s="2"/>
    </row>
    <row r="12" spans="1:22" ht="12" customHeight="1">
      <c r="A12" s="16"/>
      <c r="B12" s="11"/>
      <c r="C12" s="117"/>
      <c r="D12" s="117"/>
      <c r="E12" s="117"/>
      <c r="F12" s="117"/>
      <c r="G12" s="138"/>
      <c r="H12" s="138"/>
      <c r="I12" s="138"/>
      <c r="J12" s="18"/>
    </row>
    <row r="13" spans="1:22">
      <c r="A13" s="16"/>
      <c r="B13" s="118" t="s">
        <v>117</v>
      </c>
      <c r="C13" s="27">
        <v>5.6203333333333321</v>
      </c>
      <c r="D13" s="27">
        <v>5.1806666666666663</v>
      </c>
      <c r="E13" s="27">
        <v>4.4740000000000002</v>
      </c>
      <c r="F13" s="36">
        <v>0.65166666666666673</v>
      </c>
      <c r="G13" s="28">
        <f>IF(OR(OR(F13=0,E13=0),F13=""),"",(F13/E13-1)*100)</f>
        <v>-85.434361496051253</v>
      </c>
      <c r="H13" s="26">
        <f>F13-E13</f>
        <v>-3.8223333333333334</v>
      </c>
      <c r="I13" s="28">
        <f>IF(F13=0,"",F13/$L$13*100)</f>
        <v>1.6887320455606952E-2</v>
      </c>
      <c r="J13" s="18"/>
      <c r="K13" s="145" t="s">
        <v>167</v>
      </c>
      <c r="L13" s="87">
        <f>SUM(F13:F23)</f>
        <v>3858.9110000000001</v>
      </c>
      <c r="M13" s="158">
        <f>F13/'Población económicamente activa'!$G$15</f>
        <v>1.5270175885869378E-4</v>
      </c>
      <c r="N13" s="157"/>
      <c r="O13" s="104"/>
      <c r="P13" s="104"/>
      <c r="Q13" s="104"/>
      <c r="R13" s="104"/>
      <c r="S13" s="104"/>
      <c r="T13" s="104"/>
      <c r="U13" s="104"/>
      <c r="V13" s="104"/>
    </row>
    <row r="14" spans="1:22">
      <c r="A14" s="16"/>
      <c r="B14" s="118" t="s">
        <v>154</v>
      </c>
      <c r="C14" s="27">
        <v>20.895333333333333</v>
      </c>
      <c r="D14" s="27">
        <v>28.543999999999997</v>
      </c>
      <c r="E14" s="27">
        <v>31.606000000000005</v>
      </c>
      <c r="F14" s="36">
        <v>31.959333333333333</v>
      </c>
      <c r="G14" s="28">
        <f>IF(OR(OR(F14=0,E14=0),F14=""),"",(F14/E14-1)*100)</f>
        <v>1.1179311944989223</v>
      </c>
      <c r="H14" s="26">
        <f>F14-E14</f>
        <v>0.35333333333332817</v>
      </c>
      <c r="I14" s="28">
        <f t="shared" ref="I14:I23" si="0">IF(F14=0,"",F14/$L$13*100)</f>
        <v>0.82819565761774061</v>
      </c>
      <c r="J14" s="18"/>
      <c r="K14" s="118"/>
      <c r="L14" s="23"/>
      <c r="M14" s="158">
        <f>F14/'Población económicamente activa'!$G$15</f>
        <v>7.4888691743497902E-3</v>
      </c>
      <c r="N14" s="157"/>
    </row>
    <row r="15" spans="1:22">
      <c r="A15" s="16"/>
      <c r="B15" s="118" t="s">
        <v>119</v>
      </c>
      <c r="C15" s="27">
        <v>9.2683333333333344</v>
      </c>
      <c r="D15" s="27">
        <v>8.3033333333333328</v>
      </c>
      <c r="E15" s="27">
        <v>20.982666666666667</v>
      </c>
      <c r="F15" s="36">
        <v>23.091000000000005</v>
      </c>
      <c r="G15" s="28">
        <f t="shared" ref="G15:G23" si="1">IF(OR(OR(F15=0,E15=0),F15=""),"",(F15/E15-1)*100)</f>
        <v>10.047976107263157</v>
      </c>
      <c r="H15" s="26">
        <f t="shared" ref="H15:H23" si="2">F15-E15</f>
        <v>2.1083333333333378</v>
      </c>
      <c r="I15" s="28">
        <f t="shared" si="0"/>
        <v>0.59838125315665491</v>
      </c>
      <c r="J15" s="18"/>
      <c r="K15" s="118"/>
      <c r="M15" s="158">
        <f>F15/'Población económicamente activa'!$G$15</f>
        <v>5.4107974124901767E-3</v>
      </c>
      <c r="N15" s="157"/>
    </row>
    <row r="16" spans="1:22">
      <c r="A16" s="16"/>
      <c r="B16" s="119" t="s">
        <v>120</v>
      </c>
      <c r="C16" s="27">
        <v>605.75733333333335</v>
      </c>
      <c r="D16" s="27">
        <v>588.16833333333329</v>
      </c>
      <c r="E16" s="27">
        <v>564.26166666666666</v>
      </c>
      <c r="F16" s="36">
        <v>638.92233333333331</v>
      </c>
      <c r="G16" s="28">
        <f t="shared" si="1"/>
        <v>13.231568096361901</v>
      </c>
      <c r="H16" s="26">
        <f t="shared" si="2"/>
        <v>74.660666666666657</v>
      </c>
      <c r="I16" s="28">
        <f t="shared" si="0"/>
        <v>16.557063206001207</v>
      </c>
      <c r="J16" s="18"/>
      <c r="K16" s="119"/>
      <c r="M16" s="158">
        <f>F16/'Población económicamente activa'!$G$15</f>
        <v>0.14971544359197025</v>
      </c>
      <c r="N16" s="157"/>
    </row>
    <row r="17" spans="1:14">
      <c r="A17" s="16"/>
      <c r="B17" s="118" t="s">
        <v>156</v>
      </c>
      <c r="C17" s="27">
        <v>14.089333333333334</v>
      </c>
      <c r="D17" s="27">
        <v>12.795</v>
      </c>
      <c r="E17" s="27">
        <v>8.3706666666666667</v>
      </c>
      <c r="F17" s="36">
        <v>11.009333333333332</v>
      </c>
      <c r="G17" s="28">
        <f t="shared" si="1"/>
        <v>31.52277795476266</v>
      </c>
      <c r="H17" s="26">
        <f t="shared" si="2"/>
        <v>2.6386666666666656</v>
      </c>
      <c r="I17" s="28">
        <f t="shared" si="0"/>
        <v>0.2852963785206068</v>
      </c>
      <c r="J17" s="18"/>
      <c r="K17" s="118"/>
      <c r="M17" s="158">
        <f>F17/'Población económicamente activa'!$G$15</f>
        <v>2.5797614790715791E-3</v>
      </c>
      <c r="N17" s="157"/>
    </row>
    <row r="18" spans="1:14">
      <c r="A18" s="16"/>
      <c r="B18" s="118" t="s">
        <v>122</v>
      </c>
      <c r="C18" s="27">
        <v>145.27199999999999</v>
      </c>
      <c r="D18" s="27">
        <v>178.80966666666669</v>
      </c>
      <c r="E18" s="27">
        <v>202.96533333333335</v>
      </c>
      <c r="F18" s="36">
        <v>215.715</v>
      </c>
      <c r="G18" s="28">
        <f t="shared" si="1"/>
        <v>6.2816967101114063</v>
      </c>
      <c r="H18" s="26">
        <f t="shared" si="2"/>
        <v>12.749666666666656</v>
      </c>
      <c r="I18" s="28">
        <f t="shared" si="0"/>
        <v>5.5900485914290323</v>
      </c>
      <c r="J18" s="18"/>
      <c r="K18" s="118"/>
      <c r="M18" s="158">
        <f>F18/'Población económicamente activa'!$G$15</f>
        <v>5.0547406514889703E-2</v>
      </c>
      <c r="N18" s="157"/>
    </row>
    <row r="19" spans="1:14">
      <c r="A19" s="16"/>
      <c r="B19" s="118" t="s">
        <v>123</v>
      </c>
      <c r="C19" s="27">
        <v>918.61666666666679</v>
      </c>
      <c r="D19" s="27">
        <v>921.03566666666666</v>
      </c>
      <c r="E19" s="27">
        <v>996.52499999999998</v>
      </c>
      <c r="F19" s="36">
        <v>1105.2533333333333</v>
      </c>
      <c r="G19" s="28">
        <f t="shared" si="1"/>
        <v>10.910748183270202</v>
      </c>
      <c r="H19" s="26">
        <f t="shared" si="2"/>
        <v>108.72833333333335</v>
      </c>
      <c r="I19" s="28">
        <f t="shared" si="0"/>
        <v>28.64158653395565</v>
      </c>
      <c r="J19" s="18"/>
      <c r="K19" s="118"/>
      <c r="M19" s="158">
        <f>F19/'Población económicamente activa'!$G$15</f>
        <v>0.25898843168966879</v>
      </c>
      <c r="N19" s="157"/>
    </row>
    <row r="20" spans="1:14">
      <c r="A20" s="16"/>
      <c r="B20" s="118" t="s">
        <v>158</v>
      </c>
      <c r="C20" s="27">
        <v>310.959</v>
      </c>
      <c r="D20" s="27">
        <v>347.7166666666667</v>
      </c>
      <c r="E20" s="27">
        <v>350.46766666666667</v>
      </c>
      <c r="F20" s="36">
        <v>356.16733333333332</v>
      </c>
      <c r="G20" s="28">
        <f t="shared" si="1"/>
        <v>1.6263031397095062</v>
      </c>
      <c r="H20" s="26">
        <f t="shared" si="2"/>
        <v>5.6996666666666442</v>
      </c>
      <c r="I20" s="28">
        <f t="shared" si="0"/>
        <v>9.2297369214613489</v>
      </c>
      <c r="J20" s="18"/>
      <c r="K20" s="118"/>
      <c r="M20" s="158">
        <f>F20/'Población económicamente activa'!$G$15</f>
        <v>8.3458892452190278E-2</v>
      </c>
      <c r="N20" s="157"/>
    </row>
    <row r="21" spans="1:14">
      <c r="A21" s="16"/>
      <c r="B21" s="118" t="s">
        <v>125</v>
      </c>
      <c r="C21" s="27">
        <v>99.668000000000006</v>
      </c>
      <c r="D21" s="27">
        <v>89.71833333333332</v>
      </c>
      <c r="E21" s="27">
        <v>93.867666666666665</v>
      </c>
      <c r="F21" s="36">
        <v>94.483999999999995</v>
      </c>
      <c r="G21" s="28">
        <f t="shared" si="1"/>
        <v>0.65659811862799344</v>
      </c>
      <c r="H21" s="26">
        <f t="shared" si="2"/>
        <v>0.61633333333332985</v>
      </c>
      <c r="I21" s="28">
        <f t="shared" si="0"/>
        <v>2.4484627917047064</v>
      </c>
      <c r="J21" s="18"/>
      <c r="K21" s="118"/>
      <c r="M21" s="158">
        <f>F21/'Población económicamente activa'!$G$15</f>
        <v>2.2139958543229903E-2</v>
      </c>
      <c r="N21" s="157"/>
    </row>
    <row r="22" spans="1:14">
      <c r="A22" s="16"/>
      <c r="B22" s="118" t="s">
        <v>126</v>
      </c>
      <c r="C22" s="27">
        <v>427.57033333333334</v>
      </c>
      <c r="D22" s="27">
        <v>443.17533333333336</v>
      </c>
      <c r="E22" s="27">
        <v>439.51066666666662</v>
      </c>
      <c r="F22" s="36">
        <v>492.12133333333333</v>
      </c>
      <c r="G22" s="28">
        <f t="shared" si="1"/>
        <v>11.970282101609975</v>
      </c>
      <c r="H22" s="26">
        <f t="shared" si="2"/>
        <v>52.610666666666702</v>
      </c>
      <c r="I22" s="28">
        <f t="shared" si="0"/>
        <v>12.752855231264295</v>
      </c>
      <c r="J22" s="18"/>
      <c r="K22" s="118"/>
      <c r="M22" s="158">
        <f>F22/'Población económicamente activa'!$G$15</f>
        <v>0.11531630665762484</v>
      </c>
      <c r="N22" s="157"/>
    </row>
    <row r="23" spans="1:14">
      <c r="A23" s="16"/>
      <c r="B23" s="118" t="s">
        <v>160</v>
      </c>
      <c r="C23" s="27">
        <v>803.05566666666675</v>
      </c>
      <c r="D23" s="27">
        <v>803.42900000000009</v>
      </c>
      <c r="E23" s="27">
        <v>856.71666666666658</v>
      </c>
      <c r="F23" s="36">
        <v>889.53633333333335</v>
      </c>
      <c r="G23" s="28">
        <f t="shared" si="1"/>
        <v>3.8308659027683323</v>
      </c>
      <c r="H23" s="26">
        <f t="shared" si="2"/>
        <v>32.819666666666762</v>
      </c>
      <c r="I23" s="28">
        <f t="shared" si="0"/>
        <v>23.051486114433146</v>
      </c>
      <c r="J23" s="18"/>
      <c r="K23" s="118"/>
      <c r="M23" s="158">
        <f>F23/'Población económicamente activa'!$G$15</f>
        <v>0.20844055652487975</v>
      </c>
      <c r="N23" s="157"/>
    </row>
    <row r="24" spans="1:14">
      <c r="A24" s="16"/>
      <c r="B24" s="12"/>
      <c r="C24" s="4"/>
      <c r="D24" s="24"/>
      <c r="E24" s="24"/>
      <c r="F24" s="24"/>
      <c r="G24" s="24"/>
      <c r="H24" s="24"/>
      <c r="I24" s="24"/>
      <c r="J24" s="18"/>
      <c r="K24" s="118"/>
    </row>
    <row r="25" spans="1:14">
      <c r="A25" s="16"/>
      <c r="B25" s="11"/>
      <c r="C25" s="5"/>
      <c r="D25" s="8"/>
      <c r="E25" s="8"/>
      <c r="F25" s="8"/>
      <c r="G25" s="8"/>
      <c r="H25" s="8"/>
      <c r="I25" s="8"/>
      <c r="J25" s="18"/>
      <c r="L25" s="104"/>
    </row>
    <row r="26" spans="1:14">
      <c r="A26" s="16"/>
      <c r="B26" s="11"/>
      <c r="C26" s="5"/>
      <c r="D26" s="8"/>
      <c r="E26" s="8"/>
      <c r="F26" s="8"/>
      <c r="G26" s="8"/>
      <c r="H26" s="8"/>
      <c r="I26" s="8"/>
      <c r="J26" s="18"/>
      <c r="L26" s="104"/>
    </row>
    <row r="27" spans="1:14">
      <c r="A27" s="16"/>
      <c r="B27" s="11"/>
      <c r="C27" s="5"/>
      <c r="D27" s="8"/>
      <c r="E27" s="8"/>
      <c r="F27" s="8"/>
      <c r="G27" s="8"/>
      <c r="H27" s="8"/>
      <c r="I27" s="8"/>
      <c r="J27" s="18"/>
      <c r="L27" s="104"/>
    </row>
    <row r="28" spans="1:14">
      <c r="A28" s="16"/>
      <c r="B28" s="11"/>
      <c r="C28" s="5"/>
      <c r="D28" s="8"/>
      <c r="E28" s="8"/>
      <c r="F28" s="8"/>
      <c r="G28" s="8"/>
      <c r="H28" s="8"/>
      <c r="I28" s="8"/>
      <c r="J28" s="18"/>
      <c r="L28" s="104"/>
    </row>
    <row r="29" spans="1:14">
      <c r="A29" s="16"/>
      <c r="B29" s="11"/>
      <c r="C29" s="5"/>
      <c r="D29" s="8"/>
      <c r="E29" s="8"/>
      <c r="F29" s="8"/>
      <c r="G29" s="8"/>
      <c r="H29" s="8"/>
      <c r="I29" s="8"/>
      <c r="J29" s="18"/>
      <c r="L29" s="104"/>
    </row>
    <row r="30" spans="1:14">
      <c r="A30" s="16"/>
      <c r="B30" s="11"/>
      <c r="C30" s="5"/>
      <c r="D30" s="8"/>
      <c r="E30" s="8"/>
      <c r="F30" s="8"/>
      <c r="G30" s="8"/>
      <c r="H30" s="8"/>
      <c r="I30" s="8"/>
      <c r="J30" s="18"/>
      <c r="L30" s="104"/>
    </row>
    <row r="31" spans="1:14">
      <c r="A31" s="16"/>
      <c r="B31" s="11"/>
      <c r="C31" s="5"/>
      <c r="D31" s="8"/>
      <c r="E31" s="8"/>
      <c r="F31" s="8"/>
      <c r="G31" s="8"/>
      <c r="H31" s="8"/>
      <c r="I31" s="8"/>
      <c r="J31" s="18"/>
      <c r="L31" s="104"/>
    </row>
    <row r="32" spans="1:14">
      <c r="A32" s="16"/>
      <c r="B32" s="11"/>
      <c r="C32" s="5"/>
      <c r="D32" s="8"/>
      <c r="E32" s="8"/>
      <c r="F32" s="8"/>
      <c r="G32" s="8"/>
      <c r="H32" s="8"/>
      <c r="I32" s="8"/>
      <c r="J32" s="18"/>
      <c r="L32" s="104"/>
    </row>
    <row r="33" spans="1:12">
      <c r="A33" s="16"/>
      <c r="B33" s="11"/>
      <c r="C33" s="5"/>
      <c r="D33" s="8"/>
      <c r="E33" s="8"/>
      <c r="F33" s="8"/>
      <c r="G33" s="8"/>
      <c r="H33" s="8"/>
      <c r="I33" s="8"/>
      <c r="J33" s="18"/>
      <c r="L33" s="104"/>
    </row>
    <row r="34" spans="1:12">
      <c r="A34" s="16"/>
      <c r="B34" s="11"/>
      <c r="C34" s="5"/>
      <c r="D34" s="8"/>
      <c r="E34" s="8"/>
      <c r="F34" s="8"/>
      <c r="G34" s="8"/>
      <c r="H34" s="8"/>
      <c r="I34" s="8"/>
      <c r="J34" s="18"/>
      <c r="L34" s="104"/>
    </row>
    <row r="35" spans="1:12" ht="14.25" customHeight="1">
      <c r="A35" s="16"/>
      <c r="B35" s="11"/>
      <c r="C35" s="5"/>
      <c r="D35" s="8"/>
      <c r="E35" s="8"/>
      <c r="F35" s="8"/>
      <c r="G35" s="8"/>
      <c r="H35" s="8"/>
      <c r="I35" s="8"/>
      <c r="J35" s="18"/>
      <c r="L35" s="104"/>
    </row>
    <row r="36" spans="1:12">
      <c r="A36" s="16"/>
      <c r="B36" s="12"/>
      <c r="C36" s="5"/>
      <c r="D36" s="6"/>
      <c r="E36" s="6"/>
      <c r="F36" s="6"/>
      <c r="G36" s="6"/>
      <c r="H36" s="6"/>
      <c r="I36" s="6"/>
      <c r="J36" s="18"/>
      <c r="L36" s="104"/>
    </row>
    <row r="37" spans="1:12">
      <c r="A37" s="16"/>
      <c r="B37" s="12"/>
      <c r="C37" s="5"/>
      <c r="D37" s="6"/>
      <c r="E37" s="6"/>
      <c r="F37" s="6"/>
      <c r="G37" s="6"/>
      <c r="H37" s="6"/>
      <c r="I37" s="6"/>
      <c r="J37" s="18"/>
      <c r="L37" s="104"/>
    </row>
    <row r="38" spans="1:12">
      <c r="A38" s="16"/>
      <c r="B38" s="74" t="s">
        <v>155</v>
      </c>
      <c r="C38" s="5"/>
      <c r="D38" s="6"/>
      <c r="E38" s="6"/>
      <c r="F38" s="6"/>
      <c r="G38" s="6"/>
      <c r="H38" s="6"/>
      <c r="I38" s="6"/>
      <c r="J38" s="18"/>
      <c r="L38" s="104"/>
    </row>
    <row r="39" spans="1:12">
      <c r="A39" s="16"/>
      <c r="B39" s="74" t="s">
        <v>157</v>
      </c>
      <c r="C39" s="5"/>
      <c r="D39" s="6"/>
      <c r="E39" s="6"/>
      <c r="F39" s="6"/>
      <c r="G39" s="6"/>
      <c r="H39" s="6"/>
      <c r="I39" s="6"/>
      <c r="J39" s="18"/>
      <c r="L39" s="104"/>
    </row>
    <row r="40" spans="1:12">
      <c r="A40" s="16"/>
      <c r="B40" s="74" t="s">
        <v>159</v>
      </c>
      <c r="C40" s="5"/>
      <c r="D40" s="6"/>
      <c r="E40" s="6"/>
      <c r="F40" s="6"/>
      <c r="G40" s="6"/>
      <c r="H40" s="6"/>
      <c r="I40" s="6"/>
      <c r="J40" s="18"/>
      <c r="L40" s="104"/>
    </row>
    <row r="41" spans="1:12">
      <c r="A41" s="16"/>
      <c r="B41" s="74" t="s">
        <v>161</v>
      </c>
      <c r="C41" s="5"/>
      <c r="D41" s="6"/>
      <c r="E41" s="6"/>
      <c r="F41" s="6"/>
      <c r="G41" s="6"/>
      <c r="H41" s="6"/>
      <c r="I41" s="6"/>
      <c r="J41" s="18"/>
      <c r="L41" s="104"/>
    </row>
    <row r="42" spans="1:12">
      <c r="A42" s="16"/>
      <c r="B42" s="74" t="s">
        <v>190</v>
      </c>
      <c r="C42" s="5"/>
      <c r="D42" s="6"/>
      <c r="E42" s="6"/>
      <c r="F42" s="6"/>
      <c r="G42" s="6"/>
      <c r="H42" s="6"/>
      <c r="I42" s="6"/>
      <c r="J42" s="18"/>
      <c r="L42" s="104"/>
    </row>
    <row r="43" spans="1:12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8"/>
      <c r="L43" s="104"/>
    </row>
    <row r="44" spans="1:12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8"/>
      <c r="L44" s="104"/>
    </row>
    <row r="45" spans="1:12">
      <c r="A45" s="16"/>
      <c r="B45" s="74" t="s">
        <v>175</v>
      </c>
      <c r="C45" s="61"/>
      <c r="D45" s="61"/>
      <c r="E45" s="61"/>
      <c r="F45" s="61"/>
      <c r="G45" s="61"/>
      <c r="H45" s="61"/>
      <c r="I45" s="61"/>
      <c r="J45" s="90"/>
      <c r="K45" s="58"/>
      <c r="L45" s="58"/>
    </row>
    <row r="46" spans="1:12">
      <c r="A46" s="20"/>
      <c r="B46" s="92" t="s">
        <v>170</v>
      </c>
      <c r="C46" s="95"/>
      <c r="D46" s="95"/>
      <c r="E46" s="96"/>
      <c r="F46" s="96"/>
      <c r="G46" s="96"/>
      <c r="H46" s="96"/>
      <c r="I46" s="96"/>
      <c r="J46" s="97"/>
      <c r="K46" s="58"/>
      <c r="L46" s="58"/>
    </row>
    <row r="47" spans="1:12">
      <c r="B47" s="23"/>
      <c r="C47" s="59"/>
      <c r="D47" s="59"/>
      <c r="E47" s="58"/>
      <c r="F47" s="58"/>
      <c r="G47" s="58"/>
      <c r="H47" s="58"/>
      <c r="I47" s="58"/>
      <c r="J47" s="58"/>
      <c r="K47" s="58"/>
      <c r="L47" s="58"/>
    </row>
    <row r="48" spans="1:12">
      <c r="B48" s="23"/>
      <c r="C48" s="59"/>
      <c r="D48" s="59"/>
      <c r="E48" s="58"/>
      <c r="F48" s="58"/>
      <c r="G48" s="58"/>
      <c r="H48" s="58"/>
      <c r="I48" s="58"/>
      <c r="J48" s="58"/>
      <c r="K48" s="58"/>
      <c r="L48" s="58"/>
    </row>
    <row r="49" spans="2:12">
      <c r="B49" s="59"/>
      <c r="C49" s="59"/>
      <c r="D49" s="59"/>
      <c r="E49" s="58"/>
      <c r="F49" s="58"/>
      <c r="G49" s="58"/>
      <c r="H49" s="58"/>
      <c r="I49" s="58"/>
      <c r="J49" s="58"/>
      <c r="K49" s="58"/>
      <c r="L49" s="58"/>
    </row>
    <row r="50" spans="2:12">
      <c r="B50" s="59"/>
      <c r="C50" s="59"/>
      <c r="D50" s="59"/>
      <c r="E50" s="58"/>
      <c r="F50" s="58"/>
      <c r="G50" s="58"/>
      <c r="H50" s="58"/>
      <c r="I50" s="58"/>
      <c r="J50" s="58"/>
      <c r="K50" s="58"/>
      <c r="L50" s="58"/>
    </row>
    <row r="51" spans="2:12">
      <c r="B51" s="59"/>
      <c r="C51" s="59"/>
      <c r="D51" s="59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  <row r="56" spans="2:12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8">
        <v>8.0810000000000013</v>
      </c>
      <c r="D13" s="28">
        <v>29.230999999999995</v>
      </c>
      <c r="E13" s="28">
        <v>17.228333333333335</v>
      </c>
      <c r="F13" s="28">
        <v>9.5133333333333336</v>
      </c>
      <c r="G13" s="28">
        <v>3.4793333333333334</v>
      </c>
      <c r="H13" s="28">
        <f t="shared" ref="H13" si="0">IF(OR(OR(G13=0,F13=0),G13=""),"",(G13/F13-1)*100)</f>
        <v>-63.426769446391027</v>
      </c>
      <c r="I13" s="27">
        <f>IF(OR(OR(G13=0,F13=0),F13=""),"",(F13/E13-1)*100)</f>
        <v>-44.780884202379802</v>
      </c>
      <c r="J13" s="28">
        <f>IF(G13=0,"",G13/$G$13*100)</f>
        <v>100</v>
      </c>
      <c r="K13" s="27">
        <f>IF(F13=0,"",F13/$F$13*100)</f>
        <v>100</v>
      </c>
      <c r="L13" s="18"/>
      <c r="N13" s="148">
        <f>SUM(G15:G27)</f>
        <v>0.71866666666666679</v>
      </c>
    </row>
    <row r="14" spans="1:15">
      <c r="A14" s="16"/>
      <c r="B14" s="11" t="s">
        <v>26</v>
      </c>
      <c r="C14" s="27">
        <v>4.565666666666667</v>
      </c>
      <c r="D14" s="27">
        <v>12.528333333333329</v>
      </c>
      <c r="E14" s="27">
        <v>3.7623333333333342</v>
      </c>
      <c r="F14" s="27">
        <v>3.3879999999999999</v>
      </c>
      <c r="G14" s="28">
        <v>2.7606666666666664</v>
      </c>
      <c r="H14" s="28">
        <f>IF(OR(OR(G14=0,F14=0),G14=""),"",(G14/F14-1)*100)</f>
        <v>-18.516332152695792</v>
      </c>
      <c r="I14" s="27">
        <f>IF(OR(OR(G14=0,F14=0),F14=""),"",(F14/E14-1)*100)</f>
        <v>-9.9494994241162598</v>
      </c>
      <c r="J14" s="28">
        <f>IF(G14=0,"",G14/$G$13*100)</f>
        <v>79.344702050201178</v>
      </c>
      <c r="K14" s="27">
        <f t="shared" ref="K14:K17" si="1">IF(F14=0,"",F14/$F$13*100)</f>
        <v>35.613174491941137</v>
      </c>
      <c r="L14" s="18"/>
      <c r="N14" s="122"/>
    </row>
    <row r="15" spans="1:15">
      <c r="A15" s="16"/>
      <c r="B15" s="12" t="s">
        <v>4</v>
      </c>
      <c r="C15" s="50">
        <v>0.5036666666666666</v>
      </c>
      <c r="D15" s="50">
        <v>5.6203333333333321</v>
      </c>
      <c r="E15" s="50">
        <v>5.1806666666666663</v>
      </c>
      <c r="F15" s="50">
        <v>4.4740000000000002</v>
      </c>
      <c r="G15" s="50">
        <v>0.65166666666666673</v>
      </c>
      <c r="H15" s="50">
        <f t="shared" ref="H15:H16" si="2">IF(OR(OR(G15=0,F15=0),G15=""),"",(G15/F15-1)*100)</f>
        <v>-85.434361496051253</v>
      </c>
      <c r="I15" s="36">
        <f t="shared" ref="I15:I16" si="3">IF(OR(OR(G15=0,F15=0),F15=""),"",(F15/E15-1)*100)</f>
        <v>-13.640458113498898</v>
      </c>
      <c r="J15" s="50">
        <f>IF(G15=0,"",G15/$G$13*100)</f>
        <v>18.729641693811079</v>
      </c>
      <c r="K15" s="36">
        <f t="shared" si="1"/>
        <v>47.028731604765248</v>
      </c>
      <c r="L15" s="18"/>
      <c r="N15" s="23" t="s">
        <v>4</v>
      </c>
      <c r="O15" s="34">
        <f>+J15</f>
        <v>18.729641693811079</v>
      </c>
    </row>
    <row r="16" spans="1:15">
      <c r="A16" s="16"/>
      <c r="B16" s="11" t="s">
        <v>22</v>
      </c>
      <c r="C16" s="27">
        <v>9.4666666666666663E-2</v>
      </c>
      <c r="D16" s="27">
        <v>0.25033333333333335</v>
      </c>
      <c r="E16" s="27">
        <v>0.13733333333333334</v>
      </c>
      <c r="F16" s="27">
        <v>0.06</v>
      </c>
      <c r="G16" s="28">
        <v>6.7000000000000004E-2</v>
      </c>
      <c r="H16" s="28">
        <f t="shared" si="2"/>
        <v>11.66666666666667</v>
      </c>
      <c r="I16" s="27">
        <f t="shared" si="3"/>
        <v>-56.310679611650485</v>
      </c>
      <c r="J16" s="28">
        <f t="shared" ref="J16" si="4">IF(G16=0,"",G16/$G$13*100)</f>
        <v>1.9256562559877373</v>
      </c>
      <c r="K16" s="27">
        <f t="shared" si="1"/>
        <v>0.63069376313945336</v>
      </c>
      <c r="L16" s="18"/>
      <c r="N16" s="23" t="s">
        <v>35</v>
      </c>
      <c r="O16" s="34">
        <f>100-O15</f>
        <v>81.270358306188925</v>
      </c>
    </row>
    <row r="17" spans="1:14">
      <c r="A17" s="16"/>
      <c r="B17" s="11" t="s">
        <v>5</v>
      </c>
      <c r="C17" s="27">
        <v>0.24066666666666667</v>
      </c>
      <c r="D17" s="27">
        <v>1.1073333333333333</v>
      </c>
      <c r="E17" s="27">
        <v>0.92266666666666663</v>
      </c>
      <c r="F17" s="27">
        <v>0.69733333333333336</v>
      </c>
      <c r="G17" s="28">
        <v>0</v>
      </c>
      <c r="H17" s="28" t="str">
        <f t="shared" ref="H17:H27" si="5">IF(OR(OR(G17=0,F17=0),G17=""),"",(G17/F17-1)*100)</f>
        <v/>
      </c>
      <c r="I17" s="27" t="str">
        <f t="shared" ref="I17:I27" si="6">IF(OR(OR(G17=0,F17=0),F17=""),"",(F17/E17-1)*100)</f>
        <v/>
      </c>
      <c r="J17" s="28" t="str">
        <f t="shared" ref="J17:J27" si="7">IF(G17=0,"",G17/$G$13*100)</f>
        <v/>
      </c>
      <c r="K17" s="27">
        <f t="shared" si="1"/>
        <v>7.3300630693763136</v>
      </c>
      <c r="L17" s="18"/>
    </row>
    <row r="18" spans="1:14">
      <c r="A18" s="16"/>
      <c r="B18" s="11" t="s">
        <v>7</v>
      </c>
      <c r="C18" s="27">
        <v>0.11366666666666668</v>
      </c>
      <c r="D18" s="27">
        <v>0</v>
      </c>
      <c r="E18" s="27">
        <v>8.0666666666666664E-2</v>
      </c>
      <c r="F18" s="27">
        <v>0</v>
      </c>
      <c r="G18" s="28">
        <v>0</v>
      </c>
      <c r="H18" s="28" t="str">
        <f t="shared" si="5"/>
        <v/>
      </c>
      <c r="I18" s="27" t="str">
        <f t="shared" si="6"/>
        <v/>
      </c>
      <c r="J18" s="28" t="str">
        <f t="shared" si="7"/>
        <v/>
      </c>
      <c r="K18" s="27" t="str">
        <f t="shared" ref="K18:K27" si="8">IF(F18=0,"",F18/$F$13*100)</f>
        <v/>
      </c>
      <c r="L18" s="18"/>
      <c r="N18" s="147"/>
    </row>
    <row r="19" spans="1:14">
      <c r="A19" s="16"/>
      <c r="B19" s="11" t="s">
        <v>8</v>
      </c>
      <c r="C19" s="27">
        <v>4.4999999999999998E-2</v>
      </c>
      <c r="D19" s="27">
        <v>0.19766666666666666</v>
      </c>
      <c r="E19" s="27">
        <v>0</v>
      </c>
      <c r="F19" s="27">
        <v>0.14000000000000001</v>
      </c>
      <c r="G19" s="28">
        <v>0</v>
      </c>
      <c r="H19" s="28" t="str">
        <f t="shared" si="5"/>
        <v/>
      </c>
      <c r="I19" s="27" t="str">
        <f t="shared" si="6"/>
        <v/>
      </c>
      <c r="J19" s="28" t="str">
        <f t="shared" si="7"/>
        <v/>
      </c>
      <c r="K19" s="27">
        <f t="shared" si="8"/>
        <v>1.4716187806587246</v>
      </c>
      <c r="L19" s="18"/>
      <c r="N19" s="147"/>
    </row>
    <row r="20" spans="1:14">
      <c r="A20" s="16"/>
      <c r="B20" s="11" t="s">
        <v>10</v>
      </c>
      <c r="C20" s="27">
        <v>0</v>
      </c>
      <c r="D20" s="27">
        <v>0.112</v>
      </c>
      <c r="E20" s="27">
        <v>0</v>
      </c>
      <c r="F20" s="27">
        <v>0</v>
      </c>
      <c r="G20" s="28">
        <v>0</v>
      </c>
      <c r="H20" s="28" t="str">
        <f t="shared" si="5"/>
        <v/>
      </c>
      <c r="I20" s="27" t="str">
        <f t="shared" si="6"/>
        <v/>
      </c>
      <c r="J20" s="28" t="str">
        <f t="shared" si="7"/>
        <v/>
      </c>
      <c r="K20" s="27" t="str">
        <f t="shared" si="8"/>
        <v/>
      </c>
      <c r="L20" s="18"/>
    </row>
    <row r="21" spans="1:14">
      <c r="A21" s="16"/>
      <c r="B21" s="11" t="s">
        <v>18</v>
      </c>
      <c r="C21" s="27">
        <v>8.4000000000000005E-2</v>
      </c>
      <c r="D21" s="27">
        <v>4.7333333333333331E-2</v>
      </c>
      <c r="E21" s="27">
        <v>0.37666666666666671</v>
      </c>
      <c r="F21" s="27">
        <v>0.12933333333333333</v>
      </c>
      <c r="G21" s="28">
        <v>0</v>
      </c>
      <c r="H21" s="28" t="str">
        <f t="shared" si="5"/>
        <v/>
      </c>
      <c r="I21" s="27" t="str">
        <f t="shared" si="6"/>
        <v/>
      </c>
      <c r="J21" s="28" t="str">
        <f t="shared" si="7"/>
        <v/>
      </c>
      <c r="K21" s="27">
        <f t="shared" si="8"/>
        <v>1.3594954449894883</v>
      </c>
      <c r="L21" s="18"/>
    </row>
    <row r="22" spans="1:14">
      <c r="A22" s="16"/>
      <c r="B22" s="11" t="s">
        <v>24</v>
      </c>
      <c r="C22" s="27">
        <v>0.46133333333333332</v>
      </c>
      <c r="D22" s="27">
        <v>0.35800000000000004</v>
      </c>
      <c r="E22" s="27">
        <v>0.77266666666666672</v>
      </c>
      <c r="F22" s="27">
        <v>0</v>
      </c>
      <c r="G22" s="28">
        <v>0</v>
      </c>
      <c r="H22" s="28" t="str">
        <f t="shared" si="5"/>
        <v/>
      </c>
      <c r="I22" s="27" t="str">
        <f t="shared" si="6"/>
        <v/>
      </c>
      <c r="J22" s="28" t="str">
        <f t="shared" si="7"/>
        <v/>
      </c>
      <c r="K22" s="27" t="str">
        <f t="shared" si="8"/>
        <v/>
      </c>
      <c r="L22" s="18"/>
    </row>
    <row r="23" spans="1:14">
      <c r="A23" s="16"/>
      <c r="B23" s="11" t="s">
        <v>19</v>
      </c>
      <c r="C23" s="27">
        <v>0.47533333333333333</v>
      </c>
      <c r="D23" s="27">
        <v>0.66033333333333344</v>
      </c>
      <c r="E23" s="27">
        <v>0.35033333333333333</v>
      </c>
      <c r="F23" s="27">
        <v>0</v>
      </c>
      <c r="G23" s="28">
        <v>0</v>
      </c>
      <c r="H23" s="28" t="str">
        <f t="shared" si="5"/>
        <v/>
      </c>
      <c r="I23" s="27" t="str">
        <f t="shared" si="6"/>
        <v/>
      </c>
      <c r="J23" s="28" t="str">
        <f t="shared" si="7"/>
        <v/>
      </c>
      <c r="K23" s="27" t="str">
        <f t="shared" si="8"/>
        <v/>
      </c>
      <c r="L23" s="18"/>
    </row>
    <row r="24" spans="1:14">
      <c r="A24" s="16"/>
      <c r="B24" s="11" t="s">
        <v>23</v>
      </c>
      <c r="C24" s="27">
        <v>0.76066666666666671</v>
      </c>
      <c r="D24" s="27">
        <v>1.9183333333333337</v>
      </c>
      <c r="E24" s="27">
        <v>0.31033333333333335</v>
      </c>
      <c r="F24" s="27">
        <v>0</v>
      </c>
      <c r="G24" s="28">
        <v>0</v>
      </c>
      <c r="H24" s="28" t="str">
        <f t="shared" si="5"/>
        <v/>
      </c>
      <c r="I24" s="27" t="str">
        <f t="shared" si="6"/>
        <v/>
      </c>
      <c r="J24" s="28" t="str">
        <f t="shared" si="7"/>
        <v/>
      </c>
      <c r="K24" s="27" t="str">
        <f t="shared" si="8"/>
        <v/>
      </c>
      <c r="L24" s="18"/>
    </row>
    <row r="25" spans="1:14">
      <c r="A25" s="16"/>
      <c r="B25" s="11" t="s">
        <v>20</v>
      </c>
      <c r="C25" s="27">
        <v>0</v>
      </c>
      <c r="D25" s="27">
        <v>0.83233333333333348</v>
      </c>
      <c r="E25" s="27">
        <v>0.14733333333333334</v>
      </c>
      <c r="F25" s="27">
        <v>0.23699999999999999</v>
      </c>
      <c r="G25" s="28">
        <v>0</v>
      </c>
      <c r="H25" s="28" t="str">
        <f t="shared" si="5"/>
        <v/>
      </c>
      <c r="I25" s="27" t="str">
        <f t="shared" si="6"/>
        <v/>
      </c>
      <c r="J25" s="28" t="str">
        <f t="shared" si="7"/>
        <v/>
      </c>
      <c r="K25" s="27">
        <f t="shared" si="8"/>
        <v>2.491240364400841</v>
      </c>
      <c r="L25" s="18"/>
    </row>
    <row r="26" spans="1:14" s="23" customFormat="1">
      <c r="A26" s="16"/>
      <c r="B26" s="11" t="s">
        <v>21</v>
      </c>
      <c r="C26" s="27">
        <v>6.3333333333333339E-2</v>
      </c>
      <c r="D26" s="27">
        <v>0.27</v>
      </c>
      <c r="E26" s="27">
        <v>6.8333333333333329E-2</v>
      </c>
      <c r="F26" s="27">
        <v>0</v>
      </c>
      <c r="G26" s="28">
        <v>0</v>
      </c>
      <c r="H26" s="28" t="str">
        <f t="shared" si="5"/>
        <v/>
      </c>
      <c r="I26" s="27" t="str">
        <f t="shared" si="6"/>
        <v/>
      </c>
      <c r="J26" s="28" t="str">
        <f t="shared" si="7"/>
        <v/>
      </c>
      <c r="K26" s="27" t="str">
        <f t="shared" si="8"/>
        <v/>
      </c>
      <c r="L26" s="18"/>
      <c r="M26" s="9"/>
    </row>
    <row r="27" spans="1:14" s="23" customFormat="1">
      <c r="A27" s="16"/>
      <c r="B27" s="11" t="s">
        <v>195</v>
      </c>
      <c r="C27" s="27">
        <v>0.67300000000000004</v>
      </c>
      <c r="D27" s="27">
        <v>5.3286666666666669</v>
      </c>
      <c r="E27" s="27">
        <v>5.1189999999999998</v>
      </c>
      <c r="F27" s="27">
        <v>0.38766666666666666</v>
      </c>
      <c r="G27" s="28">
        <v>0</v>
      </c>
      <c r="H27" s="28" t="str">
        <f t="shared" si="5"/>
        <v/>
      </c>
      <c r="I27" s="27" t="str">
        <f t="shared" si="6"/>
        <v/>
      </c>
      <c r="J27" s="28" t="str">
        <f t="shared" si="7"/>
        <v/>
      </c>
      <c r="K27" s="27">
        <f t="shared" si="8"/>
        <v>4.074982480728802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J23" sqref="J23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3088.1076666666668</v>
      </c>
      <c r="D13" s="26">
        <v>2955.6306666666665</v>
      </c>
      <c r="E13" s="26">
        <v>3319.0626666666667</v>
      </c>
      <c r="F13" s="26">
        <v>3451.8336666666669</v>
      </c>
      <c r="G13" s="26">
        <v>3422.2973333333334</v>
      </c>
      <c r="H13" s="28">
        <f t="shared" ref="H13:H27" si="0">IF(OR(OR(G13=0,F13=0),G13=""),"",(G13/F13-1)*100)</f>
        <v>-0.85567081689239544</v>
      </c>
      <c r="I13" s="27">
        <f>IF(OR(OR(G13=0,F13=0),F13=""),"",(F13/E13-1)*100)</f>
        <v>4.0002558955399836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3017.0920000000001</v>
      </c>
      <c r="D14" s="25">
        <v>2873.1689999999999</v>
      </c>
      <c r="E14" s="25">
        <v>3222.1283333333336</v>
      </c>
      <c r="F14" s="25">
        <v>3346.6353333333336</v>
      </c>
      <c r="G14" s="26">
        <v>3326.1146666666668</v>
      </c>
      <c r="H14" s="28">
        <f t="shared" si="0"/>
        <v>-0.61317307154071798</v>
      </c>
      <c r="I14" s="27">
        <f>IF(OR(OR(G14=0,F14=0),F14=""),"",(F14/E14-1)*100)</f>
        <v>3.8641229373752362</v>
      </c>
      <c r="J14" s="28">
        <f t="shared" si="1"/>
        <v>97.189529216826287</v>
      </c>
      <c r="K14" s="27">
        <f t="shared" si="2"/>
        <v>96.952392742755762</v>
      </c>
      <c r="L14" s="18"/>
    </row>
    <row r="15" spans="1:15">
      <c r="A15" s="16"/>
      <c r="B15" s="12" t="s">
        <v>4</v>
      </c>
      <c r="C15" s="107">
        <v>20.288</v>
      </c>
      <c r="D15" s="107">
        <v>20.895333333333333</v>
      </c>
      <c r="E15" s="107">
        <v>28.543999999999997</v>
      </c>
      <c r="F15" s="107">
        <v>31.606000000000005</v>
      </c>
      <c r="G15" s="107">
        <v>31.959333333333333</v>
      </c>
      <c r="H15" s="50">
        <f t="shared" si="0"/>
        <v>1.1179311944989223</v>
      </c>
      <c r="I15" s="36">
        <f t="shared" ref="I15:I27" si="3">IF(OR(OR(G15=0,F15=0),F15=""),"",(F15/E15-1)*100)</f>
        <v>10.727298206278046</v>
      </c>
      <c r="J15" s="50">
        <f t="shared" si="1"/>
        <v>0.93385612705383469</v>
      </c>
      <c r="K15" s="36">
        <f t="shared" si="2"/>
        <v>0.91562928727446424</v>
      </c>
      <c r="L15" s="18"/>
      <c r="N15" s="23" t="s">
        <v>4</v>
      </c>
      <c r="O15" s="146">
        <f>J15</f>
        <v>0.93385612705383469</v>
      </c>
    </row>
    <row r="16" spans="1:15">
      <c r="A16" s="16"/>
      <c r="B16" s="11" t="s">
        <v>195</v>
      </c>
      <c r="C16" s="55">
        <v>10.175666666666666</v>
      </c>
      <c r="D16" s="55">
        <v>13.390333333333333</v>
      </c>
      <c r="E16" s="55">
        <v>11.539333333333333</v>
      </c>
      <c r="F16" s="55">
        <v>12.476333333333335</v>
      </c>
      <c r="G16" s="56">
        <v>13.249666666666664</v>
      </c>
      <c r="H16" s="28">
        <f t="shared" si="0"/>
        <v>6.1984023083704765</v>
      </c>
      <c r="I16" s="27">
        <f t="shared" si="3"/>
        <v>8.1200531515396754</v>
      </c>
      <c r="J16" s="28">
        <f t="shared" si="1"/>
        <v>0.38715708707172519</v>
      </c>
      <c r="K16" s="27">
        <f t="shared" si="2"/>
        <v>0.36144074535843318</v>
      </c>
      <c r="L16" s="18"/>
      <c r="N16" s="23" t="s">
        <v>35</v>
      </c>
      <c r="O16" s="146">
        <f>100-O15</f>
        <v>99.066143872946171</v>
      </c>
    </row>
    <row r="17" spans="1:14">
      <c r="A17" s="16"/>
      <c r="B17" s="11" t="s">
        <v>23</v>
      </c>
      <c r="C17" s="55">
        <v>3.9683333333333337</v>
      </c>
      <c r="D17" s="55">
        <v>7.8153333333333324</v>
      </c>
      <c r="E17" s="55">
        <v>12.238999999999999</v>
      </c>
      <c r="F17" s="55">
        <v>12.443333333333333</v>
      </c>
      <c r="G17" s="56">
        <v>8.5670000000000002</v>
      </c>
      <c r="H17" s="28">
        <f t="shared" si="0"/>
        <v>-31.151888561478703</v>
      </c>
      <c r="I17" s="27">
        <f t="shared" si="3"/>
        <v>1.6695263774273661</v>
      </c>
      <c r="J17" s="28">
        <f t="shared" si="1"/>
        <v>0.25032892135224566</v>
      </c>
      <c r="K17" s="27">
        <f t="shared" si="2"/>
        <v>0.36048473173823259</v>
      </c>
      <c r="L17" s="18"/>
    </row>
    <row r="18" spans="1:14">
      <c r="A18" s="16"/>
      <c r="B18" s="11" t="s">
        <v>19</v>
      </c>
      <c r="C18" s="55">
        <v>5.8346666666666671</v>
      </c>
      <c r="D18" s="55">
        <v>10.362666666666668</v>
      </c>
      <c r="E18" s="55">
        <v>10.195333333333332</v>
      </c>
      <c r="F18" s="55">
        <v>14.643666666666666</v>
      </c>
      <c r="G18" s="56">
        <v>8.2370000000000001</v>
      </c>
      <c r="H18" s="28">
        <f t="shared" si="0"/>
        <v>-43.750426805672525</v>
      </c>
      <c r="I18" s="27">
        <f t="shared" si="3"/>
        <v>43.631073039952931</v>
      </c>
      <c r="J18" s="28">
        <f t="shared" si="1"/>
        <v>0.24068627584667296</v>
      </c>
      <c r="K18" s="27">
        <f t="shared" si="2"/>
        <v>0.42422862978816767</v>
      </c>
      <c r="L18" s="18"/>
    </row>
    <row r="19" spans="1:14">
      <c r="A19" s="16"/>
      <c r="B19" s="11" t="s">
        <v>22</v>
      </c>
      <c r="C19" s="55">
        <v>5.0170000000000003</v>
      </c>
      <c r="D19" s="55">
        <v>6.2546666666666662</v>
      </c>
      <c r="E19" s="55">
        <v>4.9396666666666667</v>
      </c>
      <c r="F19" s="55">
        <v>5.8140000000000001</v>
      </c>
      <c r="G19" s="56">
        <v>6.44</v>
      </c>
      <c r="H19" s="28">
        <f t="shared" si="0"/>
        <v>10.767113863089106</v>
      </c>
      <c r="I19" s="27">
        <f t="shared" si="3"/>
        <v>17.70024967946555</v>
      </c>
      <c r="J19" s="28">
        <f t="shared" si="1"/>
        <v>0.18817768804814544</v>
      </c>
      <c r="K19" s="27">
        <f t="shared" si="2"/>
        <v>0.16843221781350801</v>
      </c>
      <c r="L19" s="18"/>
    </row>
    <row r="20" spans="1:14">
      <c r="A20" s="16"/>
      <c r="B20" s="11" t="s">
        <v>7</v>
      </c>
      <c r="C20" s="55">
        <v>5.3986666666666672</v>
      </c>
      <c r="D20" s="55">
        <v>3.4196666666666666</v>
      </c>
      <c r="E20" s="55">
        <v>6.5103333333333344</v>
      </c>
      <c r="F20" s="55">
        <v>5.094666666666666</v>
      </c>
      <c r="G20" s="56">
        <v>5.7473333333333336</v>
      </c>
      <c r="H20" s="28">
        <f t="shared" si="0"/>
        <v>12.810782517665542</v>
      </c>
      <c r="I20" s="27">
        <f t="shared" si="3"/>
        <v>-21.744918334954711</v>
      </c>
      <c r="J20" s="28">
        <f t="shared" si="1"/>
        <v>0.16793787253240805</v>
      </c>
      <c r="K20" s="27">
        <f t="shared" si="2"/>
        <v>0.14759305223378374</v>
      </c>
      <c r="L20" s="18"/>
    </row>
    <row r="21" spans="1:14">
      <c r="A21" s="16"/>
      <c r="B21" s="11" t="s">
        <v>20</v>
      </c>
      <c r="C21" s="55">
        <v>2.7769999999999997</v>
      </c>
      <c r="D21" s="55">
        <v>2.6813333333333333</v>
      </c>
      <c r="E21" s="55">
        <v>4.7989999999999995</v>
      </c>
      <c r="F21" s="55">
        <v>3.374333333333333</v>
      </c>
      <c r="G21" s="56">
        <v>4.3376666666666672</v>
      </c>
      <c r="H21" s="28">
        <f t="shared" si="0"/>
        <v>28.548849155388755</v>
      </c>
      <c r="I21" s="27">
        <f t="shared" si="3"/>
        <v>-29.686740293116621</v>
      </c>
      <c r="J21" s="28">
        <f t="shared" si="1"/>
        <v>0.12674721814547188</v>
      </c>
      <c r="K21" s="27">
        <f t="shared" si="2"/>
        <v>9.7754806841310701E-2</v>
      </c>
      <c r="L21" s="18"/>
    </row>
    <row r="22" spans="1:14">
      <c r="A22" s="16"/>
      <c r="B22" s="11" t="s">
        <v>24</v>
      </c>
      <c r="C22" s="55">
        <v>5.5006666666666675</v>
      </c>
      <c r="D22" s="55">
        <v>4.4119999999999999</v>
      </c>
      <c r="E22" s="55">
        <v>2.7603333333333331</v>
      </c>
      <c r="F22" s="55">
        <v>5.0460000000000003</v>
      </c>
      <c r="G22" s="56">
        <v>4.1243333333333334</v>
      </c>
      <c r="H22" s="28">
        <f t="shared" si="0"/>
        <v>-18.265292641035803</v>
      </c>
      <c r="I22" s="27">
        <f t="shared" si="3"/>
        <v>82.804009177635578</v>
      </c>
      <c r="J22" s="28">
        <f>IF(G22=0,"",G22/$G$13*100)</f>
        <v>0.12051358872772792</v>
      </c>
      <c r="K22" s="27">
        <f t="shared" si="2"/>
        <v>0.14618317356156887</v>
      </c>
      <c r="L22" s="18"/>
    </row>
    <row r="23" spans="1:14">
      <c r="A23" s="16"/>
      <c r="B23" s="11" t="s">
        <v>18</v>
      </c>
      <c r="C23" s="55">
        <v>3.4909999999999997</v>
      </c>
      <c r="D23" s="55">
        <v>3.8889999999999998</v>
      </c>
      <c r="E23" s="55">
        <v>4.5060000000000002</v>
      </c>
      <c r="F23" s="55">
        <v>2.9563333333333333</v>
      </c>
      <c r="G23" s="56">
        <v>3.1040000000000005</v>
      </c>
      <c r="H23" s="28">
        <f t="shared" si="0"/>
        <v>4.994926147254497</v>
      </c>
      <c r="I23" s="27">
        <f t="shared" si="3"/>
        <v>-34.391182127533661</v>
      </c>
      <c r="J23" s="28">
        <f t="shared" si="1"/>
        <v>9.0699308028174455E-2</v>
      </c>
      <c r="K23" s="27">
        <f t="shared" si="2"/>
        <v>8.5645300985437586E-2</v>
      </c>
      <c r="L23" s="18"/>
    </row>
    <row r="24" spans="1:14">
      <c r="A24" s="16"/>
      <c r="B24" s="11" t="s">
        <v>5</v>
      </c>
      <c r="C24" s="55">
        <v>3.3573333333333331</v>
      </c>
      <c r="D24" s="55">
        <v>2.8753333333333333</v>
      </c>
      <c r="E24" s="55">
        <v>4.4653333333333336</v>
      </c>
      <c r="F24" s="55">
        <v>3.266</v>
      </c>
      <c r="G24" s="56">
        <v>3.0576666666666661</v>
      </c>
      <c r="H24" s="28">
        <f t="shared" si="0"/>
        <v>-6.378852827107595</v>
      </c>
      <c r="I24" s="27">
        <f t="shared" si="3"/>
        <v>-26.858763810092569</v>
      </c>
      <c r="J24" s="28">
        <f t="shared" si="1"/>
        <v>8.9345441639008163E-2</v>
      </c>
      <c r="K24" s="27">
        <f t="shared" si="2"/>
        <v>9.4616378290147421E-2</v>
      </c>
      <c r="L24" s="18"/>
    </row>
    <row r="25" spans="1:14">
      <c r="A25" s="16"/>
      <c r="B25" s="11" t="s">
        <v>21</v>
      </c>
      <c r="C25" s="55">
        <v>1.8546666666666667</v>
      </c>
      <c r="D25" s="55">
        <v>2.2909999999999999</v>
      </c>
      <c r="E25" s="55">
        <v>2.4013333333333335</v>
      </c>
      <c r="F25" s="55">
        <v>3.3180000000000001</v>
      </c>
      <c r="G25" s="56">
        <v>2.8143333333333334</v>
      </c>
      <c r="H25" s="28">
        <f t="shared" si="0"/>
        <v>-15.17982720514366</v>
      </c>
      <c r="I25" s="27">
        <f t="shared" si="3"/>
        <v>38.17323709050526</v>
      </c>
      <c r="J25" s="28">
        <f t="shared" si="1"/>
        <v>8.2235208084393982E-2</v>
      </c>
      <c r="K25" s="27">
        <f t="shared" si="2"/>
        <v>9.61228239947058E-2</v>
      </c>
      <c r="L25" s="18"/>
    </row>
    <row r="26" spans="1:14">
      <c r="A26" s="16"/>
      <c r="B26" s="11" t="s">
        <v>8</v>
      </c>
      <c r="C26" s="55">
        <v>1.9363333333333335</v>
      </c>
      <c r="D26" s="55">
        <v>2.4470000000000001</v>
      </c>
      <c r="E26" s="55">
        <v>2.5106666666666668</v>
      </c>
      <c r="F26" s="55">
        <v>2.1066666666666669</v>
      </c>
      <c r="G26" s="56">
        <v>2.3003333333333331</v>
      </c>
      <c r="H26" s="28">
        <f t="shared" si="0"/>
        <v>9.1930379746835165</v>
      </c>
      <c r="I26" s="27">
        <f t="shared" si="3"/>
        <v>-16.091343600637277</v>
      </c>
      <c r="J26" s="28">
        <f t="shared" si="1"/>
        <v>6.7216057206017157E-2</v>
      </c>
      <c r="K26" s="27">
        <f t="shared" si="2"/>
        <v>6.1030364441083056E-2</v>
      </c>
      <c r="L26" s="18"/>
    </row>
    <row r="27" spans="1:14">
      <c r="A27" s="16"/>
      <c r="B27" s="11" t="s">
        <v>10</v>
      </c>
      <c r="C27" s="55">
        <v>1.4163333333333334</v>
      </c>
      <c r="D27" s="55">
        <v>1.728</v>
      </c>
      <c r="E27" s="55">
        <v>1.5239999999999998</v>
      </c>
      <c r="F27" s="55">
        <v>3.0530000000000004</v>
      </c>
      <c r="G27" s="56">
        <v>2.2440000000000002</v>
      </c>
      <c r="H27" s="28">
        <f t="shared" si="0"/>
        <v>-26.498526039960701</v>
      </c>
      <c r="I27" s="27">
        <f t="shared" si="3"/>
        <v>100.32808398950137</v>
      </c>
      <c r="J27" s="28">
        <f t="shared" si="1"/>
        <v>6.5569989437894161E-2</v>
      </c>
      <c r="K27" s="27">
        <f t="shared" si="2"/>
        <v>8.8445744923398684E-2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3" sqref="I23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105.99433333333333</v>
      </c>
      <c r="D13" s="26">
        <v>182.50433333333334</v>
      </c>
      <c r="E13" s="26">
        <v>275.47866666666664</v>
      </c>
      <c r="F13" s="26">
        <v>339.59766666666667</v>
      </c>
      <c r="G13" s="26">
        <v>366.15499999999997</v>
      </c>
      <c r="H13" s="28">
        <f t="shared" ref="H13:H23" si="0">IF(OR(OR(G13=0,F13=0),G13=""),"",(G13/F13-1)*100)</f>
        <v>7.8202343361212678</v>
      </c>
      <c r="I13" s="27">
        <f>IF(OR(OR(G13=0,F13=0),F13=""),"",(F13/E13-1)*100)</f>
        <v>23.275486547052648</v>
      </c>
      <c r="J13" s="28">
        <f t="shared" ref="J13:J26" si="1">IF(G13=0,"",G13/$G$13*100)</f>
        <v>100</v>
      </c>
      <c r="K13" s="27">
        <f t="shared" ref="K13:K26" si="2">IF(F13=0,"",F13/$F$13*100)</f>
        <v>100</v>
      </c>
      <c r="L13" s="18"/>
    </row>
    <row r="14" spans="1:15">
      <c r="A14" s="16"/>
      <c r="B14" s="11" t="s">
        <v>26</v>
      </c>
      <c r="C14" s="25">
        <v>86.602999999999994</v>
      </c>
      <c r="D14" s="25">
        <v>162.38966666666667</v>
      </c>
      <c r="E14" s="25">
        <v>256.88299999999998</v>
      </c>
      <c r="F14" s="25">
        <v>306.57100000000003</v>
      </c>
      <c r="G14" s="26">
        <v>331.03733333333332</v>
      </c>
      <c r="H14" s="28">
        <f t="shared" si="0"/>
        <v>7.9806417871661983</v>
      </c>
      <c r="I14" s="27">
        <f>IF(OR(OR(G14=0,F14=0),F14=""),"",(F14/E14-1)*100)</f>
        <v>19.342657941553188</v>
      </c>
      <c r="J14" s="28">
        <f t="shared" si="1"/>
        <v>90.409070839762762</v>
      </c>
      <c r="K14" s="27">
        <f t="shared" si="2"/>
        <v>90.274766316611917</v>
      </c>
      <c r="L14" s="18"/>
    </row>
    <row r="15" spans="1:15">
      <c r="A15" s="16"/>
      <c r="B15" s="12" t="s">
        <v>4</v>
      </c>
      <c r="C15" s="107">
        <v>8.8626666666666676</v>
      </c>
      <c r="D15" s="107">
        <v>9.2683333333333344</v>
      </c>
      <c r="E15" s="107">
        <v>8.3033333333333328</v>
      </c>
      <c r="F15" s="107">
        <v>20.982666666666667</v>
      </c>
      <c r="G15" s="107">
        <v>23.091000000000005</v>
      </c>
      <c r="H15" s="50">
        <f t="shared" si="0"/>
        <v>10.047976107263157</v>
      </c>
      <c r="I15" s="36">
        <f t="shared" ref="I15:I23" si="3">IF(OR(OR(G15=0,F15=0),F15=""),"",(F15/E15-1)*100)</f>
        <v>152.70172621437177</v>
      </c>
      <c r="J15" s="50">
        <f t="shared" si="1"/>
        <v>6.3063456732804433</v>
      </c>
      <c r="K15" s="36">
        <f t="shared" si="2"/>
        <v>6.1786839917431706</v>
      </c>
      <c r="L15" s="18"/>
      <c r="N15" s="23" t="s">
        <v>4</v>
      </c>
      <c r="O15" s="34">
        <f>J15</f>
        <v>6.3063456732804433</v>
      </c>
    </row>
    <row r="16" spans="1:15">
      <c r="A16" s="16"/>
      <c r="B16" s="11" t="s">
        <v>5</v>
      </c>
      <c r="C16" s="25">
        <v>0.6313333333333333</v>
      </c>
      <c r="D16" s="25">
        <v>1.0616666666666665</v>
      </c>
      <c r="E16" s="25">
        <v>1.0073333333333334</v>
      </c>
      <c r="F16" s="25">
        <v>1.5416666666666667</v>
      </c>
      <c r="G16" s="26">
        <v>2.2036666666666664</v>
      </c>
      <c r="H16" s="28">
        <f t="shared" si="0"/>
        <v>42.940540540540525</v>
      </c>
      <c r="I16" s="27"/>
      <c r="J16" s="28">
        <f t="shared" si="1"/>
        <v>0.6018398401405598</v>
      </c>
      <c r="K16" s="27">
        <f t="shared" si="2"/>
        <v>0.45396856868863456</v>
      </c>
      <c r="L16" s="18"/>
      <c r="N16" s="23" t="s">
        <v>35</v>
      </c>
      <c r="O16" s="34">
        <f>100-O15</f>
        <v>93.693654326719553</v>
      </c>
    </row>
    <row r="17" spans="1:14">
      <c r="A17" s="16"/>
      <c r="B17" s="11" t="s">
        <v>19</v>
      </c>
      <c r="C17" s="25">
        <v>1.6423333333333332</v>
      </c>
      <c r="D17" s="25">
        <v>2.0706666666666664</v>
      </c>
      <c r="E17" s="25">
        <v>1.2676666666666667</v>
      </c>
      <c r="F17" s="25">
        <v>1.8463333333333332</v>
      </c>
      <c r="G17" s="26">
        <v>1.7403333333333333</v>
      </c>
      <c r="H17" s="28">
        <f t="shared" si="0"/>
        <v>-5.7411085033399427</v>
      </c>
      <c r="I17" s="27">
        <f t="shared" si="3"/>
        <v>45.648172495398342</v>
      </c>
      <c r="J17" s="28">
        <f t="shared" si="1"/>
        <v>0.47529962265525072</v>
      </c>
      <c r="K17" s="27">
        <f t="shared" si="2"/>
        <v>0.54368257339812887</v>
      </c>
      <c r="L17" s="18"/>
    </row>
    <row r="18" spans="1:14">
      <c r="A18" s="16"/>
      <c r="B18" s="11" t="s">
        <v>18</v>
      </c>
      <c r="C18" s="25">
        <v>1.5013333333333332</v>
      </c>
      <c r="D18" s="25">
        <v>1.0126666666666666</v>
      </c>
      <c r="E18" s="25">
        <v>1.2793333333333334</v>
      </c>
      <c r="F18" s="25">
        <v>1.1466666666666667</v>
      </c>
      <c r="G18" s="26">
        <v>1.6776666666666669</v>
      </c>
      <c r="H18" s="28">
        <f t="shared" si="0"/>
        <v>46.308139534883729</v>
      </c>
      <c r="I18" s="27">
        <f t="shared" si="3"/>
        <v>-10.369984366857743</v>
      </c>
      <c r="J18" s="28">
        <f t="shared" si="1"/>
        <v>0.45818483065004356</v>
      </c>
      <c r="K18" s="27">
        <f t="shared" si="2"/>
        <v>0.33765445973814112</v>
      </c>
      <c r="L18" s="18"/>
    </row>
    <row r="19" spans="1:14">
      <c r="A19" s="16"/>
      <c r="B19" s="11" t="s">
        <v>20</v>
      </c>
      <c r="C19" s="25">
        <v>1.827</v>
      </c>
      <c r="D19" s="25">
        <v>0.72233333333333327</v>
      </c>
      <c r="E19" s="25">
        <v>1.1656666666666666</v>
      </c>
      <c r="F19" s="25">
        <v>1.7270000000000001</v>
      </c>
      <c r="G19" s="26">
        <v>1.431</v>
      </c>
      <c r="H19" s="28">
        <f t="shared" si="0"/>
        <v>-17.139548349739432</v>
      </c>
      <c r="I19" s="27">
        <f t="shared" si="3"/>
        <v>48.155561910208753</v>
      </c>
      <c r="J19" s="28">
        <f t="shared" si="1"/>
        <v>0.39081809616146174</v>
      </c>
      <c r="K19" s="27">
        <f t="shared" si="2"/>
        <v>0.50854295229747359</v>
      </c>
      <c r="L19" s="18"/>
    </row>
    <row r="20" spans="1:14">
      <c r="A20" s="16"/>
      <c r="B20" s="11" t="s">
        <v>195</v>
      </c>
      <c r="C20" s="25">
        <v>0.33533333333333332</v>
      </c>
      <c r="D20" s="25">
        <v>0.57066666666666666</v>
      </c>
      <c r="E20" s="25">
        <v>2.3690000000000002</v>
      </c>
      <c r="F20" s="25">
        <v>2.3353333333333337</v>
      </c>
      <c r="G20" s="26">
        <v>1.3603333333333332</v>
      </c>
      <c r="H20" s="28">
        <f t="shared" si="0"/>
        <v>-41.749928632600643</v>
      </c>
      <c r="I20" s="27">
        <f t="shared" si="3"/>
        <v>-1.4211340931475913</v>
      </c>
      <c r="J20" s="28">
        <f t="shared" si="1"/>
        <v>0.37151843709175986</v>
      </c>
      <c r="K20" s="27">
        <f t="shared" si="2"/>
        <v>0.68767649561785382</v>
      </c>
      <c r="L20" s="18"/>
    </row>
    <row r="21" spans="1:14">
      <c r="A21" s="16"/>
      <c r="B21" s="11" t="s">
        <v>23</v>
      </c>
      <c r="C21" s="25">
        <v>0.58966666666666667</v>
      </c>
      <c r="D21" s="25">
        <v>2.4346666666666668</v>
      </c>
      <c r="E21" s="25">
        <v>0.90433333333333332</v>
      </c>
      <c r="F21" s="25">
        <v>1.5123333333333333</v>
      </c>
      <c r="G21" s="26">
        <v>0.99166666666666659</v>
      </c>
      <c r="H21" s="28">
        <f t="shared" si="0"/>
        <v>-34.428036147233868</v>
      </c>
      <c r="I21" s="27">
        <f t="shared" si="3"/>
        <v>67.231846664209357</v>
      </c>
      <c r="J21" s="28">
        <f t="shared" si="1"/>
        <v>0.27083247986963627</v>
      </c>
      <c r="K21" s="27">
        <f t="shared" si="2"/>
        <v>0.44533089646277507</v>
      </c>
      <c r="L21" s="18"/>
    </row>
    <row r="22" spans="1:14">
      <c r="A22" s="16"/>
      <c r="B22" s="11" t="s">
        <v>24</v>
      </c>
      <c r="C22" s="25">
        <v>0.76466666666666672</v>
      </c>
      <c r="D22" s="25">
        <v>1.5629999999999999</v>
      </c>
      <c r="E22" s="25">
        <v>0.37966666666666665</v>
      </c>
      <c r="F22" s="25">
        <v>0</v>
      </c>
      <c r="G22" s="26">
        <v>0.78066666666666651</v>
      </c>
      <c r="H22" s="28" t="str">
        <f t="shared" si="0"/>
        <v/>
      </c>
      <c r="I22" s="27" t="str">
        <f t="shared" si="3"/>
        <v/>
      </c>
      <c r="J22" s="28">
        <f t="shared" si="1"/>
        <v>0.21320661104359262</v>
      </c>
      <c r="K22" s="27" t="str">
        <f t="shared" si="2"/>
        <v/>
      </c>
      <c r="L22" s="18"/>
    </row>
    <row r="23" spans="1:14">
      <c r="A23" s="16"/>
      <c r="B23" s="11" t="s">
        <v>21</v>
      </c>
      <c r="C23" s="25">
        <v>0.39300000000000002</v>
      </c>
      <c r="D23" s="25">
        <v>0.24433333333333332</v>
      </c>
      <c r="E23" s="25">
        <v>0.17700000000000002</v>
      </c>
      <c r="F23" s="25">
        <v>0</v>
      </c>
      <c r="G23" s="26">
        <v>0.56633333333333336</v>
      </c>
      <c r="H23" s="28" t="str">
        <f t="shared" si="0"/>
        <v/>
      </c>
      <c r="I23" s="27" t="str">
        <f t="shared" si="3"/>
        <v/>
      </c>
      <c r="J23" s="28">
        <f t="shared" si="1"/>
        <v>0.15467038094067631</v>
      </c>
      <c r="K23" s="27" t="str">
        <f t="shared" si="2"/>
        <v/>
      </c>
      <c r="L23" s="18"/>
    </row>
    <row r="24" spans="1:14">
      <c r="A24" s="16"/>
      <c r="B24" s="11" t="s">
        <v>22</v>
      </c>
      <c r="C24" s="25">
        <v>1.046</v>
      </c>
      <c r="D24" s="25">
        <v>0.4326666666666667</v>
      </c>
      <c r="E24" s="25">
        <v>0.505</v>
      </c>
      <c r="F24" s="25">
        <v>0.47433333333333333</v>
      </c>
      <c r="G24" s="26">
        <v>0.54366666666666663</v>
      </c>
      <c r="H24" s="28">
        <f t="shared" ref="H24:H27" si="4">IF(OR(OR(G24=0,F24=0),G24=""),"",(G24/F24-1)*100)</f>
        <v>14.617006324666182</v>
      </c>
      <c r="I24" s="27">
        <f t="shared" ref="I24:I27" si="5">IF(OR(OR(G24=0,F24=0),F24=""),"",(F24/E24-1)*100)</f>
        <v>-6.0726072607260706</v>
      </c>
      <c r="J24" s="28">
        <f t="shared" si="1"/>
        <v>0.14847992425794176</v>
      </c>
      <c r="K24" s="27">
        <f t="shared" si="2"/>
        <v>0.13967508610679499</v>
      </c>
      <c r="L24" s="18"/>
    </row>
    <row r="25" spans="1:14">
      <c r="A25" s="16"/>
      <c r="B25" s="11" t="s">
        <v>7</v>
      </c>
      <c r="C25" s="25">
        <v>0.95133333333333336</v>
      </c>
      <c r="D25" s="25">
        <v>0.48133333333333334</v>
      </c>
      <c r="E25" s="25">
        <v>0.31833333333333336</v>
      </c>
      <c r="F25" s="25">
        <v>0.47199999999999998</v>
      </c>
      <c r="G25" s="26">
        <v>0.52100000000000002</v>
      </c>
      <c r="H25" s="28">
        <f t="shared" si="4"/>
        <v>10.381355932203395</v>
      </c>
      <c r="I25" s="27">
        <f t="shared" si="5"/>
        <v>48.272251308900515</v>
      </c>
      <c r="J25" s="28">
        <f t="shared" si="1"/>
        <v>0.14228946757520725</v>
      </c>
      <c r="K25" s="27">
        <f t="shared" si="2"/>
        <v>0.13898799854337437</v>
      </c>
      <c r="L25" s="18"/>
    </row>
    <row r="26" spans="1:14">
      <c r="A26" s="16"/>
      <c r="B26" s="11" t="s">
        <v>8</v>
      </c>
      <c r="C26" s="25">
        <v>0.84666666666666668</v>
      </c>
      <c r="D26" s="25">
        <v>0.25233333333333335</v>
      </c>
      <c r="E26" s="25">
        <v>0.85966666666666669</v>
      </c>
      <c r="F26" s="25">
        <v>0.92933333333333346</v>
      </c>
      <c r="G26" s="26">
        <v>0.21033333333333334</v>
      </c>
      <c r="H26" s="28">
        <f t="shared" si="4"/>
        <v>-77.367288378766148</v>
      </c>
      <c r="I26" s="27">
        <f t="shared" si="5"/>
        <v>8.1039162466072234</v>
      </c>
      <c r="J26" s="28">
        <f t="shared" si="1"/>
        <v>5.7443796570669073E-2</v>
      </c>
      <c r="K26" s="27">
        <f t="shared" si="2"/>
        <v>0.27365716097381909</v>
      </c>
      <c r="L26" s="18"/>
    </row>
    <row r="27" spans="1:14" s="23" customFormat="1">
      <c r="A27" s="16"/>
      <c r="B27" s="11" t="s">
        <v>10</v>
      </c>
      <c r="C27" s="25">
        <v>0</v>
      </c>
      <c r="D27" s="25">
        <v>0</v>
      </c>
      <c r="E27" s="25">
        <v>5.9333333333333328E-2</v>
      </c>
      <c r="F27" s="25">
        <v>5.8999999999999997E-2</v>
      </c>
      <c r="G27" s="26">
        <v>0</v>
      </c>
      <c r="H27" s="28" t="str">
        <f t="shared" si="4"/>
        <v/>
      </c>
      <c r="I27" s="27" t="str">
        <f t="shared" si="5"/>
        <v/>
      </c>
      <c r="J27" s="28" t="str">
        <f t="shared" ref="J27" si="6">IF(G27=0,"",G27/$G$13*100)</f>
        <v/>
      </c>
      <c r="K27" s="27">
        <f t="shared" ref="K27" si="7">IF(F27=0,"",F27/$F$13*100)</f>
        <v>1.7373499817921797E-2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J24" sqref="J24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2318.3693333333335</v>
      </c>
      <c r="D13" s="26">
        <v>2294.632333333333</v>
      </c>
      <c r="E13" s="26">
        <v>2386.0126666666665</v>
      </c>
      <c r="F13" s="26">
        <v>2363.4429999999998</v>
      </c>
      <c r="G13" s="26">
        <v>2471.5096666666668</v>
      </c>
      <c r="H13" s="28">
        <f t="shared" ref="H13:H27" si="0">IF(OR(OR(G13=0,F13=0),G13=""),"",(G13/F13-1)*100)</f>
        <v>4.5724253416167482</v>
      </c>
      <c r="I13" s="27">
        <f>IF(OR(OR(G13=0,F13=0),F13=""),"",(F13/E13-1)*100)</f>
        <v>-0.94591562660047979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712.5796666666663</v>
      </c>
      <c r="D14" s="25">
        <v>708.26</v>
      </c>
      <c r="E14" s="25">
        <v>824.3296666666663</v>
      </c>
      <c r="F14" s="25">
        <v>802.00199999999973</v>
      </c>
      <c r="G14" s="26">
        <v>853.31166666666672</v>
      </c>
      <c r="H14" s="28">
        <f t="shared" si="0"/>
        <v>6.39769809385351</v>
      </c>
      <c r="I14" s="27">
        <f>IF(OR(OR(G14=0,F14=0),F14=""),"",(F14/E14-1)*100)</f>
        <v>-2.7085846317957629</v>
      </c>
      <c r="J14" s="28">
        <f t="shared" si="1"/>
        <v>34.525928754206774</v>
      </c>
      <c r="K14" s="27">
        <f t="shared" si="2"/>
        <v>33.933629878105783</v>
      </c>
      <c r="L14" s="18"/>
    </row>
    <row r="15" spans="1:15">
      <c r="A15" s="16"/>
      <c r="B15" s="12" t="s">
        <v>4</v>
      </c>
      <c r="C15" s="107">
        <v>626.57866666666666</v>
      </c>
      <c r="D15" s="107">
        <v>605.75733333333335</v>
      </c>
      <c r="E15" s="107">
        <v>588.16833333333329</v>
      </c>
      <c r="F15" s="107">
        <v>564.26166666666666</v>
      </c>
      <c r="G15" s="107">
        <v>638.92233333333331</v>
      </c>
      <c r="H15" s="50">
        <f t="shared" si="0"/>
        <v>13.231568096361901</v>
      </c>
      <c r="I15" s="36">
        <f t="shared" ref="I15:I27" si="3">IF(OR(OR(G15=0,F15=0),F15=""),"",(F15/E15-1)*100)</f>
        <v>-4.0645960198469222</v>
      </c>
      <c r="J15" s="50">
        <f t="shared" si="1"/>
        <v>25.851500479666338</v>
      </c>
      <c r="K15" s="36">
        <f t="shared" si="2"/>
        <v>23.874562097189003</v>
      </c>
      <c r="L15" s="18"/>
      <c r="N15" s="23" t="s">
        <v>4</v>
      </c>
      <c r="O15" s="34">
        <f>J15</f>
        <v>25.851500479666338</v>
      </c>
    </row>
    <row r="16" spans="1:15">
      <c r="A16" s="16"/>
      <c r="B16" s="11" t="s">
        <v>195</v>
      </c>
      <c r="C16" s="55">
        <v>349.03100000000001</v>
      </c>
      <c r="D16" s="55">
        <v>327.00033333333334</v>
      </c>
      <c r="E16" s="55">
        <v>298.98433333333332</v>
      </c>
      <c r="F16" s="55">
        <v>325.565</v>
      </c>
      <c r="G16" s="56">
        <v>315.04633333333334</v>
      </c>
      <c r="H16" s="28">
        <f t="shared" si="0"/>
        <v>-3.2308960320263758</v>
      </c>
      <c r="I16" s="27">
        <f t="shared" si="3"/>
        <v>8.890320897527527</v>
      </c>
      <c r="J16" s="28">
        <f t="shared" si="1"/>
        <v>12.747121226446076</v>
      </c>
      <c r="K16" s="27">
        <f t="shared" si="2"/>
        <v>13.775030749630943</v>
      </c>
      <c r="L16" s="18"/>
      <c r="N16" s="23" t="s">
        <v>35</v>
      </c>
      <c r="O16" s="34">
        <f>100-O15</f>
        <v>74.148499520333658</v>
      </c>
    </row>
    <row r="17" spans="1:14">
      <c r="A17" s="16"/>
      <c r="B17" s="11" t="s">
        <v>23</v>
      </c>
      <c r="C17" s="55">
        <v>192.11666666666667</v>
      </c>
      <c r="D17" s="55">
        <v>200.70733333333331</v>
      </c>
      <c r="E17" s="55">
        <v>213.95099999999999</v>
      </c>
      <c r="F17" s="55">
        <v>205.428</v>
      </c>
      <c r="G17" s="56">
        <v>186.96666666666667</v>
      </c>
      <c r="H17" s="28">
        <f t="shared" si="0"/>
        <v>-8.9867658417223222</v>
      </c>
      <c r="I17" s="27">
        <f t="shared" si="3"/>
        <v>-3.9836224182172586</v>
      </c>
      <c r="J17" s="28">
        <f t="shared" si="1"/>
        <v>7.5648770137658099</v>
      </c>
      <c r="K17" s="27">
        <f t="shared" si="2"/>
        <v>8.6918956793119193</v>
      </c>
      <c r="L17" s="18"/>
    </row>
    <row r="18" spans="1:14">
      <c r="A18" s="16"/>
      <c r="B18" s="11" t="s">
        <v>24</v>
      </c>
      <c r="C18" s="55">
        <v>102.76266666666668</v>
      </c>
      <c r="D18" s="55">
        <v>100.423</v>
      </c>
      <c r="E18" s="55">
        <v>115.63566666666668</v>
      </c>
      <c r="F18" s="55">
        <v>113.877</v>
      </c>
      <c r="G18" s="56">
        <v>125.15833333333335</v>
      </c>
      <c r="H18" s="28">
        <f t="shared" si="0"/>
        <v>9.9065951274913679</v>
      </c>
      <c r="I18" s="27">
        <f t="shared" si="3"/>
        <v>-1.5208687054455661</v>
      </c>
      <c r="J18" s="28">
        <f t="shared" si="1"/>
        <v>5.0640438522797604</v>
      </c>
      <c r="K18" s="27">
        <f t="shared" si="2"/>
        <v>4.8182672482475786</v>
      </c>
      <c r="L18" s="18"/>
    </row>
    <row r="19" spans="1:14">
      <c r="A19" s="16"/>
      <c r="B19" s="11" t="s">
        <v>19</v>
      </c>
      <c r="C19" s="55">
        <v>87.167333333333332</v>
      </c>
      <c r="D19" s="55">
        <v>92.922666666666672</v>
      </c>
      <c r="E19" s="55">
        <v>94.237666666666669</v>
      </c>
      <c r="F19" s="55">
        <v>98.548666666666676</v>
      </c>
      <c r="G19" s="56">
        <v>94.129666666666665</v>
      </c>
      <c r="H19" s="28">
        <f t="shared" si="0"/>
        <v>-4.4840789322365353</v>
      </c>
      <c r="I19" s="27">
        <f t="shared" si="3"/>
        <v>4.57460392695066</v>
      </c>
      <c r="J19" s="28">
        <f t="shared" si="1"/>
        <v>3.8085898645753491</v>
      </c>
      <c r="K19" s="27">
        <f t="shared" si="2"/>
        <v>4.1697077808378156</v>
      </c>
      <c r="L19" s="18"/>
    </row>
    <row r="20" spans="1:14">
      <c r="A20" s="16"/>
      <c r="B20" s="11" t="s">
        <v>20</v>
      </c>
      <c r="C20" s="55">
        <v>63.05566666666666</v>
      </c>
      <c r="D20" s="55">
        <v>67.670333333333318</v>
      </c>
      <c r="E20" s="55">
        <v>53.433333333333337</v>
      </c>
      <c r="F20" s="55">
        <v>54.573666666666668</v>
      </c>
      <c r="G20" s="56">
        <v>53.740666666666669</v>
      </c>
      <c r="H20" s="28">
        <f t="shared" si="0"/>
        <v>-1.5263771904642676</v>
      </c>
      <c r="I20" s="27">
        <f t="shared" si="3"/>
        <v>2.1341235184029861</v>
      </c>
      <c r="J20" s="28">
        <f t="shared" si="1"/>
        <v>2.1744064929815501</v>
      </c>
      <c r="K20" s="27">
        <f t="shared" si="2"/>
        <v>2.3090747975164487</v>
      </c>
      <c r="L20" s="18"/>
    </row>
    <row r="21" spans="1:14">
      <c r="A21" s="16"/>
      <c r="B21" s="11" t="s">
        <v>22</v>
      </c>
      <c r="C21" s="55">
        <v>40.949666666666666</v>
      </c>
      <c r="D21" s="55">
        <v>41.855666666666664</v>
      </c>
      <c r="E21" s="55">
        <v>46.238</v>
      </c>
      <c r="F21" s="55">
        <v>43.128666666666668</v>
      </c>
      <c r="G21" s="56">
        <v>45.65</v>
      </c>
      <c r="H21" s="28">
        <f t="shared" si="0"/>
        <v>5.8460729908954567</v>
      </c>
      <c r="I21" s="27">
        <f t="shared" si="3"/>
        <v>-6.7246276511383147</v>
      </c>
      <c r="J21" s="28">
        <f t="shared" si="1"/>
        <v>1.8470492191749468</v>
      </c>
      <c r="K21" s="27">
        <f t="shared" si="2"/>
        <v>1.8248236435855096</v>
      </c>
      <c r="L21" s="18"/>
    </row>
    <row r="22" spans="1:14">
      <c r="A22" s="16"/>
      <c r="B22" s="11" t="s">
        <v>5</v>
      </c>
      <c r="C22" s="55">
        <v>36.771666666666668</v>
      </c>
      <c r="D22" s="55">
        <v>38.134999999999998</v>
      </c>
      <c r="E22" s="55">
        <v>37.606999999999999</v>
      </c>
      <c r="F22" s="55">
        <v>43.206666666666671</v>
      </c>
      <c r="G22" s="56">
        <v>45.618666666666662</v>
      </c>
      <c r="H22" s="28">
        <f t="shared" si="0"/>
        <v>5.5824718407653018</v>
      </c>
      <c r="I22" s="27">
        <f t="shared" si="3"/>
        <v>14.889958429724981</v>
      </c>
      <c r="J22" s="28">
        <f t="shared" si="1"/>
        <v>1.8457814380387478</v>
      </c>
      <c r="K22" s="27">
        <f t="shared" si="2"/>
        <v>1.8281239135729814</v>
      </c>
      <c r="L22" s="18"/>
    </row>
    <row r="23" spans="1:14">
      <c r="A23" s="16"/>
      <c r="B23" s="11" t="s">
        <v>7</v>
      </c>
      <c r="C23" s="55">
        <v>32.511666666666663</v>
      </c>
      <c r="D23" s="55">
        <v>33.687333333333335</v>
      </c>
      <c r="E23" s="55">
        <v>36.196333333333335</v>
      </c>
      <c r="F23" s="55">
        <v>32.43933333333333</v>
      </c>
      <c r="G23" s="56">
        <v>33.121000000000002</v>
      </c>
      <c r="H23" s="28">
        <f t="shared" si="0"/>
        <v>2.1013584331778468</v>
      </c>
      <c r="I23" s="27">
        <f t="shared" si="3"/>
        <v>-10.379504369687552</v>
      </c>
      <c r="J23" s="28">
        <f t="shared" si="1"/>
        <v>1.3401120961291</v>
      </c>
      <c r="K23" s="27">
        <f t="shared" si="2"/>
        <v>1.372545618122939</v>
      </c>
      <c r="L23" s="18"/>
    </row>
    <row r="24" spans="1:14">
      <c r="A24" s="16"/>
      <c r="B24" s="11" t="s">
        <v>21</v>
      </c>
      <c r="C24" s="55">
        <v>29.751333333333331</v>
      </c>
      <c r="D24" s="55">
        <v>25.376000000000001</v>
      </c>
      <c r="E24" s="55">
        <v>25.939666666666668</v>
      </c>
      <c r="F24" s="55">
        <v>26.576999999999998</v>
      </c>
      <c r="G24" s="56">
        <v>27.556000000000001</v>
      </c>
      <c r="H24" s="28">
        <f t="shared" si="0"/>
        <v>3.6836362268126699</v>
      </c>
      <c r="I24" s="27">
        <f t="shared" si="3"/>
        <v>2.4569835130237916</v>
      </c>
      <c r="J24" s="28">
        <f t="shared" si="1"/>
        <v>1.1149460741201498</v>
      </c>
      <c r="K24" s="27">
        <f t="shared" si="2"/>
        <v>1.1245035315004424</v>
      </c>
      <c r="L24" s="18"/>
    </row>
    <row r="25" spans="1:14">
      <c r="A25" s="16"/>
      <c r="B25" s="11" t="s">
        <v>8</v>
      </c>
      <c r="C25" s="55">
        <v>13.622999999999999</v>
      </c>
      <c r="D25" s="55">
        <v>18.974</v>
      </c>
      <c r="E25" s="55">
        <v>17.406333333333333</v>
      </c>
      <c r="F25" s="55">
        <v>19.266000000000002</v>
      </c>
      <c r="G25" s="56">
        <v>17.714000000000002</v>
      </c>
      <c r="H25" s="28">
        <f t="shared" si="0"/>
        <v>-8.0556420637392314</v>
      </c>
      <c r="I25" s="27">
        <f t="shared" si="3"/>
        <v>10.683850705681852</v>
      </c>
      <c r="J25" s="28">
        <f t="shared" si="1"/>
        <v>0.71672792702004406</v>
      </c>
      <c r="K25" s="27">
        <f t="shared" si="2"/>
        <v>0.81516668690550209</v>
      </c>
      <c r="L25" s="18"/>
    </row>
    <row r="26" spans="1:14">
      <c r="A26" s="16"/>
      <c r="B26" s="11" t="s">
        <v>10</v>
      </c>
      <c r="C26" s="55">
        <v>16.018333333333334</v>
      </c>
      <c r="D26" s="55">
        <v>16.353999999999999</v>
      </c>
      <c r="E26" s="55">
        <v>16.958666666666666</v>
      </c>
      <c r="F26" s="55">
        <v>17.342333333333332</v>
      </c>
      <c r="G26" s="56">
        <v>17.668000000000003</v>
      </c>
      <c r="H26" s="28">
        <f t="shared" si="0"/>
        <v>1.8778711053876185</v>
      </c>
      <c r="I26" s="27">
        <f t="shared" si="3"/>
        <v>2.2623633933485321</v>
      </c>
      <c r="J26" s="28">
        <f t="shared" si="1"/>
        <v>0.7148667164158371</v>
      </c>
      <c r="K26" s="27">
        <f t="shared" si="2"/>
        <v>0.73377413093242927</v>
      </c>
      <c r="L26" s="18"/>
    </row>
    <row r="27" spans="1:14">
      <c r="A27" s="16"/>
      <c r="B27" s="11" t="s">
        <v>18</v>
      </c>
      <c r="C27" s="55">
        <v>15.451999999999998</v>
      </c>
      <c r="D27" s="55">
        <v>17.509333333333334</v>
      </c>
      <c r="E27" s="55">
        <v>16.926666666666666</v>
      </c>
      <c r="F27" s="55">
        <v>17.227</v>
      </c>
      <c r="G27" s="56">
        <v>16.906333333333333</v>
      </c>
      <c r="H27" s="28">
        <f t="shared" si="0"/>
        <v>-1.861419090187888</v>
      </c>
      <c r="I27" s="27">
        <f t="shared" si="3"/>
        <v>1.7743205986608945</v>
      </c>
      <c r="J27" s="28">
        <f t="shared" si="1"/>
        <v>0.6840488451795117</v>
      </c>
      <c r="K27" s="27">
        <f t="shared" si="2"/>
        <v>0.72889424454069773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5703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84.145333333333326</v>
      </c>
      <c r="D13" s="26">
        <v>89.041666666666671</v>
      </c>
      <c r="E13" s="26">
        <v>69.092666666666659</v>
      </c>
      <c r="F13" s="26">
        <v>99.467666666666673</v>
      </c>
      <c r="G13" s="26">
        <v>99.245666666666679</v>
      </c>
      <c r="H13" s="28">
        <f t="shared" ref="H13:H27" si="0">IF(OR(OR(G13=0,F13=0),G13=""),"",(G13/F13-1)*100)</f>
        <v>-0.22318810467722994</v>
      </c>
      <c r="I13" s="27">
        <f>IF(OR(OR(G13=0,F13=0),F13=""),"",(F13/E13-1)*100)</f>
        <v>43.962697440152866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46.380333333333333</v>
      </c>
      <c r="D14" s="25">
        <v>47.254333333333335</v>
      </c>
      <c r="E14" s="25">
        <v>36.294666666666664</v>
      </c>
      <c r="F14" s="25">
        <v>53.545666666666676</v>
      </c>
      <c r="G14" s="26">
        <v>50.12466666666667</v>
      </c>
      <c r="H14" s="28">
        <f t="shared" si="0"/>
        <v>-6.3889390364611049</v>
      </c>
      <c r="I14" s="27">
        <f>IF(OR(OR(G14=0,F14=0),F14=""),"",(F14/E14-1)*100)</f>
        <v>47.530399324051317</v>
      </c>
      <c r="J14" s="28">
        <f t="shared" si="1"/>
        <v>50.505647601742474</v>
      </c>
      <c r="K14" s="27">
        <f t="shared" si="2"/>
        <v>53.832233590144874</v>
      </c>
      <c r="L14" s="18"/>
    </row>
    <row r="15" spans="1:15">
      <c r="A15" s="16"/>
      <c r="B15" s="11" t="s">
        <v>195</v>
      </c>
      <c r="C15" s="25">
        <v>4.1619999999999999</v>
      </c>
      <c r="D15" s="25">
        <v>3.5350000000000001</v>
      </c>
      <c r="E15" s="25">
        <v>1.4560000000000002</v>
      </c>
      <c r="F15" s="25">
        <v>8.402000000000001</v>
      </c>
      <c r="G15" s="26">
        <v>11.429333333333332</v>
      </c>
      <c r="H15" s="142">
        <f t="shared" si="0"/>
        <v>36.031103705466919</v>
      </c>
      <c r="I15" s="49">
        <f t="shared" ref="I15:I27" si="3">IF(OR(OR(G15=0,F15=0),F15=""),"",(F15/E15-1)*100)</f>
        <v>477.06043956043959</v>
      </c>
      <c r="J15" s="142">
        <f t="shared" si="1"/>
        <v>11.516203898071115</v>
      </c>
      <c r="K15" s="49">
        <f t="shared" si="2"/>
        <v>8.4469660157572157</v>
      </c>
      <c r="L15" s="18"/>
      <c r="N15" s="23" t="s">
        <v>4</v>
      </c>
      <c r="O15" s="34">
        <f>J16</f>
        <v>11.093011617635696</v>
      </c>
    </row>
    <row r="16" spans="1:15">
      <c r="A16" s="16"/>
      <c r="B16" s="12" t="s">
        <v>4</v>
      </c>
      <c r="C16" s="107">
        <v>15.620333333333335</v>
      </c>
      <c r="D16" s="107">
        <v>14.089333333333334</v>
      </c>
      <c r="E16" s="107">
        <v>12.795</v>
      </c>
      <c r="F16" s="107">
        <v>8.3706666666666667</v>
      </c>
      <c r="G16" s="107">
        <v>11.009333333333332</v>
      </c>
      <c r="H16" s="50">
        <f t="shared" si="0"/>
        <v>31.52277795476266</v>
      </c>
      <c r="I16" s="36">
        <f t="shared" si="3"/>
        <v>-34.578611436759154</v>
      </c>
      <c r="J16" s="50">
        <f t="shared" si="1"/>
        <v>11.093011617635696</v>
      </c>
      <c r="K16" s="36">
        <f t="shared" si="2"/>
        <v>8.4154649919739413</v>
      </c>
      <c r="L16" s="18"/>
      <c r="N16" s="23" t="s">
        <v>35</v>
      </c>
      <c r="O16" s="34">
        <f>100-O15</f>
        <v>88.906988382364304</v>
      </c>
    </row>
    <row r="17" spans="1:14">
      <c r="A17" s="16"/>
      <c r="B17" s="11" t="s">
        <v>23</v>
      </c>
      <c r="C17" s="25">
        <v>3.531333333333333</v>
      </c>
      <c r="D17" s="25">
        <v>4.5926666666666671</v>
      </c>
      <c r="E17" s="25">
        <v>1.1833333333333333</v>
      </c>
      <c r="F17" s="25">
        <v>4.9603333333333328</v>
      </c>
      <c r="G17" s="26">
        <v>5.6150000000000002</v>
      </c>
      <c r="H17" s="142">
        <f t="shared" si="0"/>
        <v>13.198037766279169</v>
      </c>
      <c r="I17" s="49">
        <f t="shared" si="3"/>
        <v>319.18309859154925</v>
      </c>
      <c r="J17" s="142">
        <f t="shared" si="1"/>
        <v>5.6576777491544545</v>
      </c>
      <c r="K17" s="49">
        <f t="shared" si="2"/>
        <v>4.9868801587115401</v>
      </c>
      <c r="L17" s="18"/>
    </row>
    <row r="18" spans="1:14">
      <c r="A18" s="16"/>
      <c r="B18" s="11" t="s">
        <v>24</v>
      </c>
      <c r="C18" s="25">
        <v>4.011333333333333</v>
      </c>
      <c r="D18" s="25">
        <v>5.7303333333333333</v>
      </c>
      <c r="E18" s="25">
        <v>4.0726666666666667</v>
      </c>
      <c r="F18" s="25">
        <v>9.4193333333333324</v>
      </c>
      <c r="G18" s="26">
        <v>4.4736666666666673</v>
      </c>
      <c r="H18" s="28">
        <f t="shared" si="0"/>
        <v>-52.50548517234057</v>
      </c>
      <c r="I18" s="27">
        <f t="shared" si="3"/>
        <v>131.28171550171874</v>
      </c>
      <c r="J18" s="28">
        <f t="shared" si="1"/>
        <v>4.5076695204156696</v>
      </c>
      <c r="K18" s="27">
        <f t="shared" si="2"/>
        <v>9.4697439368907137</v>
      </c>
      <c r="L18" s="18"/>
    </row>
    <row r="19" spans="1:14">
      <c r="A19" s="16"/>
      <c r="B19" s="11" t="s">
        <v>5</v>
      </c>
      <c r="C19" s="25">
        <v>1.5660000000000001</v>
      </c>
      <c r="D19" s="25">
        <v>3.09</v>
      </c>
      <c r="E19" s="25">
        <v>3.3106666666666662</v>
      </c>
      <c r="F19" s="25">
        <v>2.4363333333333332</v>
      </c>
      <c r="G19" s="26">
        <v>2.7496666666666667</v>
      </c>
      <c r="H19" s="28">
        <f t="shared" si="0"/>
        <v>12.860856478314409</v>
      </c>
      <c r="I19" s="27">
        <f t="shared" si="3"/>
        <v>-26.409585179218674</v>
      </c>
      <c r="J19" s="28">
        <f t="shared" si="1"/>
        <v>2.7705659692950486</v>
      </c>
      <c r="K19" s="27">
        <f t="shared" si="2"/>
        <v>2.449372157786617</v>
      </c>
      <c r="L19" s="18"/>
    </row>
    <row r="20" spans="1:14">
      <c r="A20" s="16"/>
      <c r="B20" s="11" t="s">
        <v>19</v>
      </c>
      <c r="C20" s="25">
        <v>2.0846666666666667</v>
      </c>
      <c r="D20" s="25">
        <v>2.8646666666666665</v>
      </c>
      <c r="E20" s="25">
        <v>1.986</v>
      </c>
      <c r="F20" s="25">
        <v>2.6636666666666664</v>
      </c>
      <c r="G20" s="26">
        <v>2.4843333333333333</v>
      </c>
      <c r="H20" s="28">
        <f t="shared" si="0"/>
        <v>-6.7325741459141497</v>
      </c>
      <c r="I20" s="27">
        <f t="shared" si="3"/>
        <v>34.122188653910698</v>
      </c>
      <c r="J20" s="28">
        <f t="shared" si="1"/>
        <v>2.5032159254644197</v>
      </c>
      <c r="K20" s="27">
        <f t="shared" si="2"/>
        <v>2.677922138852491</v>
      </c>
      <c r="L20" s="18"/>
    </row>
    <row r="21" spans="1:14">
      <c r="A21" s="16"/>
      <c r="B21" s="11" t="s">
        <v>20</v>
      </c>
      <c r="C21" s="25">
        <v>1.2213333333333334</v>
      </c>
      <c r="D21" s="25">
        <v>1.8716666666666664</v>
      </c>
      <c r="E21" s="25">
        <v>1.6613333333333333</v>
      </c>
      <c r="F21" s="25">
        <v>1.9713333333333332</v>
      </c>
      <c r="G21" s="26">
        <v>2.4126666666666665</v>
      </c>
      <c r="H21" s="28">
        <f t="shared" si="0"/>
        <v>22.387554954345635</v>
      </c>
      <c r="I21" s="27">
        <f t="shared" si="3"/>
        <v>18.6597110754414</v>
      </c>
      <c r="J21" s="28">
        <f t="shared" si="1"/>
        <v>2.4310045442790109</v>
      </c>
      <c r="K21" s="27">
        <f t="shared" si="2"/>
        <v>1.9818835601518747</v>
      </c>
      <c r="L21" s="18"/>
    </row>
    <row r="22" spans="1:14">
      <c r="A22" s="16"/>
      <c r="B22" s="11" t="s">
        <v>21</v>
      </c>
      <c r="C22" s="25">
        <v>0.97599999999999998</v>
      </c>
      <c r="D22" s="25">
        <v>1.4613333333333334</v>
      </c>
      <c r="E22" s="25">
        <v>1.5660000000000001</v>
      </c>
      <c r="F22" s="25">
        <v>1.8753333333333331</v>
      </c>
      <c r="G22" s="26">
        <v>2.4056666666666664</v>
      </c>
      <c r="H22" s="28">
        <f t="shared" si="0"/>
        <v>28.279416992534667</v>
      </c>
      <c r="I22" s="27">
        <f t="shared" si="3"/>
        <v>19.753086419753064</v>
      </c>
      <c r="J22" s="28">
        <f t="shared" si="1"/>
        <v>2.4239513396050869</v>
      </c>
      <c r="K22" s="27">
        <f t="shared" si="2"/>
        <v>1.8853697851563149</v>
      </c>
      <c r="L22" s="18"/>
    </row>
    <row r="23" spans="1:14">
      <c r="A23" s="16"/>
      <c r="B23" s="11" t="s">
        <v>22</v>
      </c>
      <c r="C23" s="25">
        <v>1.3786666666666667</v>
      </c>
      <c r="D23" s="25">
        <v>1.3336666666666666</v>
      </c>
      <c r="E23" s="25">
        <v>1.5053333333333334</v>
      </c>
      <c r="F23" s="25">
        <v>1.837</v>
      </c>
      <c r="G23" s="26">
        <v>2.1736666666666662</v>
      </c>
      <c r="H23" s="28">
        <f t="shared" si="0"/>
        <v>18.326982398838652</v>
      </c>
      <c r="I23" s="27">
        <f t="shared" si="3"/>
        <v>22.032772364924714</v>
      </c>
      <c r="J23" s="28">
        <f t="shared" si="1"/>
        <v>2.190187984697904</v>
      </c>
      <c r="K23" s="27">
        <f t="shared" si="2"/>
        <v>1.8468312986129494</v>
      </c>
      <c r="L23" s="18"/>
    </row>
    <row r="24" spans="1:14">
      <c r="A24" s="16"/>
      <c r="B24" s="11" t="s">
        <v>7</v>
      </c>
      <c r="C24" s="25">
        <v>1.111</v>
      </c>
      <c r="D24" s="25">
        <v>0.82466666666666677</v>
      </c>
      <c r="E24" s="25">
        <v>1.0406666666666666</v>
      </c>
      <c r="F24" s="25">
        <v>1.7376666666666667</v>
      </c>
      <c r="G24" s="26">
        <v>1.9616666666666667</v>
      </c>
      <c r="H24" s="28">
        <f t="shared" si="0"/>
        <v>12.890849798580462</v>
      </c>
      <c r="I24" s="27">
        <f t="shared" si="3"/>
        <v>66.976297245355539</v>
      </c>
      <c r="J24" s="28">
        <f t="shared" si="1"/>
        <v>1.9765766431447884</v>
      </c>
      <c r="K24" s="27">
        <f t="shared" si="2"/>
        <v>1.7469663508744884</v>
      </c>
      <c r="L24" s="18"/>
    </row>
    <row r="25" spans="1:14">
      <c r="A25" s="16"/>
      <c r="B25" s="11" t="s">
        <v>18</v>
      </c>
      <c r="C25" s="25">
        <v>1.0956666666666666</v>
      </c>
      <c r="D25" s="25">
        <v>1.0553333333333332</v>
      </c>
      <c r="E25" s="25">
        <v>0.68633333333333335</v>
      </c>
      <c r="F25" s="25">
        <v>0.48733333333333334</v>
      </c>
      <c r="G25" s="26">
        <v>1.0426666666666666</v>
      </c>
      <c r="H25" s="28">
        <f t="shared" si="0"/>
        <v>113.95348837209301</v>
      </c>
      <c r="I25" s="27">
        <f t="shared" si="3"/>
        <v>-28.994657600777074</v>
      </c>
      <c r="J25" s="28">
        <f t="shared" si="1"/>
        <v>1.0505916295253863</v>
      </c>
      <c r="K25" s="27">
        <f t="shared" si="2"/>
        <v>0.4899414550121815</v>
      </c>
      <c r="L25" s="18"/>
    </row>
    <row r="26" spans="1:14">
      <c r="A26" s="16"/>
      <c r="B26" s="11" t="s">
        <v>10</v>
      </c>
      <c r="C26" s="25">
        <v>0.58633333333333337</v>
      </c>
      <c r="D26" s="25">
        <v>0.68900000000000006</v>
      </c>
      <c r="E26" s="25">
        <v>0.88600000000000012</v>
      </c>
      <c r="F26" s="25">
        <v>1.0843333333333334</v>
      </c>
      <c r="G26" s="26">
        <v>0.72499999999999998</v>
      </c>
      <c r="H26" s="28">
        <f t="shared" si="0"/>
        <v>-33.138641254226876</v>
      </c>
      <c r="I26" s="27">
        <f t="shared" si="3"/>
        <v>22.385252069224968</v>
      </c>
      <c r="J26" s="28">
        <f t="shared" si="1"/>
        <v>0.73051048408494734</v>
      </c>
      <c r="K26" s="27">
        <f t="shared" si="2"/>
        <v>1.0901364932658184</v>
      </c>
      <c r="L26" s="18"/>
    </row>
    <row r="27" spans="1:14">
      <c r="A27" s="16"/>
      <c r="B27" s="11" t="s">
        <v>8</v>
      </c>
      <c r="C27" s="25">
        <v>0.42033333333333328</v>
      </c>
      <c r="D27" s="25">
        <v>0.64966666666666661</v>
      </c>
      <c r="E27" s="25">
        <v>0.64866666666666672</v>
      </c>
      <c r="F27" s="25">
        <v>0.67666666666666664</v>
      </c>
      <c r="G27" s="26">
        <v>0.63833333333333331</v>
      </c>
      <c r="H27" s="28">
        <f t="shared" si="0"/>
        <v>-5.6650246305418701</v>
      </c>
      <c r="I27" s="27">
        <f t="shared" si="3"/>
        <v>4.3165467625899234</v>
      </c>
      <c r="J27" s="28">
        <f t="shared" si="1"/>
        <v>0.64318509288398806</v>
      </c>
      <c r="K27" s="27">
        <f t="shared" si="2"/>
        <v>0.68028806680897969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867.29599999999994</v>
      </c>
      <c r="D13" s="26">
        <v>887.94933333333336</v>
      </c>
      <c r="E13" s="26">
        <v>943.79100000000005</v>
      </c>
      <c r="F13" s="26">
        <v>999.68266666666659</v>
      </c>
      <c r="G13" s="26">
        <v>1074.5836666666667</v>
      </c>
      <c r="H13" s="28">
        <f t="shared" ref="H13:H27" si="0">IF(OR(OR(G13=0,F13=0),G13=""),"",(G13/F13-1)*100)</f>
        <v>7.4924776128958426</v>
      </c>
      <c r="I13" s="27">
        <f>IF(OR(OR(G13=0,F13=0),F13=""),"",(F13/E13-1)*100)</f>
        <v>5.9220385304232126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376.10733333333326</v>
      </c>
      <c r="D14" s="25">
        <v>402.56733333333341</v>
      </c>
      <c r="E14" s="25">
        <v>429.33766666666656</v>
      </c>
      <c r="F14" s="25">
        <v>440.70699999999977</v>
      </c>
      <c r="G14" s="26">
        <v>491.47366666666665</v>
      </c>
      <c r="H14" s="28">
        <f t="shared" si="0"/>
        <v>11.519369255915368</v>
      </c>
      <c r="I14" s="27">
        <f>IF(OR(OR(G14=0,F14=0),F14=""),"",(F14/E14-1)*100)</f>
        <v>2.6481099181452139</v>
      </c>
      <c r="J14" s="28">
        <f t="shared" si="1"/>
        <v>45.736193645228802</v>
      </c>
      <c r="K14" s="27">
        <f t="shared" si="2"/>
        <v>44.08468954148114</v>
      </c>
      <c r="L14" s="18"/>
    </row>
    <row r="15" spans="1:15">
      <c r="A15" s="16"/>
      <c r="B15" s="12" t="s">
        <v>4</v>
      </c>
      <c r="C15" s="107">
        <v>170.202</v>
      </c>
      <c r="D15" s="107">
        <v>145.27199999999999</v>
      </c>
      <c r="E15" s="107">
        <v>178.80966666666669</v>
      </c>
      <c r="F15" s="107">
        <v>202.96533333333335</v>
      </c>
      <c r="G15" s="107">
        <v>215.715</v>
      </c>
      <c r="H15" s="50">
        <f t="shared" si="0"/>
        <v>6.2816967101114063</v>
      </c>
      <c r="I15" s="36">
        <f t="shared" ref="I15:I27" si="3">IF(OR(OR(G15=0,F15=0),F15=""),"",(F15/E15-1)*100)</f>
        <v>13.509150325578956</v>
      </c>
      <c r="J15" s="50">
        <f t="shared" si="1"/>
        <v>20.074286134381968</v>
      </c>
      <c r="K15" s="36">
        <f t="shared" si="2"/>
        <v>20.302976144429834</v>
      </c>
      <c r="L15" s="18"/>
      <c r="N15" s="23" t="s">
        <v>4</v>
      </c>
      <c r="O15" s="34">
        <f>J15</f>
        <v>20.074286134381968</v>
      </c>
    </row>
    <row r="16" spans="1:15">
      <c r="A16" s="16"/>
      <c r="B16" s="11" t="s">
        <v>195</v>
      </c>
      <c r="C16" s="55">
        <v>81.474333333333334</v>
      </c>
      <c r="D16" s="55">
        <v>86.111333333333334</v>
      </c>
      <c r="E16" s="55">
        <v>83.428666666666672</v>
      </c>
      <c r="F16" s="55">
        <v>87.5</v>
      </c>
      <c r="G16" s="56">
        <v>102.22833333333334</v>
      </c>
      <c r="H16" s="28">
        <f t="shared" si="0"/>
        <v>16.832380952380955</v>
      </c>
      <c r="I16" s="27">
        <f t="shared" si="3"/>
        <v>4.8800172602542657</v>
      </c>
      <c r="J16" s="28">
        <f t="shared" si="1"/>
        <v>9.5132967775737036</v>
      </c>
      <c r="K16" s="27">
        <f t="shared" si="2"/>
        <v>8.7527775480752563</v>
      </c>
      <c r="L16" s="18"/>
      <c r="N16" s="23" t="s">
        <v>35</v>
      </c>
      <c r="O16" s="34">
        <f>100-O15</f>
        <v>79.925713865618036</v>
      </c>
    </row>
    <row r="17" spans="1:14">
      <c r="A17" s="16"/>
      <c r="B17" s="11" t="s">
        <v>24</v>
      </c>
      <c r="C17" s="55">
        <v>38.750666666666667</v>
      </c>
      <c r="D17" s="55">
        <v>46.327999999999996</v>
      </c>
      <c r="E17" s="55">
        <v>49.144000000000005</v>
      </c>
      <c r="F17" s="55">
        <v>51.352666666666664</v>
      </c>
      <c r="G17" s="56">
        <v>57.730666666666671</v>
      </c>
      <c r="H17" s="28">
        <f t="shared" si="0"/>
        <v>12.419997663217774</v>
      </c>
      <c r="I17" s="27">
        <f t="shared" si="3"/>
        <v>4.4942753269303637</v>
      </c>
      <c r="J17" s="28">
        <f t="shared" si="1"/>
        <v>5.3723752237688345</v>
      </c>
      <c r="K17" s="27">
        <f t="shared" si="2"/>
        <v>5.1368967752433443</v>
      </c>
      <c r="L17" s="18"/>
    </row>
    <row r="18" spans="1:14">
      <c r="A18" s="16"/>
      <c r="B18" s="11" t="s">
        <v>23</v>
      </c>
      <c r="C18" s="55">
        <v>68.411000000000001</v>
      </c>
      <c r="D18" s="55">
        <v>69.564999999999998</v>
      </c>
      <c r="E18" s="55">
        <v>55.464666666666666</v>
      </c>
      <c r="F18" s="55">
        <v>65.867000000000004</v>
      </c>
      <c r="G18" s="56">
        <v>53.012666666666668</v>
      </c>
      <c r="H18" s="28">
        <f t="shared" si="0"/>
        <v>-19.51558949600458</v>
      </c>
      <c r="I18" s="27">
        <f t="shared" si="3"/>
        <v>18.75488298856931</v>
      </c>
      <c r="J18" s="28">
        <f t="shared" si="1"/>
        <v>4.9333214631030753</v>
      </c>
      <c r="K18" s="27">
        <f t="shared" si="2"/>
        <v>6.5887908429608348</v>
      </c>
      <c r="L18" s="18"/>
    </row>
    <row r="19" spans="1:14">
      <c r="A19" s="16"/>
      <c r="B19" s="11" t="s">
        <v>5</v>
      </c>
      <c r="C19" s="55">
        <v>23.989000000000001</v>
      </c>
      <c r="D19" s="55">
        <v>24.922000000000001</v>
      </c>
      <c r="E19" s="55">
        <v>29.497</v>
      </c>
      <c r="F19" s="55">
        <v>26.954999999999998</v>
      </c>
      <c r="G19" s="56">
        <v>29.644333333333332</v>
      </c>
      <c r="H19" s="28">
        <f t="shared" si="0"/>
        <v>9.9771223644345532</v>
      </c>
      <c r="I19" s="27">
        <f t="shared" si="3"/>
        <v>-8.6178255415805047</v>
      </c>
      <c r="J19" s="28">
        <f t="shared" si="1"/>
        <v>2.7586808038213868</v>
      </c>
      <c r="K19" s="27">
        <f t="shared" si="2"/>
        <v>2.6963556435242118</v>
      </c>
      <c r="L19" s="18"/>
    </row>
    <row r="20" spans="1:14">
      <c r="A20" s="16"/>
      <c r="B20" s="11" t="s">
        <v>19</v>
      </c>
      <c r="C20" s="55">
        <v>24.781333333333333</v>
      </c>
      <c r="D20" s="55">
        <v>23.501000000000001</v>
      </c>
      <c r="E20" s="55">
        <v>28.26733333333333</v>
      </c>
      <c r="F20" s="55">
        <v>32.092666666666666</v>
      </c>
      <c r="G20" s="56">
        <v>27.777333333333331</v>
      </c>
      <c r="H20" s="28">
        <f t="shared" si="0"/>
        <v>-13.446477907725551</v>
      </c>
      <c r="I20" s="27">
        <f t="shared" si="3"/>
        <v>13.532699700478767</v>
      </c>
      <c r="J20" s="28">
        <f t="shared" si="1"/>
        <v>2.5849390973434359</v>
      </c>
      <c r="K20" s="27">
        <f t="shared" si="2"/>
        <v>3.2102853972327221</v>
      </c>
      <c r="L20" s="18"/>
    </row>
    <row r="21" spans="1:14">
      <c r="A21" s="16"/>
      <c r="B21" s="11" t="s">
        <v>20</v>
      </c>
      <c r="C21" s="55">
        <v>17.64</v>
      </c>
      <c r="D21" s="55">
        <v>20.520999999999997</v>
      </c>
      <c r="E21" s="55">
        <v>17.355</v>
      </c>
      <c r="F21" s="55">
        <v>20.726333333333333</v>
      </c>
      <c r="G21" s="56">
        <v>23.758333333333336</v>
      </c>
      <c r="H21" s="28">
        <f t="shared" si="0"/>
        <v>14.628733173579512</v>
      </c>
      <c r="I21" s="27">
        <f t="shared" si="3"/>
        <v>19.425717852684144</v>
      </c>
      <c r="J21" s="28">
        <f t="shared" si="1"/>
        <v>2.2109337848983999</v>
      </c>
      <c r="K21" s="27">
        <f t="shared" si="2"/>
        <v>2.0732912577591289</v>
      </c>
      <c r="L21" s="18"/>
    </row>
    <row r="22" spans="1:14">
      <c r="A22" s="16"/>
      <c r="B22" s="11" t="s">
        <v>18</v>
      </c>
      <c r="C22" s="55">
        <v>10.425333333333333</v>
      </c>
      <c r="D22" s="55">
        <v>12.375333333333332</v>
      </c>
      <c r="E22" s="55">
        <v>15.616666666666667</v>
      </c>
      <c r="F22" s="55">
        <v>17.315666666666665</v>
      </c>
      <c r="G22" s="56">
        <v>16.797666666666668</v>
      </c>
      <c r="H22" s="28">
        <f t="shared" si="0"/>
        <v>-2.9915105780891849</v>
      </c>
      <c r="I22" s="27">
        <f t="shared" si="3"/>
        <v>10.879402347918887</v>
      </c>
      <c r="J22" s="28">
        <f t="shared" si="1"/>
        <v>1.5631790420538065</v>
      </c>
      <c r="K22" s="27">
        <f t="shared" si="2"/>
        <v>1.7321163249137725</v>
      </c>
      <c r="L22" s="18"/>
    </row>
    <row r="23" spans="1:14">
      <c r="A23" s="16"/>
      <c r="B23" s="11" t="s">
        <v>7</v>
      </c>
      <c r="C23" s="55">
        <v>12.566333333333333</v>
      </c>
      <c r="D23" s="55">
        <v>12.074999999999999</v>
      </c>
      <c r="E23" s="55">
        <v>14.676666666666668</v>
      </c>
      <c r="F23" s="55">
        <v>13.343999999999999</v>
      </c>
      <c r="G23" s="56">
        <v>15.25</v>
      </c>
      <c r="H23" s="28">
        <f t="shared" si="0"/>
        <v>14.283573141486805</v>
      </c>
      <c r="I23" s="27">
        <f t="shared" si="3"/>
        <v>-9.0801726095843804</v>
      </c>
      <c r="J23" s="28">
        <f t="shared" si="1"/>
        <v>1.419154270909881</v>
      </c>
      <c r="K23" s="27">
        <f t="shared" si="2"/>
        <v>1.3348235840173281</v>
      </c>
      <c r="L23" s="18"/>
    </row>
    <row r="24" spans="1:14">
      <c r="A24" s="16"/>
      <c r="B24" s="11" t="s">
        <v>22</v>
      </c>
      <c r="C24" s="55">
        <v>17.248000000000001</v>
      </c>
      <c r="D24" s="55">
        <v>17.034333333333333</v>
      </c>
      <c r="E24" s="55">
        <v>17.423333333333336</v>
      </c>
      <c r="F24" s="55">
        <v>14.688666666666668</v>
      </c>
      <c r="G24" s="56">
        <v>14.536</v>
      </c>
      <c r="H24" s="28">
        <f t="shared" si="0"/>
        <v>-1.0393500658103849</v>
      </c>
      <c r="I24" s="27">
        <f t="shared" si="3"/>
        <v>-15.695427587526311</v>
      </c>
      <c r="J24" s="28">
        <f t="shared" si="1"/>
        <v>1.3527099332423627</v>
      </c>
      <c r="K24" s="27">
        <f t="shared" si="2"/>
        <v>1.4693329349847022</v>
      </c>
      <c r="L24" s="18"/>
    </row>
    <row r="25" spans="1:14">
      <c r="A25" s="16"/>
      <c r="B25" s="11" t="s">
        <v>8</v>
      </c>
      <c r="C25" s="55">
        <v>8.2666666666666675</v>
      </c>
      <c r="D25" s="55">
        <v>8.7186666666666657</v>
      </c>
      <c r="E25" s="55">
        <v>9.211999999999998</v>
      </c>
      <c r="F25" s="55">
        <v>8.6430000000000007</v>
      </c>
      <c r="G25" s="56">
        <v>9.6976666666666667</v>
      </c>
      <c r="H25" s="28">
        <f t="shared" si="0"/>
        <v>12.202553125843639</v>
      </c>
      <c r="I25" s="27">
        <f t="shared" si="3"/>
        <v>-6.1767260095527243</v>
      </c>
      <c r="J25" s="28">
        <f t="shared" si="1"/>
        <v>0.90245803723674689</v>
      </c>
      <c r="K25" s="27">
        <f t="shared" si="2"/>
        <v>0.86457435826302231</v>
      </c>
      <c r="L25" s="18"/>
    </row>
    <row r="26" spans="1:14">
      <c r="A26" s="16"/>
      <c r="B26" s="11" t="s">
        <v>21</v>
      </c>
      <c r="C26" s="55">
        <v>10.442</v>
      </c>
      <c r="D26" s="55">
        <v>12.574666666666667</v>
      </c>
      <c r="E26" s="55">
        <v>9.8620000000000001</v>
      </c>
      <c r="F26" s="55">
        <v>10.09</v>
      </c>
      <c r="G26" s="56">
        <v>9.3886666666666656</v>
      </c>
      <c r="H26" s="28">
        <f t="shared" si="0"/>
        <v>-6.950776346217391</v>
      </c>
      <c r="I26" s="27">
        <f t="shared" si="3"/>
        <v>2.3119042790509026</v>
      </c>
      <c r="J26" s="28">
        <f t="shared" si="1"/>
        <v>0.87370271463273685</v>
      </c>
      <c r="K26" s="27">
        <f t="shared" si="2"/>
        <v>1.0093202909723353</v>
      </c>
      <c r="L26" s="18"/>
    </row>
    <row r="27" spans="1:14">
      <c r="A27" s="16"/>
      <c r="B27" s="11" t="s">
        <v>10</v>
      </c>
      <c r="C27" s="55">
        <v>6.992</v>
      </c>
      <c r="D27" s="55">
        <v>6.3836666666666666</v>
      </c>
      <c r="E27" s="55">
        <v>5.6963333333333326</v>
      </c>
      <c r="F27" s="55">
        <v>7.4353333333333325</v>
      </c>
      <c r="G27" s="56">
        <v>7.5733333333333333</v>
      </c>
      <c r="H27" s="28">
        <f t="shared" si="0"/>
        <v>1.8560028691831931</v>
      </c>
      <c r="I27" s="27">
        <f t="shared" si="3"/>
        <v>30.528410088360936</v>
      </c>
      <c r="J27" s="28">
        <f t="shared" si="1"/>
        <v>0.70476907180486337</v>
      </c>
      <c r="K27" s="27">
        <f t="shared" si="2"/>
        <v>0.74376935614234918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J24" sqref="J24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4254.3626666666669</v>
      </c>
      <c r="D13" s="26">
        <v>4522.7196666666669</v>
      </c>
      <c r="E13" s="26">
        <v>4799.8503333333329</v>
      </c>
      <c r="F13" s="26">
        <v>4970.3940000000002</v>
      </c>
      <c r="G13" s="26">
        <v>5291.7936666666674</v>
      </c>
      <c r="H13" s="28">
        <f t="shared" ref="H13:H27" si="0">IF(OR(OR(G13=0,F13=0),G13=""),"",(G13/F13-1)*100)</f>
        <v>6.466281479228142</v>
      </c>
      <c r="I13" s="27">
        <f>IF(OR(OR(G13=0,F13=0),F13=""),"",(F13/E13-1)*100)</f>
        <v>3.5531038433073592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1919.8910000000005</v>
      </c>
      <c r="D14" s="25">
        <v>2046.5896666666667</v>
      </c>
      <c r="E14" s="25">
        <v>2115.2423333333336</v>
      </c>
      <c r="F14" s="25">
        <v>2177.8820000000005</v>
      </c>
      <c r="G14" s="26">
        <v>2304.394666666667</v>
      </c>
      <c r="H14" s="28">
        <f t="shared" si="0"/>
        <v>5.8089771009938396</v>
      </c>
      <c r="I14" s="27">
        <f>IF(OR(OR(G14=0,F14=0),F14=""),"",(F14/E14-1)*100)</f>
        <v>2.961347060785946</v>
      </c>
      <c r="J14" s="28">
        <f t="shared" si="1"/>
        <v>43.546570630336369</v>
      </c>
      <c r="K14" s="27">
        <f t="shared" si="2"/>
        <v>43.817089751838594</v>
      </c>
      <c r="L14" s="18"/>
    </row>
    <row r="15" spans="1:15">
      <c r="A15" s="16"/>
      <c r="B15" s="12" t="s">
        <v>4</v>
      </c>
      <c r="C15" s="107">
        <v>755.70199999999988</v>
      </c>
      <c r="D15" s="107">
        <v>918.61666666666679</v>
      </c>
      <c r="E15" s="107">
        <v>921.03566666666666</v>
      </c>
      <c r="F15" s="107">
        <v>996.52499999999998</v>
      </c>
      <c r="G15" s="107">
        <v>1105.2533333333333</v>
      </c>
      <c r="H15" s="50">
        <f t="shared" si="0"/>
        <v>10.910748183270202</v>
      </c>
      <c r="I15" s="36">
        <f t="shared" ref="I15:I27" si="3">IF(OR(OR(G15=0,F15=0),F15=""),"",(F15/E15-1)*100)</f>
        <v>8.1961357269189961</v>
      </c>
      <c r="J15" s="50">
        <f t="shared" si="1"/>
        <v>20.886175897132798</v>
      </c>
      <c r="K15" s="36">
        <f t="shared" si="2"/>
        <v>20.04921541431122</v>
      </c>
      <c r="L15" s="18"/>
      <c r="N15" s="23" t="s">
        <v>4</v>
      </c>
      <c r="O15" s="34">
        <f>J15</f>
        <v>20.886175897132798</v>
      </c>
    </row>
    <row r="16" spans="1:15">
      <c r="A16" s="16"/>
      <c r="B16" s="11" t="s">
        <v>195</v>
      </c>
      <c r="C16" s="55">
        <v>390.40433333333334</v>
      </c>
      <c r="D16" s="55">
        <v>391.32466666666664</v>
      </c>
      <c r="E16" s="55">
        <v>446.673</v>
      </c>
      <c r="F16" s="55">
        <v>473.9973333333333</v>
      </c>
      <c r="G16" s="56">
        <v>485.72866666666664</v>
      </c>
      <c r="H16" s="28">
        <f t="shared" si="0"/>
        <v>2.4749787621871411</v>
      </c>
      <c r="I16" s="27">
        <f t="shared" si="3"/>
        <v>6.117301321846913</v>
      </c>
      <c r="J16" s="28">
        <f t="shared" si="1"/>
        <v>9.1789041157500382</v>
      </c>
      <c r="K16" s="27">
        <f t="shared" si="2"/>
        <v>9.5364136793448022</v>
      </c>
      <c r="L16" s="18"/>
      <c r="N16" s="23" t="s">
        <v>35</v>
      </c>
      <c r="O16" s="34">
        <f>100-O15</f>
        <v>79.113824102867198</v>
      </c>
    </row>
    <row r="17" spans="1:14">
      <c r="A17" s="16"/>
      <c r="B17" s="11" t="s">
        <v>23</v>
      </c>
      <c r="C17" s="55">
        <v>303.89499999999998</v>
      </c>
      <c r="D17" s="55">
        <v>282.04933333333332</v>
      </c>
      <c r="E17" s="55">
        <v>355.27699999999999</v>
      </c>
      <c r="F17" s="55">
        <v>351.34533333333337</v>
      </c>
      <c r="G17" s="56">
        <v>332.60866666666669</v>
      </c>
      <c r="H17" s="28">
        <f t="shared" si="0"/>
        <v>-5.3328349316342116</v>
      </c>
      <c r="I17" s="27">
        <f t="shared" si="3"/>
        <v>-1.1066482397303012</v>
      </c>
      <c r="J17" s="28">
        <f t="shared" si="1"/>
        <v>6.2853672614219462</v>
      </c>
      <c r="K17" s="27">
        <f t="shared" si="2"/>
        <v>7.0687622215328068</v>
      </c>
      <c r="L17" s="18"/>
    </row>
    <row r="18" spans="1:14">
      <c r="A18" s="16"/>
      <c r="B18" s="11" t="s">
        <v>24</v>
      </c>
      <c r="C18" s="55">
        <v>209.37033333333332</v>
      </c>
      <c r="D18" s="55">
        <v>202.55100000000002</v>
      </c>
      <c r="E18" s="55">
        <v>229.40566666666666</v>
      </c>
      <c r="F18" s="55">
        <v>220.12733333333335</v>
      </c>
      <c r="G18" s="56">
        <v>247.96433333333334</v>
      </c>
      <c r="H18" s="28">
        <f t="shared" si="0"/>
        <v>12.645862546223242</v>
      </c>
      <c r="I18" s="27">
        <f t="shared" si="3"/>
        <v>-4.0445092172962767</v>
      </c>
      <c r="J18" s="28">
        <f t="shared" si="1"/>
        <v>4.6858276976155713</v>
      </c>
      <c r="K18" s="27">
        <f t="shared" si="2"/>
        <v>4.4287703013751694</v>
      </c>
      <c r="L18" s="18"/>
    </row>
    <row r="19" spans="1:14">
      <c r="A19" s="16"/>
      <c r="B19" s="11" t="s">
        <v>19</v>
      </c>
      <c r="C19" s="55">
        <v>131.10466666666665</v>
      </c>
      <c r="D19" s="55">
        <v>136.96966666666665</v>
      </c>
      <c r="E19" s="55">
        <v>153.91933333333333</v>
      </c>
      <c r="F19" s="55">
        <v>164.09766666666667</v>
      </c>
      <c r="G19" s="56">
        <v>176.29666666666665</v>
      </c>
      <c r="H19" s="28">
        <f t="shared" si="0"/>
        <v>7.4339874830639419</v>
      </c>
      <c r="I19" s="27">
        <f t="shared" si="3"/>
        <v>6.6127711918364307</v>
      </c>
      <c r="J19" s="28">
        <f t="shared" si="1"/>
        <v>3.3315105949268231</v>
      </c>
      <c r="K19" s="27">
        <f t="shared" si="2"/>
        <v>3.3015021880894486</v>
      </c>
      <c r="L19" s="18"/>
    </row>
    <row r="20" spans="1:14">
      <c r="A20" s="16"/>
      <c r="B20" s="11" t="s">
        <v>20</v>
      </c>
      <c r="C20" s="55">
        <v>108.39333333333333</v>
      </c>
      <c r="D20" s="55">
        <v>113.44266666666665</v>
      </c>
      <c r="E20" s="55">
        <v>115.892</v>
      </c>
      <c r="F20" s="55">
        <v>120.20433333333334</v>
      </c>
      <c r="G20" s="56">
        <v>122.58866666666667</v>
      </c>
      <c r="H20" s="28">
        <f t="shared" si="0"/>
        <v>1.9835668708560128</v>
      </c>
      <c r="I20" s="27">
        <f t="shared" si="3"/>
        <v>3.7209931085263381</v>
      </c>
      <c r="J20" s="28">
        <f t="shared" si="1"/>
        <v>2.3165806225374999</v>
      </c>
      <c r="K20" s="27">
        <f t="shared" si="2"/>
        <v>2.4184065354443396</v>
      </c>
      <c r="L20" s="18"/>
    </row>
    <row r="21" spans="1:14">
      <c r="A21" s="16"/>
      <c r="B21" s="11" t="s">
        <v>5</v>
      </c>
      <c r="C21" s="55">
        <v>98.590666666666664</v>
      </c>
      <c r="D21" s="55">
        <v>86.761666666666656</v>
      </c>
      <c r="E21" s="55">
        <v>104.10199999999999</v>
      </c>
      <c r="F21" s="55">
        <v>103.26333333333334</v>
      </c>
      <c r="G21" s="56">
        <v>115.48766666666667</v>
      </c>
      <c r="H21" s="28">
        <f t="shared" si="0"/>
        <v>11.838019303399072</v>
      </c>
      <c r="I21" s="27">
        <f t="shared" si="3"/>
        <v>-0.80562012897605895</v>
      </c>
      <c r="J21" s="28">
        <f t="shared" si="1"/>
        <v>2.1823917170869787</v>
      </c>
      <c r="K21" s="27">
        <f t="shared" si="2"/>
        <v>2.0775683644663445</v>
      </c>
      <c r="L21" s="18"/>
    </row>
    <row r="22" spans="1:14">
      <c r="A22" s="16"/>
      <c r="B22" s="11" t="s">
        <v>22</v>
      </c>
      <c r="C22" s="55">
        <v>74.433333333333337</v>
      </c>
      <c r="D22" s="55">
        <v>72.786666666666662</v>
      </c>
      <c r="E22" s="55">
        <v>77.411000000000001</v>
      </c>
      <c r="F22" s="55">
        <v>81.288333333333341</v>
      </c>
      <c r="G22" s="56">
        <v>92.845666666666659</v>
      </c>
      <c r="H22" s="28">
        <f t="shared" si="0"/>
        <v>14.217702417321032</v>
      </c>
      <c r="I22" s="27">
        <f t="shared" si="3"/>
        <v>5.0087627512024557</v>
      </c>
      <c r="J22" s="28">
        <f t="shared" si="1"/>
        <v>1.7545216710074547</v>
      </c>
      <c r="K22" s="27">
        <f t="shared" si="2"/>
        <v>1.6354504961444372</v>
      </c>
      <c r="L22" s="18"/>
    </row>
    <row r="23" spans="1:14">
      <c r="A23" s="16"/>
      <c r="B23" s="11" t="s">
        <v>7</v>
      </c>
      <c r="C23" s="55">
        <v>69.483666666666679</v>
      </c>
      <c r="D23" s="55">
        <v>72.077666666666673</v>
      </c>
      <c r="E23" s="55">
        <v>75.062666666666672</v>
      </c>
      <c r="F23" s="55">
        <v>70.146666666666675</v>
      </c>
      <c r="G23" s="56">
        <v>79.677000000000007</v>
      </c>
      <c r="H23" s="28">
        <f t="shared" si="0"/>
        <v>13.58629538110625</v>
      </c>
      <c r="I23" s="27">
        <f t="shared" si="3"/>
        <v>-6.5491944508588311</v>
      </c>
      <c r="J23" s="28">
        <f t="shared" si="1"/>
        <v>1.5056709505113608</v>
      </c>
      <c r="K23" s="27">
        <f t="shared" si="2"/>
        <v>1.4112898628693555</v>
      </c>
      <c r="L23" s="18"/>
    </row>
    <row r="24" spans="1:14">
      <c r="A24" s="16"/>
      <c r="B24" s="11" t="s">
        <v>18</v>
      </c>
      <c r="C24" s="55">
        <v>59.512999999999998</v>
      </c>
      <c r="D24" s="55">
        <v>63.148000000000003</v>
      </c>
      <c r="E24" s="55">
        <v>61.054666666666662</v>
      </c>
      <c r="F24" s="55">
        <v>64.41</v>
      </c>
      <c r="G24" s="56">
        <v>74.484666666666669</v>
      </c>
      <c r="H24" s="28">
        <f t="shared" si="0"/>
        <v>15.641463540858048</v>
      </c>
      <c r="I24" s="27">
        <f t="shared" si="3"/>
        <v>5.4956214103208056</v>
      </c>
      <c r="J24" s="28">
        <f t="shared" si="1"/>
        <v>1.4075504707572055</v>
      </c>
      <c r="K24" s="27">
        <f t="shared" si="2"/>
        <v>1.2958731239414822</v>
      </c>
      <c r="L24" s="18"/>
    </row>
    <row r="25" spans="1:14">
      <c r="A25" s="16"/>
      <c r="B25" s="11" t="s">
        <v>10</v>
      </c>
      <c r="C25" s="55">
        <v>46.405000000000001</v>
      </c>
      <c r="D25" s="55">
        <v>46.987000000000002</v>
      </c>
      <c r="E25" s="55">
        <v>50.445666666666661</v>
      </c>
      <c r="F25" s="55">
        <v>53.384999999999998</v>
      </c>
      <c r="G25" s="56">
        <v>55.693333333333335</v>
      </c>
      <c r="H25" s="28">
        <f t="shared" si="0"/>
        <v>4.3239361868190329</v>
      </c>
      <c r="I25" s="27">
        <f t="shared" si="3"/>
        <v>5.8267310703925768</v>
      </c>
      <c r="J25" s="28">
        <f t="shared" si="1"/>
        <v>1.0524471822125088</v>
      </c>
      <c r="K25" s="27">
        <f t="shared" si="2"/>
        <v>1.0740597224284432</v>
      </c>
      <c r="L25" s="18"/>
    </row>
    <row r="26" spans="1:14">
      <c r="A26" s="16"/>
      <c r="B26" s="11" t="s">
        <v>21</v>
      </c>
      <c r="C26" s="55">
        <v>43.760333333333335</v>
      </c>
      <c r="D26" s="55">
        <v>45.935333333333325</v>
      </c>
      <c r="E26" s="55">
        <v>50.186999999999991</v>
      </c>
      <c r="F26" s="55">
        <v>47.811999999999991</v>
      </c>
      <c r="G26" s="56">
        <v>51.575333333333333</v>
      </c>
      <c r="H26" s="28">
        <f t="shared" si="0"/>
        <v>7.8711062773641371</v>
      </c>
      <c r="I26" s="27">
        <f t="shared" si="3"/>
        <v>-4.7323011935361698</v>
      </c>
      <c r="J26" s="28">
        <f t="shared" si="1"/>
        <v>0.97462857741807873</v>
      </c>
      <c r="K26" s="27">
        <f t="shared" si="2"/>
        <v>0.96193581434389286</v>
      </c>
      <c r="L26" s="18"/>
    </row>
    <row r="27" spans="1:14">
      <c r="A27" s="16"/>
      <c r="B27" s="11" t="s">
        <v>8</v>
      </c>
      <c r="C27" s="55">
        <v>43.415999999999997</v>
      </c>
      <c r="D27" s="55">
        <v>43.479666666666674</v>
      </c>
      <c r="E27" s="55">
        <v>44.142333333333333</v>
      </c>
      <c r="F27" s="55">
        <v>45.909666666666659</v>
      </c>
      <c r="G27" s="56">
        <v>47.195</v>
      </c>
      <c r="H27" s="28">
        <f t="shared" si="0"/>
        <v>2.7997008618373842</v>
      </c>
      <c r="I27" s="27">
        <f t="shared" si="3"/>
        <v>4.0037152544420529</v>
      </c>
      <c r="J27" s="28">
        <f t="shared" si="1"/>
        <v>0.89185261128536042</v>
      </c>
      <c r="K27" s="27">
        <f t="shared" si="2"/>
        <v>0.92366252386967029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1374.8066666666666</v>
      </c>
      <c r="D13" s="26">
        <v>1445.4830000000002</v>
      </c>
      <c r="E13" s="26">
        <v>1590.9013333333332</v>
      </c>
      <c r="F13" s="26">
        <v>1597.8303333333333</v>
      </c>
      <c r="G13" s="26">
        <v>1656.6103333333333</v>
      </c>
      <c r="H13" s="28">
        <f t="shared" ref="H13:H27" si="0">IF(OR(OR(G13=0,F13=0),G13=""),"",(G13/F13-1)*100)</f>
        <v>3.6787385227175839</v>
      </c>
      <c r="I13" s="27">
        <f>IF(OR(OR(G13=0,F13=0),F13=""),"",(F13/E13-1)*100)</f>
        <v>0.43553926662958098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593.53099999999995</v>
      </c>
      <c r="D14" s="25">
        <v>623.59100000000024</v>
      </c>
      <c r="E14" s="25">
        <v>690.75933333333307</v>
      </c>
      <c r="F14" s="25">
        <v>685.61199999999997</v>
      </c>
      <c r="G14" s="26">
        <v>743.79099999999994</v>
      </c>
      <c r="H14" s="28">
        <f t="shared" si="0"/>
        <v>8.4857032840732103</v>
      </c>
      <c r="I14" s="27">
        <f>IF(OR(OR(G14=0,F14=0),F14=""),"",(F14/E14-1)*100)</f>
        <v>-0.74517029085863218</v>
      </c>
      <c r="J14" s="28">
        <f t="shared" si="1"/>
        <v>44.898367771459426</v>
      </c>
      <c r="K14" s="27">
        <f t="shared" si="2"/>
        <v>42.908936305502607</v>
      </c>
      <c r="L14" s="18"/>
    </row>
    <row r="15" spans="1:15">
      <c r="A15" s="16"/>
      <c r="B15" s="12" t="s">
        <v>4</v>
      </c>
      <c r="C15" s="107">
        <v>294.96566666666666</v>
      </c>
      <c r="D15" s="107">
        <v>310.959</v>
      </c>
      <c r="E15" s="107">
        <v>347.7166666666667</v>
      </c>
      <c r="F15" s="107">
        <v>350.46766666666667</v>
      </c>
      <c r="G15" s="107">
        <v>356.16733333333332</v>
      </c>
      <c r="H15" s="50">
        <f t="shared" si="0"/>
        <v>1.6263031397095062</v>
      </c>
      <c r="I15" s="36">
        <f t="shared" ref="I15:I27" si="3">IF(OR(OR(G15=0,F15=0),F15=""),"",(F15/E15-1)*100)</f>
        <v>0.79116138618606779</v>
      </c>
      <c r="J15" s="50">
        <f t="shared" si="1"/>
        <v>21.499765283769207</v>
      </c>
      <c r="K15" s="36">
        <f t="shared" si="2"/>
        <v>21.933972547356404</v>
      </c>
      <c r="L15" s="18"/>
      <c r="N15" s="23" t="s">
        <v>4</v>
      </c>
      <c r="O15" s="34">
        <f>J15</f>
        <v>21.499765283769207</v>
      </c>
    </row>
    <row r="16" spans="1:15">
      <c r="A16" s="16"/>
      <c r="B16" s="11" t="s">
        <v>195</v>
      </c>
      <c r="C16" s="55">
        <v>108.747</v>
      </c>
      <c r="D16" s="55">
        <v>110.18</v>
      </c>
      <c r="E16" s="55">
        <v>119.08833333333332</v>
      </c>
      <c r="F16" s="55">
        <v>142.43533333333335</v>
      </c>
      <c r="G16" s="56">
        <v>129.82</v>
      </c>
      <c r="H16" s="28">
        <f t="shared" si="0"/>
        <v>-8.8568847617398472</v>
      </c>
      <c r="I16" s="27">
        <f t="shared" si="3"/>
        <v>19.604775166892942</v>
      </c>
      <c r="J16" s="28">
        <f t="shared" si="1"/>
        <v>7.8364837758064603</v>
      </c>
      <c r="K16" s="27">
        <f t="shared" si="2"/>
        <v>8.9142964908038849</v>
      </c>
      <c r="L16" s="18"/>
      <c r="N16" s="23" t="s">
        <v>35</v>
      </c>
      <c r="O16" s="34">
        <f>100-O15</f>
        <v>78.500234716230793</v>
      </c>
    </row>
    <row r="17" spans="1:14">
      <c r="A17" s="16"/>
      <c r="B17" s="11" t="s">
        <v>23</v>
      </c>
      <c r="C17" s="55">
        <v>80.728333333333339</v>
      </c>
      <c r="D17" s="55">
        <v>94.09899999999999</v>
      </c>
      <c r="E17" s="55">
        <v>91.112666666666655</v>
      </c>
      <c r="F17" s="55">
        <v>88.219666666666669</v>
      </c>
      <c r="G17" s="56">
        <v>87.257666666666651</v>
      </c>
      <c r="H17" s="28">
        <f t="shared" si="0"/>
        <v>-1.0904597992133502</v>
      </c>
      <c r="I17" s="27">
        <f t="shared" si="3"/>
        <v>-3.1751896918832956</v>
      </c>
      <c r="J17" s="28">
        <f t="shared" si="1"/>
        <v>5.2672414816519906</v>
      </c>
      <c r="K17" s="27">
        <f t="shared" si="2"/>
        <v>5.5212161658382168</v>
      </c>
      <c r="L17" s="18"/>
    </row>
    <row r="18" spans="1:14">
      <c r="A18" s="16"/>
      <c r="B18" s="11" t="s">
        <v>24</v>
      </c>
      <c r="C18" s="55">
        <v>72.810666666666677</v>
      </c>
      <c r="D18" s="55">
        <v>76.636333333333326</v>
      </c>
      <c r="E18" s="55">
        <v>83.076666666666668</v>
      </c>
      <c r="F18" s="55">
        <v>80.665333333333336</v>
      </c>
      <c r="G18" s="56">
        <v>80.108666666666664</v>
      </c>
      <c r="H18" s="28">
        <f t="shared" si="0"/>
        <v>-0.69009405114134337</v>
      </c>
      <c r="I18" s="27">
        <f t="shared" si="3"/>
        <v>-2.9025398226537713</v>
      </c>
      <c r="J18" s="28">
        <f t="shared" si="1"/>
        <v>4.8356976323742193</v>
      </c>
      <c r="K18" s="27">
        <f t="shared" si="2"/>
        <v>5.0484292136983262</v>
      </c>
      <c r="L18" s="18"/>
    </row>
    <row r="19" spans="1:14">
      <c r="A19" s="16"/>
      <c r="B19" s="11" t="s">
        <v>19</v>
      </c>
      <c r="C19" s="55">
        <v>36.873333333333335</v>
      </c>
      <c r="D19" s="55">
        <v>44.638333333333328</v>
      </c>
      <c r="E19" s="55">
        <v>54.171333333333337</v>
      </c>
      <c r="F19" s="55">
        <v>55.337666666666671</v>
      </c>
      <c r="G19" s="56">
        <v>55.163999999999994</v>
      </c>
      <c r="H19" s="28">
        <f t="shared" si="0"/>
        <v>-0.31383084457242694</v>
      </c>
      <c r="I19" s="27">
        <f t="shared" si="3"/>
        <v>2.1530452760992969</v>
      </c>
      <c r="J19" s="28">
        <f t="shared" si="1"/>
        <v>3.3299321445739301</v>
      </c>
      <c r="K19" s="27">
        <f t="shared" si="2"/>
        <v>3.4633005465119262</v>
      </c>
      <c r="L19" s="18"/>
    </row>
    <row r="20" spans="1:14">
      <c r="A20" s="16"/>
      <c r="B20" s="11" t="s">
        <v>5</v>
      </c>
      <c r="C20" s="55">
        <v>44.976333333333336</v>
      </c>
      <c r="D20" s="55">
        <v>46.527666666666669</v>
      </c>
      <c r="E20" s="55">
        <v>47.87833333333333</v>
      </c>
      <c r="F20" s="55">
        <v>48.997666666666667</v>
      </c>
      <c r="G20" s="56">
        <v>53.457666666666661</v>
      </c>
      <c r="H20" s="28">
        <f t="shared" si="0"/>
        <v>9.1024742674821191</v>
      </c>
      <c r="I20" s="27">
        <f t="shared" si="3"/>
        <v>2.337870296236999</v>
      </c>
      <c r="J20" s="28">
        <f t="shared" si="1"/>
        <v>3.2269306541811984</v>
      </c>
      <c r="K20" s="27">
        <f t="shared" si="2"/>
        <v>3.0665124853681793</v>
      </c>
      <c r="L20" s="18"/>
    </row>
    <row r="21" spans="1:14">
      <c r="A21" s="16"/>
      <c r="B21" s="11" t="s">
        <v>20</v>
      </c>
      <c r="C21" s="55">
        <v>33.836333333333329</v>
      </c>
      <c r="D21" s="55">
        <v>32.189</v>
      </c>
      <c r="E21" s="55">
        <v>41.013666666666666</v>
      </c>
      <c r="F21" s="55">
        <v>34.238666666666667</v>
      </c>
      <c r="G21" s="56">
        <v>34.127333333333333</v>
      </c>
      <c r="H21" s="28">
        <f t="shared" si="0"/>
        <v>-0.32516842556175041</v>
      </c>
      <c r="I21" s="27">
        <f t="shared" si="3"/>
        <v>-16.518883949252682</v>
      </c>
      <c r="J21" s="28">
        <f t="shared" si="1"/>
        <v>2.0600700506717433</v>
      </c>
      <c r="K21" s="27">
        <f t="shared" si="2"/>
        <v>2.1428224231567348</v>
      </c>
      <c r="L21" s="18"/>
    </row>
    <row r="22" spans="1:14">
      <c r="A22" s="16"/>
      <c r="B22" s="11" t="s">
        <v>18</v>
      </c>
      <c r="C22" s="55">
        <v>22.161000000000001</v>
      </c>
      <c r="D22" s="55">
        <v>20.561333333333334</v>
      </c>
      <c r="E22" s="55">
        <v>20.725999999999999</v>
      </c>
      <c r="F22" s="55">
        <v>18.594999999999999</v>
      </c>
      <c r="G22" s="56">
        <v>23.534000000000002</v>
      </c>
      <c r="H22" s="28">
        <f t="shared" si="0"/>
        <v>26.56090346867439</v>
      </c>
      <c r="I22" s="27">
        <f t="shared" si="3"/>
        <v>-10.281771687735208</v>
      </c>
      <c r="J22" s="28">
        <f t="shared" si="1"/>
        <v>1.4206116867957885</v>
      </c>
      <c r="K22" s="27">
        <f t="shared" si="2"/>
        <v>1.1637656146637179</v>
      </c>
      <c r="L22" s="18"/>
    </row>
    <row r="23" spans="1:14">
      <c r="A23" s="16"/>
      <c r="B23" s="11" t="s">
        <v>7</v>
      </c>
      <c r="C23" s="55">
        <v>23.025666666666666</v>
      </c>
      <c r="D23" s="55">
        <v>20.263666666666666</v>
      </c>
      <c r="E23" s="55">
        <v>24.248000000000001</v>
      </c>
      <c r="F23" s="55">
        <v>22.695999999999998</v>
      </c>
      <c r="G23" s="56">
        <v>22.370999999999999</v>
      </c>
      <c r="H23" s="28">
        <f t="shared" si="0"/>
        <v>-1.4319703912583637</v>
      </c>
      <c r="I23" s="27">
        <f t="shared" si="3"/>
        <v>-6.400527878587936</v>
      </c>
      <c r="J23" s="28">
        <f t="shared" si="1"/>
        <v>1.3504080923476069</v>
      </c>
      <c r="K23" s="27">
        <f t="shared" si="2"/>
        <v>1.4204261570533874</v>
      </c>
      <c r="L23" s="18"/>
    </row>
    <row r="24" spans="1:14">
      <c r="A24" s="16"/>
      <c r="B24" s="11" t="s">
        <v>22</v>
      </c>
      <c r="C24" s="55">
        <v>19.748999999999999</v>
      </c>
      <c r="D24" s="55">
        <v>19.684333333333331</v>
      </c>
      <c r="E24" s="55">
        <v>19.636666666666667</v>
      </c>
      <c r="F24" s="55">
        <v>22.637666666666664</v>
      </c>
      <c r="G24" s="56">
        <v>21.507666666666665</v>
      </c>
      <c r="H24" s="28">
        <f t="shared" si="0"/>
        <v>-4.991680532445919</v>
      </c>
      <c r="I24" s="27">
        <f t="shared" si="3"/>
        <v>15.282634527244943</v>
      </c>
      <c r="J24" s="28">
        <f t="shared" si="1"/>
        <v>1.2982936441903155</v>
      </c>
      <c r="K24" s="27">
        <f t="shared" si="2"/>
        <v>1.416775373104904</v>
      </c>
      <c r="L24" s="18"/>
    </row>
    <row r="25" spans="1:14">
      <c r="A25" s="16"/>
      <c r="B25" s="11" t="s">
        <v>10</v>
      </c>
      <c r="C25" s="55">
        <v>15.213333333333333</v>
      </c>
      <c r="D25" s="55">
        <v>14.039666666666667</v>
      </c>
      <c r="E25" s="55">
        <v>18.709666666666667</v>
      </c>
      <c r="F25" s="55">
        <v>17.025333333333332</v>
      </c>
      <c r="G25" s="56">
        <v>18.309333333333331</v>
      </c>
      <c r="H25" s="28">
        <f t="shared" si="0"/>
        <v>7.5417025608896404</v>
      </c>
      <c r="I25" s="27">
        <f t="shared" si="3"/>
        <v>-9.0024764382048534</v>
      </c>
      <c r="J25" s="28">
        <f t="shared" si="1"/>
        <v>1.1052287291056777</v>
      </c>
      <c r="K25" s="27">
        <f t="shared" si="2"/>
        <v>1.0655282340156682</v>
      </c>
      <c r="L25" s="18"/>
    </row>
    <row r="26" spans="1:14">
      <c r="A26" s="16"/>
      <c r="B26" s="11" t="s">
        <v>21</v>
      </c>
      <c r="C26" s="55">
        <v>13.042666666666667</v>
      </c>
      <c r="D26" s="55">
        <v>13.434000000000003</v>
      </c>
      <c r="E26" s="55">
        <v>14.504</v>
      </c>
      <c r="F26" s="55">
        <v>14.803333333333333</v>
      </c>
      <c r="G26" s="56">
        <v>15.775333333333331</v>
      </c>
      <c r="H26" s="28">
        <f t="shared" si="0"/>
        <v>6.5660887187570127</v>
      </c>
      <c r="I26" s="27">
        <f t="shared" si="3"/>
        <v>2.0637984923699282</v>
      </c>
      <c r="J26" s="28">
        <f t="shared" si="1"/>
        <v>0.95226578127103301</v>
      </c>
      <c r="K26" s="27">
        <f t="shared" si="2"/>
        <v>0.92646465801229194</v>
      </c>
      <c r="L26" s="18"/>
    </row>
    <row r="27" spans="1:14">
      <c r="A27" s="16"/>
      <c r="B27" s="11" t="s">
        <v>8</v>
      </c>
      <c r="C27" s="55">
        <v>15.146333333333333</v>
      </c>
      <c r="D27" s="55">
        <v>18.679666666666666</v>
      </c>
      <c r="E27" s="55">
        <v>18.260000000000002</v>
      </c>
      <c r="F27" s="55">
        <v>16.099</v>
      </c>
      <c r="G27" s="56">
        <v>15.219333333333333</v>
      </c>
      <c r="H27" s="28">
        <f t="shared" si="0"/>
        <v>-5.4641075015011253</v>
      </c>
      <c r="I27" s="27">
        <f t="shared" si="3"/>
        <v>-11.834611171960574</v>
      </c>
      <c r="J27" s="28">
        <f t="shared" si="1"/>
        <v>0.91870327180139533</v>
      </c>
      <c r="K27" s="27">
        <f t="shared" si="2"/>
        <v>1.0075537849137508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J23" sqref="J2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242.89399999999998</v>
      </c>
      <c r="D13" s="26">
        <v>228.14966666666666</v>
      </c>
      <c r="E13" s="26">
        <v>220.21466666666666</v>
      </c>
      <c r="F13" s="26">
        <v>243.85666666666665</v>
      </c>
      <c r="G13" s="26">
        <v>236.10400000000001</v>
      </c>
      <c r="H13" s="28">
        <f t="shared" ref="H13:H27" si="0">IF(OR(OR(G13=0,F13=0),G13=""),"",(G13/F13-1)*100)</f>
        <v>-3.1791899613160646</v>
      </c>
      <c r="I13" s="27">
        <f>IF(OR(OR(G13=0,F13=0),F13=""),"",(F13/E13-1)*100)</f>
        <v>10.735888012303141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46.966333333333296</v>
      </c>
      <c r="D14" s="25">
        <v>42.532000000000011</v>
      </c>
      <c r="E14" s="25">
        <v>41.487333333333368</v>
      </c>
      <c r="F14" s="25">
        <v>54.226999999999975</v>
      </c>
      <c r="G14" s="26">
        <v>51.565666666666601</v>
      </c>
      <c r="H14" s="28">
        <f t="shared" si="0"/>
        <v>-4.9077642748692973</v>
      </c>
      <c r="I14" s="27">
        <f>IF(OR(OR(G14=0,F14=0),F14=""),"",(F14/E14-1)*100)</f>
        <v>30.707364496794032</v>
      </c>
      <c r="J14" s="28">
        <f t="shared" si="1"/>
        <v>21.840234247054941</v>
      </c>
      <c r="K14" s="27">
        <f t="shared" si="2"/>
        <v>22.237243189305183</v>
      </c>
      <c r="L14" s="18"/>
    </row>
    <row r="15" spans="1:15">
      <c r="A15" s="16"/>
      <c r="B15" s="12" t="s">
        <v>4</v>
      </c>
      <c r="C15" s="107">
        <v>102.96066666666665</v>
      </c>
      <c r="D15" s="107">
        <v>99.668000000000006</v>
      </c>
      <c r="E15" s="107">
        <v>89.71833333333332</v>
      </c>
      <c r="F15" s="107">
        <v>93.867666666666665</v>
      </c>
      <c r="G15" s="107">
        <v>94.483999999999995</v>
      </c>
      <c r="H15" s="50">
        <f t="shared" si="0"/>
        <v>0.65659811862799344</v>
      </c>
      <c r="I15" s="36">
        <f t="shared" ref="I15:I27" si="3">IF(OR(OR(G15=0,F15=0),F15=""),"",(F15/E15-1)*100)</f>
        <v>4.6248444205012174</v>
      </c>
      <c r="J15" s="50">
        <f t="shared" si="1"/>
        <v>40.017958187917188</v>
      </c>
      <c r="K15" s="36">
        <f t="shared" si="2"/>
        <v>38.492967180174148</v>
      </c>
      <c r="L15" s="18"/>
      <c r="N15" s="23" t="s">
        <v>4</v>
      </c>
      <c r="O15" s="34">
        <f>J15</f>
        <v>40.017958187917188</v>
      </c>
    </row>
    <row r="16" spans="1:15">
      <c r="A16" s="16"/>
      <c r="B16" s="11" t="s">
        <v>195</v>
      </c>
      <c r="C16" s="55">
        <v>30.336333333333332</v>
      </c>
      <c r="D16" s="55">
        <v>27.608666666666664</v>
      </c>
      <c r="E16" s="55">
        <v>32.601333333333336</v>
      </c>
      <c r="F16" s="55">
        <v>32.322000000000003</v>
      </c>
      <c r="G16" s="56">
        <v>33.31</v>
      </c>
      <c r="H16" s="28">
        <f t="shared" si="0"/>
        <v>3.0567415382711349</v>
      </c>
      <c r="I16" s="27">
        <f t="shared" si="3"/>
        <v>-0.85681567216064902</v>
      </c>
      <c r="J16" s="28">
        <f t="shared" si="1"/>
        <v>14.108189611357707</v>
      </c>
      <c r="K16" s="27">
        <f t="shared" si="2"/>
        <v>13.254507429227552</v>
      </c>
      <c r="L16" s="18"/>
      <c r="N16" s="23" t="s">
        <v>35</v>
      </c>
      <c r="O16" s="34">
        <f>100-O15</f>
        <v>59.982041812082812</v>
      </c>
    </row>
    <row r="17" spans="1:14">
      <c r="A17" s="16"/>
      <c r="B17" s="11" t="s">
        <v>23</v>
      </c>
      <c r="C17" s="55">
        <v>21.034000000000002</v>
      </c>
      <c r="D17" s="55">
        <v>14.494333333333332</v>
      </c>
      <c r="E17" s="55">
        <v>16.375</v>
      </c>
      <c r="F17" s="55">
        <v>19.124333333333333</v>
      </c>
      <c r="G17" s="56">
        <v>15.22766666666667</v>
      </c>
      <c r="H17" s="28">
        <f t="shared" si="0"/>
        <v>-20.375437923762028</v>
      </c>
      <c r="I17" s="27">
        <f t="shared" si="3"/>
        <v>16.789821882951639</v>
      </c>
      <c r="J17" s="28">
        <f t="shared" si="1"/>
        <v>6.4495589514225378</v>
      </c>
      <c r="K17" s="27">
        <f t="shared" si="2"/>
        <v>7.8424484328225601</v>
      </c>
      <c r="L17" s="18"/>
    </row>
    <row r="18" spans="1:14">
      <c r="A18" s="16"/>
      <c r="B18" s="11" t="s">
        <v>24</v>
      </c>
      <c r="C18" s="55">
        <v>12.160333333333334</v>
      </c>
      <c r="D18" s="55">
        <v>12.297000000000002</v>
      </c>
      <c r="E18" s="55">
        <v>11.170333333333332</v>
      </c>
      <c r="F18" s="55">
        <v>11.822000000000001</v>
      </c>
      <c r="G18" s="56">
        <v>10.456666666666667</v>
      </c>
      <c r="H18" s="28">
        <f t="shared" si="0"/>
        <v>-11.549089268595282</v>
      </c>
      <c r="I18" s="27">
        <f t="shared" si="3"/>
        <v>5.8339052848318751</v>
      </c>
      <c r="J18" s="28">
        <f t="shared" si="1"/>
        <v>4.4288392685709121</v>
      </c>
      <c r="K18" s="27">
        <f t="shared" si="2"/>
        <v>4.8479297948248297</v>
      </c>
      <c r="L18" s="18"/>
    </row>
    <row r="19" spans="1:14">
      <c r="A19" s="16"/>
      <c r="B19" s="11" t="s">
        <v>19</v>
      </c>
      <c r="C19" s="55">
        <v>6.9076666666666666</v>
      </c>
      <c r="D19" s="55">
        <v>7.6736666666666666</v>
      </c>
      <c r="E19" s="55">
        <v>8.4403333333333332</v>
      </c>
      <c r="F19" s="55">
        <v>9.4493333333333336</v>
      </c>
      <c r="G19" s="56">
        <v>6.7563333333333331</v>
      </c>
      <c r="H19" s="28">
        <f t="shared" si="0"/>
        <v>-28.499365034570346</v>
      </c>
      <c r="I19" s="27">
        <f t="shared" si="3"/>
        <v>11.954504166502122</v>
      </c>
      <c r="J19" s="28">
        <f t="shared" si="1"/>
        <v>2.8615920667728343</v>
      </c>
      <c r="K19" s="27">
        <f t="shared" si="2"/>
        <v>3.8749538663422505</v>
      </c>
      <c r="L19" s="18"/>
    </row>
    <row r="20" spans="1:14">
      <c r="A20" s="16"/>
      <c r="B20" s="11" t="s">
        <v>20</v>
      </c>
      <c r="C20" s="55">
        <v>3.8496666666666663</v>
      </c>
      <c r="D20" s="55">
        <v>3.2753333333333337</v>
      </c>
      <c r="E20" s="55">
        <v>3.7419999999999995</v>
      </c>
      <c r="F20" s="55">
        <v>3.9659999999999997</v>
      </c>
      <c r="G20" s="56">
        <v>5.3</v>
      </c>
      <c r="H20" s="28">
        <f t="shared" si="0"/>
        <v>33.635905194150276</v>
      </c>
      <c r="I20" s="27">
        <f t="shared" si="3"/>
        <v>5.9861036878674501</v>
      </c>
      <c r="J20" s="28">
        <f t="shared" si="1"/>
        <v>2.2447734896486291</v>
      </c>
      <c r="K20" s="27">
        <f t="shared" si="2"/>
        <v>1.6263652145385949</v>
      </c>
      <c r="L20" s="18"/>
    </row>
    <row r="21" spans="1:14">
      <c r="A21" s="16"/>
      <c r="B21" s="11" t="s">
        <v>22</v>
      </c>
      <c r="C21" s="55">
        <v>3.5150000000000001</v>
      </c>
      <c r="D21" s="55">
        <v>4.5706666666666669</v>
      </c>
      <c r="E21" s="55">
        <v>3.5169999999999999</v>
      </c>
      <c r="F21" s="55">
        <v>3.0353333333333334</v>
      </c>
      <c r="G21" s="56">
        <v>3.3180000000000001</v>
      </c>
      <c r="H21" s="28">
        <f t="shared" si="0"/>
        <v>9.3125411816384673</v>
      </c>
      <c r="I21" s="27">
        <f t="shared" si="3"/>
        <v>-13.695384323760774</v>
      </c>
      <c r="J21" s="28">
        <f t="shared" si="1"/>
        <v>1.4053129129536137</v>
      </c>
      <c r="K21" s="27">
        <f t="shared" si="2"/>
        <v>1.2447202591686375</v>
      </c>
      <c r="L21" s="18"/>
    </row>
    <row r="22" spans="1:14">
      <c r="A22" s="16"/>
      <c r="B22" s="11" t="s">
        <v>5</v>
      </c>
      <c r="C22" s="55">
        <v>4.1449999999999996</v>
      </c>
      <c r="D22" s="55">
        <v>3.7580000000000005</v>
      </c>
      <c r="E22" s="55">
        <v>2.9166666666666665</v>
      </c>
      <c r="F22" s="55">
        <v>5.3870000000000005</v>
      </c>
      <c r="G22" s="56">
        <v>3.1233333333333331</v>
      </c>
      <c r="H22" s="28">
        <f t="shared" si="0"/>
        <v>-42.020914547367127</v>
      </c>
      <c r="I22" s="27">
        <f t="shared" si="3"/>
        <v>84.697142857142893</v>
      </c>
      <c r="J22" s="28">
        <f t="shared" si="1"/>
        <v>1.3228633709438777</v>
      </c>
      <c r="K22" s="27">
        <f t="shared" si="2"/>
        <v>2.2090845715379257</v>
      </c>
      <c r="L22" s="18"/>
    </row>
    <row r="23" spans="1:14">
      <c r="A23" s="16"/>
      <c r="B23" s="11" t="s">
        <v>21</v>
      </c>
      <c r="C23" s="55">
        <v>2.4026666666666667</v>
      </c>
      <c r="D23" s="55">
        <v>3.2166666666666668</v>
      </c>
      <c r="E23" s="55">
        <v>2.7496666666666667</v>
      </c>
      <c r="F23" s="55">
        <v>2.4106666666666672</v>
      </c>
      <c r="G23" s="56">
        <v>3.0090000000000003</v>
      </c>
      <c r="H23" s="28">
        <f t="shared" si="0"/>
        <v>24.820243362831839</v>
      </c>
      <c r="I23" s="27">
        <f t="shared" si="3"/>
        <v>-12.328767123287655</v>
      </c>
      <c r="J23" s="28">
        <f t="shared" si="1"/>
        <v>1.27443838308542</v>
      </c>
      <c r="K23" s="27">
        <f t="shared" si="2"/>
        <v>0.988558852878057</v>
      </c>
      <c r="L23" s="18"/>
    </row>
    <row r="24" spans="1:14">
      <c r="A24" s="16"/>
      <c r="B24" s="11" t="s">
        <v>7</v>
      </c>
      <c r="C24" s="55">
        <v>3.1983333333333328</v>
      </c>
      <c r="D24" s="55">
        <v>3.1256666666666661</v>
      </c>
      <c r="E24" s="55">
        <v>2.8219999999999996</v>
      </c>
      <c r="F24" s="55">
        <v>2.6679999999999997</v>
      </c>
      <c r="G24" s="56">
        <v>2.8113333333333337</v>
      </c>
      <c r="H24" s="28">
        <f t="shared" si="0"/>
        <v>5.37231384307848</v>
      </c>
      <c r="I24" s="27">
        <f t="shared" si="3"/>
        <v>-5.4571226080793789</v>
      </c>
      <c r="J24" s="28">
        <f t="shared" si="1"/>
        <v>1.1907182145721096</v>
      </c>
      <c r="K24" s="27">
        <f t="shared" si="2"/>
        <v>1.0940853233456811</v>
      </c>
      <c r="L24" s="18"/>
    </row>
    <row r="25" spans="1:14">
      <c r="A25" s="16"/>
      <c r="B25" s="11" t="s">
        <v>10</v>
      </c>
      <c r="C25" s="55">
        <v>1.4366666666666668</v>
      </c>
      <c r="D25" s="55">
        <v>2.1046666666666667</v>
      </c>
      <c r="E25" s="55">
        <v>1.1859999999999999</v>
      </c>
      <c r="F25" s="55">
        <v>1.8766666666666663</v>
      </c>
      <c r="G25" s="56">
        <v>2.371</v>
      </c>
      <c r="H25" s="28">
        <f t="shared" si="0"/>
        <v>26.341030195381919</v>
      </c>
      <c r="I25" s="27">
        <f t="shared" si="3"/>
        <v>58.234963462619426</v>
      </c>
      <c r="J25" s="28">
        <f t="shared" si="1"/>
        <v>1.0042184799918679</v>
      </c>
      <c r="K25" s="27">
        <f t="shared" si="2"/>
        <v>0.76957775742581014</v>
      </c>
      <c r="L25" s="18"/>
    </row>
    <row r="26" spans="1:14">
      <c r="A26" s="16"/>
      <c r="B26" s="11" t="s">
        <v>18</v>
      </c>
      <c r="C26" s="55">
        <v>2.4009999999999998</v>
      </c>
      <c r="D26" s="55">
        <v>1.7213333333333332</v>
      </c>
      <c r="E26" s="55">
        <v>2.129</v>
      </c>
      <c r="F26" s="55">
        <v>2.048</v>
      </c>
      <c r="G26" s="56">
        <v>2.2986666666666671</v>
      </c>
      <c r="H26" s="28">
        <f t="shared" si="0"/>
        <v>12.239583333333348</v>
      </c>
      <c r="I26" s="27">
        <f t="shared" si="3"/>
        <v>-3.804603100046966</v>
      </c>
      <c r="J26" s="28">
        <f t="shared" si="1"/>
        <v>0.97358226318345598</v>
      </c>
      <c r="K26" s="27">
        <f t="shared" si="2"/>
        <v>0.83983760952472086</v>
      </c>
      <c r="L26" s="18"/>
    </row>
    <row r="27" spans="1:14">
      <c r="A27" s="16"/>
      <c r="B27" s="11" t="s">
        <v>8</v>
      </c>
      <c r="C27" s="55">
        <v>1.5803333333333331</v>
      </c>
      <c r="D27" s="55">
        <v>2.1036666666666668</v>
      </c>
      <c r="E27" s="55">
        <v>1.3596666666666666</v>
      </c>
      <c r="F27" s="55">
        <v>1.6526666666666667</v>
      </c>
      <c r="G27" s="56">
        <v>2.0723333333333334</v>
      </c>
      <c r="H27" s="28">
        <f t="shared" si="0"/>
        <v>25.393303751512697</v>
      </c>
      <c r="I27" s="27">
        <f t="shared" si="3"/>
        <v>21.549399362588883</v>
      </c>
      <c r="J27" s="28">
        <f t="shared" si="1"/>
        <v>0.87772055252487613</v>
      </c>
      <c r="K27" s="27">
        <f t="shared" si="2"/>
        <v>0.67772051888404394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5" sqref="I2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1008.0153333333334</v>
      </c>
      <c r="D13" s="26">
        <v>1140.3776666666665</v>
      </c>
      <c r="E13" s="26">
        <v>1202.3399999999999</v>
      </c>
      <c r="F13" s="26">
        <v>1176.5686666666668</v>
      </c>
      <c r="G13" s="26">
        <v>1303.6189999999999</v>
      </c>
      <c r="H13" s="28">
        <f t="shared" ref="H13:H14" si="0">IF(OR(OR(G13=0,F13=0),G13=""),"",(G13/F13-1)*100)</f>
        <v>10.798378108545004</v>
      </c>
      <c r="I13" s="27">
        <f>IF(OR(OR(G13=0,F13=0),F13=""),"",(F13/E13-1)*100)</f>
        <v>-2.1434314198424009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236.94966666666687</v>
      </c>
      <c r="D14" s="25">
        <v>270.92433333333315</v>
      </c>
      <c r="E14" s="25">
        <v>297.19199999999989</v>
      </c>
      <c r="F14" s="25">
        <v>297.08200000000022</v>
      </c>
      <c r="G14" s="26">
        <v>318.07899999999984</v>
      </c>
      <c r="H14" s="28">
        <f t="shared" si="0"/>
        <v>7.0677456055902477</v>
      </c>
      <c r="I14" s="27">
        <f>IF(OR(OR(G14=0,F14=0),F14=""),"",(F14/E14-1)*100)</f>
        <v>-3.7013109370265251E-2</v>
      </c>
      <c r="J14" s="28">
        <f t="shared" si="1"/>
        <v>24.399690400339352</v>
      </c>
      <c r="K14" s="27">
        <f t="shared" si="2"/>
        <v>25.249865002920941</v>
      </c>
      <c r="L14" s="18"/>
    </row>
    <row r="15" spans="1:15">
      <c r="A15" s="16"/>
      <c r="B15" s="12" t="s">
        <v>4</v>
      </c>
      <c r="C15" s="107">
        <v>389.154</v>
      </c>
      <c r="D15" s="107">
        <v>427.57033333333334</v>
      </c>
      <c r="E15" s="107">
        <v>443.17533333333336</v>
      </c>
      <c r="F15" s="107">
        <v>439.51066666666662</v>
      </c>
      <c r="G15" s="107">
        <v>492.12133333333333</v>
      </c>
      <c r="H15" s="50">
        <v>439.51066666666662</v>
      </c>
      <c r="I15" s="36">
        <f t="shared" ref="I15:I27" si="3">IF(OR(OR(G15=0,F15=0),F15=""),"",(F15/E15-1)*100)</f>
        <v>-0.82691124506028002</v>
      </c>
      <c r="J15" s="50">
        <f t="shared" si="1"/>
        <v>37.750395885096289</v>
      </c>
      <c r="K15" s="36">
        <f t="shared" si="2"/>
        <v>37.355292480450203</v>
      </c>
      <c r="L15" s="18"/>
      <c r="N15" s="23" t="s">
        <v>4</v>
      </c>
      <c r="O15" s="34">
        <f>J15</f>
        <v>37.750395885096289</v>
      </c>
    </row>
    <row r="16" spans="1:15">
      <c r="A16" s="16"/>
      <c r="B16" s="11" t="s">
        <v>195</v>
      </c>
      <c r="C16" s="55">
        <v>121.17266666666667</v>
      </c>
      <c r="D16" s="55">
        <v>135.86000000000001</v>
      </c>
      <c r="E16" s="55">
        <v>154.92633333333333</v>
      </c>
      <c r="F16" s="55">
        <v>128.27266666666665</v>
      </c>
      <c r="G16" s="56">
        <v>159.30866666666668</v>
      </c>
      <c r="H16" s="28">
        <v>128.27266666666665</v>
      </c>
      <c r="I16" s="27">
        <f t="shared" si="3"/>
        <v>-17.204090546259632</v>
      </c>
      <c r="J16" s="28">
        <f t="shared" si="1"/>
        <v>12.220492848498425</v>
      </c>
      <c r="K16" s="27">
        <f t="shared" si="2"/>
        <v>10.90226778094266</v>
      </c>
      <c r="L16" s="18"/>
      <c r="N16" s="23" t="s">
        <v>35</v>
      </c>
      <c r="O16" s="34">
        <f>100-O15</f>
        <v>62.249604114903711</v>
      </c>
    </row>
    <row r="17" spans="1:14">
      <c r="A17" s="16"/>
      <c r="B17" s="11" t="s">
        <v>23</v>
      </c>
      <c r="C17" s="55">
        <v>92.028666666666666</v>
      </c>
      <c r="D17" s="55">
        <v>111.83366666666666</v>
      </c>
      <c r="E17" s="55">
        <v>95.117999999999995</v>
      </c>
      <c r="F17" s="55">
        <v>94.843000000000004</v>
      </c>
      <c r="G17" s="56">
        <v>111.75233333333334</v>
      </c>
      <c r="H17" s="28">
        <v>94.843000000000004</v>
      </c>
      <c r="I17" s="27">
        <f t="shared" si="3"/>
        <v>-0.28911457347714498</v>
      </c>
      <c r="J17" s="28">
        <f t="shared" si="1"/>
        <v>8.5724688987605546</v>
      </c>
      <c r="K17" s="27">
        <f t="shared" si="2"/>
        <v>8.0609829827186736</v>
      </c>
      <c r="L17" s="18"/>
    </row>
    <row r="18" spans="1:14">
      <c r="A18" s="16"/>
      <c r="B18" s="11" t="s">
        <v>24</v>
      </c>
      <c r="C18" s="55">
        <v>41.430666666666667</v>
      </c>
      <c r="D18" s="55">
        <v>51.872666666666667</v>
      </c>
      <c r="E18" s="55">
        <v>46.275666666666666</v>
      </c>
      <c r="F18" s="55">
        <v>49.016666666666673</v>
      </c>
      <c r="G18" s="56">
        <v>55.302</v>
      </c>
      <c r="H18" s="28">
        <v>49.016666666666673</v>
      </c>
      <c r="I18" s="27">
        <f t="shared" si="3"/>
        <v>5.9231993776426961</v>
      </c>
      <c r="J18" s="28">
        <f t="shared" si="1"/>
        <v>4.2421903945861485</v>
      </c>
      <c r="K18" s="27">
        <f t="shared" si="2"/>
        <v>4.166069355351409</v>
      </c>
      <c r="L18" s="18"/>
    </row>
    <row r="19" spans="1:14">
      <c r="A19" s="16"/>
      <c r="B19" s="11" t="s">
        <v>19</v>
      </c>
      <c r="C19" s="55">
        <v>28.118666666666666</v>
      </c>
      <c r="D19" s="55">
        <v>38.027333333333331</v>
      </c>
      <c r="E19" s="55">
        <v>48.083666666666659</v>
      </c>
      <c r="F19" s="55">
        <v>42.814</v>
      </c>
      <c r="G19" s="56">
        <v>39.974666666666664</v>
      </c>
      <c r="H19" s="28">
        <v>42.814</v>
      </c>
      <c r="I19" s="27">
        <f t="shared" si="3"/>
        <v>-10.959369432447597</v>
      </c>
      <c r="J19" s="28">
        <f t="shared" si="1"/>
        <v>3.0664378677103254</v>
      </c>
      <c r="K19" s="27">
        <f t="shared" si="2"/>
        <v>3.6388866381505993</v>
      </c>
      <c r="L19" s="18"/>
    </row>
    <row r="20" spans="1:14">
      <c r="A20" s="16"/>
      <c r="B20" s="11" t="s">
        <v>22</v>
      </c>
      <c r="C20" s="55">
        <v>16.120333333333331</v>
      </c>
      <c r="D20" s="55">
        <v>19.673666666666666</v>
      </c>
      <c r="E20" s="55">
        <v>22.053000000000001</v>
      </c>
      <c r="F20" s="55">
        <v>20.180666666666667</v>
      </c>
      <c r="G20" s="56">
        <v>22.793666666666667</v>
      </c>
      <c r="H20" s="28">
        <v>26.511333333333337</v>
      </c>
      <c r="I20" s="27">
        <f t="shared" si="3"/>
        <v>-8.4901525113741165</v>
      </c>
      <c r="J20" s="28">
        <f t="shared" si="1"/>
        <v>1.7484914431798453</v>
      </c>
      <c r="K20" s="27">
        <f t="shared" si="2"/>
        <v>1.7152136750199591</v>
      </c>
      <c r="L20" s="18"/>
    </row>
    <row r="21" spans="1:14">
      <c r="A21" s="16"/>
      <c r="B21" s="11" t="s">
        <v>5</v>
      </c>
      <c r="C21" s="55">
        <v>21.547666666666668</v>
      </c>
      <c r="D21" s="55">
        <v>19.942333333333334</v>
      </c>
      <c r="E21" s="55">
        <v>22.058333333333334</v>
      </c>
      <c r="F21" s="55">
        <v>26.511333333333337</v>
      </c>
      <c r="G21" s="56">
        <v>18.861000000000001</v>
      </c>
      <c r="H21" s="28">
        <v>20.180666666666667</v>
      </c>
      <c r="I21" s="27">
        <f t="shared" si="3"/>
        <v>20.187381941820949</v>
      </c>
      <c r="J21" s="28">
        <f t="shared" si="1"/>
        <v>1.4468184339135899</v>
      </c>
      <c r="K21" s="27">
        <f t="shared" si="2"/>
        <v>2.2532754852670451</v>
      </c>
      <c r="L21" s="18"/>
    </row>
    <row r="22" spans="1:14">
      <c r="A22" s="16"/>
      <c r="B22" s="11" t="s">
        <v>20</v>
      </c>
      <c r="C22" s="55">
        <v>13.154666666666666</v>
      </c>
      <c r="D22" s="55">
        <v>13.136000000000001</v>
      </c>
      <c r="E22" s="55">
        <v>15.443666666666667</v>
      </c>
      <c r="F22" s="55">
        <v>16.443333333333332</v>
      </c>
      <c r="G22" s="56">
        <v>18.005333333333336</v>
      </c>
      <c r="H22" s="28">
        <v>16.443333333333332</v>
      </c>
      <c r="I22" s="27">
        <f t="shared" si="3"/>
        <v>6.4729878483088976</v>
      </c>
      <c r="J22" s="28">
        <f t="shared" si="1"/>
        <v>1.3811806465948515</v>
      </c>
      <c r="K22" s="27">
        <f t="shared" si="2"/>
        <v>1.3975668228458684</v>
      </c>
      <c r="L22" s="18"/>
    </row>
    <row r="23" spans="1:14">
      <c r="A23" s="16"/>
      <c r="B23" s="11" t="s">
        <v>7</v>
      </c>
      <c r="C23" s="55">
        <v>11.533333333333333</v>
      </c>
      <c r="D23" s="55">
        <v>12.640333333333333</v>
      </c>
      <c r="E23" s="55">
        <v>15.431333333333333</v>
      </c>
      <c r="F23" s="55">
        <v>14.386000000000001</v>
      </c>
      <c r="G23" s="56">
        <v>17.427666666666667</v>
      </c>
      <c r="H23" s="28">
        <v>15.176</v>
      </c>
      <c r="I23" s="27">
        <f t="shared" si="3"/>
        <v>-6.7740959951613551</v>
      </c>
      <c r="J23" s="28">
        <f t="shared" si="1"/>
        <v>1.3368681084478415</v>
      </c>
      <c r="K23" s="27">
        <f t="shared" si="2"/>
        <v>1.2227080669041557</v>
      </c>
      <c r="L23" s="18"/>
    </row>
    <row r="24" spans="1:14">
      <c r="A24" s="16"/>
      <c r="B24" s="11" t="s">
        <v>21</v>
      </c>
      <c r="C24" s="55">
        <v>12.779333333333334</v>
      </c>
      <c r="D24" s="55">
        <v>11.702999999999998</v>
      </c>
      <c r="E24" s="55">
        <v>14.285666666666666</v>
      </c>
      <c r="F24" s="55">
        <v>15.176</v>
      </c>
      <c r="G24" s="56">
        <v>16.927333333333333</v>
      </c>
      <c r="H24" s="28">
        <v>14.386000000000001</v>
      </c>
      <c r="I24" s="27">
        <f t="shared" si="3"/>
        <v>6.2323541078470379</v>
      </c>
      <c r="J24" s="28">
        <f t="shared" si="1"/>
        <v>1.2984877739073559</v>
      </c>
      <c r="K24" s="27">
        <f t="shared" si="2"/>
        <v>1.2898524692991427</v>
      </c>
      <c r="L24" s="18"/>
    </row>
    <row r="25" spans="1:14">
      <c r="A25" s="16"/>
      <c r="B25" s="11" t="s">
        <v>18</v>
      </c>
      <c r="C25" s="55">
        <v>11.471333333333334</v>
      </c>
      <c r="D25" s="55">
        <v>12.521333333333333</v>
      </c>
      <c r="E25" s="55">
        <v>12.759666666666666</v>
      </c>
      <c r="F25" s="55">
        <v>13.31</v>
      </c>
      <c r="G25" s="56">
        <v>13.378</v>
      </c>
      <c r="H25" s="28">
        <v>13.31</v>
      </c>
      <c r="I25" s="27">
        <f t="shared" si="3"/>
        <v>4.3130698294103986</v>
      </c>
      <c r="J25" s="28">
        <f t="shared" si="1"/>
        <v>1.0262200842424054</v>
      </c>
      <c r="K25" s="27">
        <f t="shared" si="2"/>
        <v>1.1312556909838949</v>
      </c>
      <c r="L25" s="18"/>
    </row>
    <row r="26" spans="1:14">
      <c r="A26" s="16"/>
      <c r="B26" s="11" t="s">
        <v>10</v>
      </c>
      <c r="C26" s="55">
        <v>7.0703333333333331</v>
      </c>
      <c r="D26" s="55">
        <v>9.9526666666666674</v>
      </c>
      <c r="E26" s="55">
        <v>9.4450000000000003</v>
      </c>
      <c r="F26" s="55">
        <v>10.647666666666666</v>
      </c>
      <c r="G26" s="56">
        <v>11.254666666666665</v>
      </c>
      <c r="H26" s="28">
        <v>10.647666666666666</v>
      </c>
      <c r="I26" s="27">
        <f t="shared" si="3"/>
        <v>12.733368625374975</v>
      </c>
      <c r="J26" s="28">
        <f t="shared" si="1"/>
        <v>0.86334018349430819</v>
      </c>
      <c r="K26" s="27">
        <f t="shared" si="2"/>
        <v>0.90497622181564108</v>
      </c>
      <c r="L26" s="18"/>
    </row>
    <row r="27" spans="1:14">
      <c r="A27" s="16"/>
      <c r="B27" s="11" t="s">
        <v>8</v>
      </c>
      <c r="C27" s="55">
        <v>5.4839999999999991</v>
      </c>
      <c r="D27" s="55">
        <v>4.72</v>
      </c>
      <c r="E27" s="55">
        <v>6.0923333333333334</v>
      </c>
      <c r="F27" s="55">
        <v>8.374666666666668</v>
      </c>
      <c r="G27" s="56">
        <v>8.4333333333333318</v>
      </c>
      <c r="H27" s="28">
        <v>8.374666666666668</v>
      </c>
      <c r="I27" s="27">
        <f t="shared" si="3"/>
        <v>37.462384417574015</v>
      </c>
      <c r="J27" s="28">
        <f t="shared" si="1"/>
        <v>0.64691703122870503</v>
      </c>
      <c r="K27" s="27">
        <f t="shared" si="2"/>
        <v>0.71178732732981165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6" sqref="I26"/>
    </sheetView>
  </sheetViews>
  <sheetFormatPr baseColWidth="10" defaultRowHeight="15.7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140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3599.621333333334</v>
      </c>
      <c r="D13" s="26">
        <v>3594.3866666666668</v>
      </c>
      <c r="E13" s="26">
        <v>3664.846</v>
      </c>
      <c r="F13" s="26">
        <v>3793.4263333333329</v>
      </c>
      <c r="G13" s="26">
        <v>3846.9763333333335</v>
      </c>
      <c r="H13" s="28">
        <f t="shared" ref="H13:H27" si="0">IF(OR(OR(G13=0,F13=0),G13=""),"",(G13/F13-1)*100)</f>
        <v>1.4116525614178865</v>
      </c>
      <c r="I13" s="27">
        <f>IF(OR(OR(G13=0,F13=0),F13=""),"",(F13/E13-1)*100)</f>
        <v>3.5084784826793003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1562.2130000000009</v>
      </c>
      <c r="D14" s="25">
        <v>1622.6759999999999</v>
      </c>
      <c r="E14" s="25">
        <v>1651.759</v>
      </c>
      <c r="F14" s="25">
        <v>1708.201333333333</v>
      </c>
      <c r="G14" s="26">
        <v>1675.7566666666662</v>
      </c>
      <c r="H14" s="28">
        <f t="shared" si="0"/>
        <v>-1.8993467592813063</v>
      </c>
      <c r="I14" s="27">
        <f>IF(OR(OR(G14=0,F14=0),F14=""),"",(F14/E14-1)*100)</f>
        <v>3.4171046341102462</v>
      </c>
      <c r="J14" s="28">
        <f t="shared" si="1"/>
        <v>43.560358095955692</v>
      </c>
      <c r="K14" s="27">
        <f t="shared" si="2"/>
        <v>45.030565595096569</v>
      </c>
      <c r="L14" s="18"/>
    </row>
    <row r="15" spans="1:15">
      <c r="A15" s="16"/>
      <c r="B15" s="12" t="s">
        <v>4</v>
      </c>
      <c r="C15" s="107">
        <v>827.81733333333341</v>
      </c>
      <c r="D15" s="107">
        <v>803.05566666666675</v>
      </c>
      <c r="E15" s="107">
        <v>803.42900000000009</v>
      </c>
      <c r="F15" s="107">
        <v>856.71666666666658</v>
      </c>
      <c r="G15" s="107">
        <v>889.53633333333335</v>
      </c>
      <c r="H15" s="50">
        <f t="shared" si="0"/>
        <v>3.8308659027683323</v>
      </c>
      <c r="I15" s="36">
        <f t="shared" ref="I15:I27" si="3">IF(OR(OR(G15=0,F15=0),F15=""),"",(F15/E15-1)*100)</f>
        <v>6.6325296531076772</v>
      </c>
      <c r="J15" s="50">
        <f t="shared" si="1"/>
        <v>23.122999890216807</v>
      </c>
      <c r="K15" s="36">
        <f t="shared" si="2"/>
        <v>22.584244199988419</v>
      </c>
      <c r="L15" s="18"/>
      <c r="N15" s="23" t="s">
        <v>4</v>
      </c>
      <c r="O15" s="34">
        <f>J15</f>
        <v>23.122999890216807</v>
      </c>
    </row>
    <row r="16" spans="1:15">
      <c r="A16" s="16"/>
      <c r="B16" s="11" t="s">
        <v>195</v>
      </c>
      <c r="C16" s="55">
        <v>292.15199999999999</v>
      </c>
      <c r="D16" s="55">
        <v>306.71066666666667</v>
      </c>
      <c r="E16" s="55">
        <v>335.42266666666666</v>
      </c>
      <c r="F16" s="55">
        <v>318.30699999999996</v>
      </c>
      <c r="G16" s="56">
        <v>354.17633333333333</v>
      </c>
      <c r="H16" s="28">
        <f t="shared" si="0"/>
        <v>11.268785585404451</v>
      </c>
      <c r="I16" s="27">
        <f t="shared" si="3"/>
        <v>-5.1027161750150203</v>
      </c>
      <c r="J16" s="28">
        <f t="shared" si="1"/>
        <v>9.2066158625531784</v>
      </c>
      <c r="K16" s="27">
        <f t="shared" si="2"/>
        <v>8.3910157211435674</v>
      </c>
      <c r="L16" s="18"/>
      <c r="N16" s="23" t="s">
        <v>35</v>
      </c>
      <c r="O16" s="34">
        <f>100-O15</f>
        <v>76.877000109783197</v>
      </c>
    </row>
    <row r="17" spans="1:14">
      <c r="A17" s="16"/>
      <c r="B17" s="11" t="s">
        <v>23</v>
      </c>
      <c r="C17" s="55">
        <v>250.83866666666665</v>
      </c>
      <c r="D17" s="55">
        <v>229.27533333333335</v>
      </c>
      <c r="E17" s="55">
        <v>223.90700000000001</v>
      </c>
      <c r="F17" s="55">
        <v>234.99666666666667</v>
      </c>
      <c r="G17" s="56">
        <v>227.41733333333332</v>
      </c>
      <c r="H17" s="28">
        <f t="shared" si="0"/>
        <v>-3.2252939758010801</v>
      </c>
      <c r="I17" s="27">
        <f t="shared" si="3"/>
        <v>4.9528003441905222</v>
      </c>
      <c r="J17" s="28">
        <f t="shared" si="1"/>
        <v>5.9115864936002982</v>
      </c>
      <c r="K17" s="27">
        <f t="shared" si="2"/>
        <v>6.1948393356612792</v>
      </c>
      <c r="L17" s="18"/>
    </row>
    <row r="18" spans="1:14">
      <c r="A18" s="16"/>
      <c r="B18" s="11" t="s">
        <v>24</v>
      </c>
      <c r="C18" s="55">
        <v>155.00199999999998</v>
      </c>
      <c r="D18" s="55">
        <v>133.48500000000001</v>
      </c>
      <c r="E18" s="55">
        <v>129.25399999999999</v>
      </c>
      <c r="F18" s="55">
        <v>141.53299999999999</v>
      </c>
      <c r="G18" s="56">
        <v>151.30866666666668</v>
      </c>
      <c r="H18" s="28">
        <f t="shared" si="0"/>
        <v>6.9069875341204456</v>
      </c>
      <c r="I18" s="27">
        <f t="shared" si="3"/>
        <v>9.499899422841839</v>
      </c>
      <c r="J18" s="28">
        <f t="shared" si="1"/>
        <v>3.9331842349952941</v>
      </c>
      <c r="K18" s="27">
        <f t="shared" si="2"/>
        <v>3.731006946314761</v>
      </c>
      <c r="L18" s="18"/>
    </row>
    <row r="19" spans="1:14">
      <c r="A19" s="16"/>
      <c r="B19" s="11" t="s">
        <v>19</v>
      </c>
      <c r="C19" s="55">
        <v>85.098666666666659</v>
      </c>
      <c r="D19" s="55">
        <v>95.254333333333349</v>
      </c>
      <c r="E19" s="55">
        <v>104.15466666666667</v>
      </c>
      <c r="F19" s="55">
        <v>107.59400000000001</v>
      </c>
      <c r="G19" s="56">
        <v>106.69633333333336</v>
      </c>
      <c r="H19" s="28">
        <f t="shared" si="0"/>
        <v>-0.83430922418225029</v>
      </c>
      <c r="I19" s="27">
        <f t="shared" si="3"/>
        <v>3.3021404065748383</v>
      </c>
      <c r="J19" s="28">
        <f t="shared" si="1"/>
        <v>2.7735115604645002</v>
      </c>
      <c r="K19" s="27">
        <f t="shared" si="2"/>
        <v>2.8363276506665613</v>
      </c>
      <c r="L19" s="18"/>
    </row>
    <row r="20" spans="1:14">
      <c r="A20" s="16"/>
      <c r="B20" s="11" t="s">
        <v>5</v>
      </c>
      <c r="C20" s="55">
        <v>87.896000000000001</v>
      </c>
      <c r="D20" s="55">
        <v>81.168000000000006</v>
      </c>
      <c r="E20" s="55">
        <v>87.184333333333328</v>
      </c>
      <c r="F20" s="55">
        <v>88.598333333333343</v>
      </c>
      <c r="G20" s="56">
        <v>97.61433333333332</v>
      </c>
      <c r="H20" s="28">
        <f t="shared" si="0"/>
        <v>10.176263661844631</v>
      </c>
      <c r="I20" s="27">
        <f t="shared" si="3"/>
        <v>1.6218510206344572</v>
      </c>
      <c r="J20" s="28">
        <f t="shared" si="1"/>
        <v>2.5374300457094914</v>
      </c>
      <c r="K20" s="27">
        <f t="shared" si="2"/>
        <v>2.3355754283352814</v>
      </c>
      <c r="L20" s="18"/>
    </row>
    <row r="21" spans="1:14">
      <c r="A21" s="16"/>
      <c r="B21" s="11" t="s">
        <v>20</v>
      </c>
      <c r="C21" s="55">
        <v>64.349000000000004</v>
      </c>
      <c r="D21" s="55">
        <v>58.047666666666665</v>
      </c>
      <c r="E21" s="55">
        <v>66.581333333333319</v>
      </c>
      <c r="F21" s="55">
        <v>65.421000000000006</v>
      </c>
      <c r="G21" s="56">
        <v>64.934666666666672</v>
      </c>
      <c r="H21" s="28">
        <f t="shared" si="0"/>
        <v>-0.7433902467607223</v>
      </c>
      <c r="I21" s="27">
        <f t="shared" si="3"/>
        <v>-1.7427306952899402</v>
      </c>
      <c r="J21" s="28">
        <f t="shared" si="1"/>
        <v>1.6879403729110545</v>
      </c>
      <c r="K21" s="27">
        <f t="shared" si="2"/>
        <v>1.7245886502431096</v>
      </c>
      <c r="L21" s="18"/>
    </row>
    <row r="22" spans="1:14">
      <c r="A22" s="16"/>
      <c r="B22" s="11" t="s">
        <v>22</v>
      </c>
      <c r="C22" s="55">
        <v>51.270999999999994</v>
      </c>
      <c r="D22" s="55">
        <v>52.398666666666664</v>
      </c>
      <c r="E22" s="55">
        <v>48.907333333333334</v>
      </c>
      <c r="F22" s="55">
        <v>56.644000000000005</v>
      </c>
      <c r="G22" s="56">
        <v>58.903999999999996</v>
      </c>
      <c r="H22" s="28">
        <f t="shared" si="0"/>
        <v>3.9898312266082758</v>
      </c>
      <c r="I22" s="27">
        <f t="shared" si="3"/>
        <v>15.819031910688253</v>
      </c>
      <c r="J22" s="28">
        <f t="shared" si="1"/>
        <v>1.5311765629959251</v>
      </c>
      <c r="K22" s="27">
        <f t="shared" si="2"/>
        <v>1.4932147094109032</v>
      </c>
      <c r="L22" s="18"/>
    </row>
    <row r="23" spans="1:14">
      <c r="A23" s="16"/>
      <c r="B23" s="11" t="s">
        <v>7</v>
      </c>
      <c r="C23" s="55">
        <v>56.172333333333334</v>
      </c>
      <c r="D23" s="55">
        <v>50.217000000000006</v>
      </c>
      <c r="E23" s="55">
        <v>52.639666666666663</v>
      </c>
      <c r="F23" s="55">
        <v>54.518000000000001</v>
      </c>
      <c r="G23" s="56">
        <v>48.798000000000002</v>
      </c>
      <c r="H23" s="28">
        <f t="shared" si="0"/>
        <v>-10.491947613632192</v>
      </c>
      <c r="I23" s="27">
        <f t="shared" si="3"/>
        <v>3.5682850068706085</v>
      </c>
      <c r="J23" s="28">
        <f t="shared" si="1"/>
        <v>1.2684767404773047</v>
      </c>
      <c r="K23" s="27">
        <f t="shared" si="2"/>
        <v>1.4371703892321095</v>
      </c>
      <c r="L23" s="18"/>
    </row>
    <row r="24" spans="1:14">
      <c r="A24" s="16"/>
      <c r="B24" s="11" t="s">
        <v>21</v>
      </c>
      <c r="C24" s="55">
        <v>44.777666666666669</v>
      </c>
      <c r="D24" s="55">
        <v>41.911000000000001</v>
      </c>
      <c r="E24" s="55">
        <v>42.877333333333333</v>
      </c>
      <c r="F24" s="55">
        <v>42.345999999999997</v>
      </c>
      <c r="G24" s="56">
        <v>44.466666666666669</v>
      </c>
      <c r="H24" s="28">
        <f t="shared" si="0"/>
        <v>5.0079503770525502</v>
      </c>
      <c r="I24" s="27">
        <f t="shared" si="3"/>
        <v>-1.2391939797251172</v>
      </c>
      <c r="J24" s="28">
        <f t="shared" si="1"/>
        <v>1.1558861509329101</v>
      </c>
      <c r="K24" s="27">
        <f t="shared" si="2"/>
        <v>1.1162995213034761</v>
      </c>
      <c r="L24" s="18"/>
    </row>
    <row r="25" spans="1:14">
      <c r="A25" s="16"/>
      <c r="B25" s="11" t="s">
        <v>10</v>
      </c>
      <c r="C25" s="55">
        <v>40.56</v>
      </c>
      <c r="D25" s="55">
        <v>42.516333333333336</v>
      </c>
      <c r="E25" s="55">
        <v>40.154333333333334</v>
      </c>
      <c r="F25" s="55">
        <v>39.849333333333334</v>
      </c>
      <c r="G25" s="56">
        <v>43.622666666666667</v>
      </c>
      <c r="H25" s="28">
        <f t="shared" si="0"/>
        <v>9.4689998996219096</v>
      </c>
      <c r="I25" s="27">
        <f t="shared" si="3"/>
        <v>-0.75956932834148061</v>
      </c>
      <c r="J25" s="28">
        <f t="shared" si="1"/>
        <v>1.1339468425808703</v>
      </c>
      <c r="K25" s="27">
        <f t="shared" si="2"/>
        <v>1.0504839116861724</v>
      </c>
      <c r="L25" s="18"/>
    </row>
    <row r="26" spans="1:14">
      <c r="A26" s="16"/>
      <c r="B26" s="11" t="s">
        <v>8</v>
      </c>
      <c r="C26" s="55">
        <v>38.846666666666664</v>
      </c>
      <c r="D26" s="55">
        <v>39.255333333333333</v>
      </c>
      <c r="E26" s="55">
        <v>37.678999999999995</v>
      </c>
      <c r="F26" s="55">
        <v>39.248666666666672</v>
      </c>
      <c r="G26" s="56">
        <v>42.027333333333338</v>
      </c>
      <c r="H26" s="28">
        <f t="shared" si="0"/>
        <v>7.0796460176991038</v>
      </c>
      <c r="I26" s="27">
        <f t="shared" si="3"/>
        <v>4.1658925838442551</v>
      </c>
      <c r="J26" s="28">
        <f t="shared" si="1"/>
        <v>1.0924770440923777</v>
      </c>
      <c r="K26" s="27">
        <f t="shared" si="2"/>
        <v>1.0346495020025435</v>
      </c>
      <c r="L26" s="18"/>
    </row>
    <row r="27" spans="1:14">
      <c r="A27" s="16"/>
      <c r="B27" s="11" t="s">
        <v>18</v>
      </c>
      <c r="C27" s="55">
        <v>42.627000000000002</v>
      </c>
      <c r="D27" s="55">
        <v>38.415666666666667</v>
      </c>
      <c r="E27" s="55">
        <v>40.896333333333331</v>
      </c>
      <c r="F27" s="55">
        <v>39.452333333333335</v>
      </c>
      <c r="G27" s="56">
        <v>41.716999999999999</v>
      </c>
      <c r="H27" s="28">
        <f t="shared" si="0"/>
        <v>5.7402603986244971</v>
      </c>
      <c r="I27" s="27">
        <f t="shared" si="3"/>
        <v>-3.530878888897937</v>
      </c>
      <c r="J27" s="28">
        <f t="shared" si="1"/>
        <v>1.0844101025142776</v>
      </c>
      <c r="K27" s="27">
        <f t="shared" si="2"/>
        <v>1.04001843891525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F16" sqref="F16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22">
      <c r="A7" s="16"/>
      <c r="B7" s="3"/>
      <c r="C7" s="166" t="s">
        <v>181</v>
      </c>
      <c r="D7" s="166"/>
      <c r="E7" s="166"/>
      <c r="F7" s="166"/>
      <c r="G7" s="166"/>
      <c r="H7" s="166"/>
      <c r="I7" s="166"/>
      <c r="J7" s="18"/>
    </row>
    <row r="8" spans="1:22">
      <c r="A8" s="16"/>
      <c r="B8" s="3"/>
      <c r="C8" s="166" t="s">
        <v>152</v>
      </c>
      <c r="D8" s="166"/>
      <c r="E8" s="166"/>
      <c r="F8" s="166"/>
      <c r="G8" s="166"/>
      <c r="H8" s="166"/>
      <c r="I8" s="166"/>
      <c r="J8" s="18"/>
    </row>
    <row r="9" spans="1:22">
      <c r="A9" s="16"/>
      <c r="C9" s="171" t="s">
        <v>191</v>
      </c>
      <c r="D9" s="171"/>
      <c r="E9" s="171"/>
      <c r="F9" s="171"/>
      <c r="G9" s="171"/>
      <c r="H9" s="171"/>
      <c r="I9" s="171"/>
      <c r="J9" s="18"/>
    </row>
    <row r="10" spans="1:22" ht="15.75" customHeight="1">
      <c r="A10" s="16"/>
      <c r="B10" s="11"/>
      <c r="C10" s="167" t="s">
        <v>2</v>
      </c>
      <c r="D10" s="167"/>
      <c r="E10" s="167"/>
      <c r="F10" s="167"/>
      <c r="G10" s="168" t="s">
        <v>184</v>
      </c>
      <c r="H10" s="168"/>
      <c r="I10" s="168" t="s">
        <v>183</v>
      </c>
      <c r="J10" s="18"/>
    </row>
    <row r="11" spans="1:22">
      <c r="A11" s="16"/>
      <c r="B11" s="11"/>
      <c r="C11" s="160">
        <v>2008</v>
      </c>
      <c r="D11" s="160">
        <v>2009</v>
      </c>
      <c r="E11" s="160">
        <v>2010</v>
      </c>
      <c r="F11" s="160">
        <v>2011</v>
      </c>
      <c r="G11" s="161" t="s">
        <v>103</v>
      </c>
      <c r="H11" s="161" t="s">
        <v>104</v>
      </c>
      <c r="I11" s="168"/>
      <c r="J11" s="18"/>
      <c r="M11" s="2"/>
    </row>
    <row r="12" spans="1:22" ht="12" customHeight="1">
      <c r="A12" s="16"/>
      <c r="B12" s="11"/>
      <c r="C12" s="117"/>
      <c r="D12" s="117"/>
      <c r="E12" s="117"/>
      <c r="F12" s="117"/>
      <c r="J12" s="18"/>
    </row>
    <row r="13" spans="1:22">
      <c r="A13" s="16"/>
      <c r="B13" s="118" t="s">
        <v>128</v>
      </c>
      <c r="C13" s="27">
        <v>301.71899999999999</v>
      </c>
      <c r="D13" s="27">
        <v>378.93333333333334</v>
      </c>
      <c r="E13" s="27">
        <v>414.06400000000002</v>
      </c>
      <c r="F13" s="36">
        <v>376.34500000000003</v>
      </c>
      <c r="G13" s="28">
        <f>IF(OR(OR(F13=0,E13=0),F13=""),"",(F13/E13-1)*100)</f>
        <v>-9.1094613393098651</v>
      </c>
      <c r="H13" s="26">
        <f>F13-E13</f>
        <v>-37.718999999999994</v>
      </c>
      <c r="I13" s="28">
        <f>IF(F13=0,"",F13/$F$13*100)</f>
        <v>100</v>
      </c>
      <c r="J13" s="18"/>
      <c r="K13" s="23"/>
      <c r="L13" s="122"/>
      <c r="N13" s="104"/>
      <c r="O13" s="104"/>
      <c r="P13" s="104"/>
      <c r="Q13" s="104"/>
      <c r="R13" s="104"/>
      <c r="S13" s="104"/>
      <c r="T13" s="104"/>
      <c r="U13" s="104"/>
      <c r="V13" s="104"/>
    </row>
    <row r="14" spans="1:22">
      <c r="A14" s="16"/>
      <c r="B14" s="118" t="s">
        <v>117</v>
      </c>
      <c r="C14" s="27">
        <v>0</v>
      </c>
      <c r="D14" s="27">
        <v>0.79400000000000004</v>
      </c>
      <c r="E14" s="27">
        <v>0.64033333333333331</v>
      </c>
      <c r="F14" s="36">
        <v>0</v>
      </c>
      <c r="G14" s="28" t="str">
        <f t="shared" ref="G14:G24" si="0">IF(OR(OR(F14=0,E14=0),F14=""),"",(F14/E14-1)*100)</f>
        <v/>
      </c>
      <c r="H14" s="26">
        <f t="shared" ref="H14:H24" si="1">F14-E14</f>
        <v>-0.64033333333333331</v>
      </c>
      <c r="I14" s="28" t="str">
        <f t="shared" ref="I14:I24" si="2">IF(F14=0,"",F14/$F$13*100)</f>
        <v/>
      </c>
      <c r="J14" s="18"/>
      <c r="L14" s="23"/>
      <c r="M14" s="34"/>
    </row>
    <row r="15" spans="1:22">
      <c r="A15" s="16"/>
      <c r="B15" s="118" t="s">
        <v>154</v>
      </c>
      <c r="C15" s="27">
        <v>5.6069999999999993</v>
      </c>
      <c r="D15" s="27">
        <v>2.7070000000000003</v>
      </c>
      <c r="E15" s="27">
        <v>6.6789999999999994</v>
      </c>
      <c r="F15" s="36">
        <v>2.8603333333333332</v>
      </c>
      <c r="G15" s="28">
        <f t="shared" si="0"/>
        <v>-57.174227678794232</v>
      </c>
      <c r="H15" s="26">
        <f t="shared" si="1"/>
        <v>-3.8186666666666662</v>
      </c>
      <c r="I15" s="28">
        <f t="shared" si="2"/>
        <v>0.76002958278529886</v>
      </c>
      <c r="J15" s="18"/>
      <c r="M15" s="34"/>
    </row>
    <row r="16" spans="1:22">
      <c r="A16" s="16"/>
      <c r="B16" s="119" t="s">
        <v>119</v>
      </c>
      <c r="C16" s="27">
        <v>0.88733333333333331</v>
      </c>
      <c r="D16" s="27">
        <v>0.90400000000000003</v>
      </c>
      <c r="E16" s="27">
        <v>0</v>
      </c>
      <c r="F16" s="36">
        <v>2.6423333333333332</v>
      </c>
      <c r="G16" s="28" t="str">
        <f t="shared" si="0"/>
        <v/>
      </c>
      <c r="H16" s="26">
        <f t="shared" si="1"/>
        <v>2.6423333333333332</v>
      </c>
      <c r="I16" s="28">
        <f t="shared" si="2"/>
        <v>0.70210400917597759</v>
      </c>
      <c r="J16" s="18"/>
      <c r="K16" s="104"/>
    </row>
    <row r="17" spans="1:12">
      <c r="A17" s="16"/>
      <c r="B17" s="118" t="s">
        <v>120</v>
      </c>
      <c r="C17" s="27">
        <v>55.376333333333342</v>
      </c>
      <c r="D17" s="27">
        <v>70.582333333333338</v>
      </c>
      <c r="E17" s="27">
        <v>69.681333333333328</v>
      </c>
      <c r="F17" s="36">
        <v>46.882333333333328</v>
      </c>
      <c r="G17" s="28">
        <f t="shared" si="0"/>
        <v>-32.71894912075927</v>
      </c>
      <c r="H17" s="26">
        <f t="shared" si="1"/>
        <v>-22.798999999999999</v>
      </c>
      <c r="I17" s="28">
        <f t="shared" si="2"/>
        <v>12.45727546090245</v>
      </c>
      <c r="J17" s="18"/>
      <c r="K17" s="104"/>
    </row>
    <row r="18" spans="1:12">
      <c r="A18" s="16"/>
      <c r="B18" s="118" t="s">
        <v>156</v>
      </c>
      <c r="C18" s="27">
        <v>0.85799999999999998</v>
      </c>
      <c r="D18" s="27">
        <v>0</v>
      </c>
      <c r="E18" s="27">
        <v>0.88099999999999989</v>
      </c>
      <c r="F18" s="36">
        <v>1.337</v>
      </c>
      <c r="G18" s="28">
        <f t="shared" si="0"/>
        <v>51.759364358683335</v>
      </c>
      <c r="H18" s="26">
        <f t="shared" si="1"/>
        <v>0.45600000000000007</v>
      </c>
      <c r="I18" s="28">
        <f t="shared" si="2"/>
        <v>0.35525913722780955</v>
      </c>
      <c r="J18" s="18"/>
      <c r="K18" s="104"/>
    </row>
    <row r="19" spans="1:12">
      <c r="A19" s="16"/>
      <c r="B19" s="118" t="s">
        <v>122</v>
      </c>
      <c r="C19" s="27">
        <v>21.974</v>
      </c>
      <c r="D19" s="27">
        <v>50.74666666666667</v>
      </c>
      <c r="E19" s="27">
        <v>33.368333333333332</v>
      </c>
      <c r="F19" s="36">
        <v>29.90733333333333</v>
      </c>
      <c r="G19" s="28">
        <f t="shared" si="0"/>
        <v>-10.372109285250497</v>
      </c>
      <c r="H19" s="26">
        <f t="shared" si="1"/>
        <v>-3.4610000000000021</v>
      </c>
      <c r="I19" s="28">
        <f t="shared" si="2"/>
        <v>7.9467864149472769</v>
      </c>
      <c r="J19" s="18"/>
      <c r="K19" s="104"/>
    </row>
    <row r="20" spans="1:12">
      <c r="A20" s="16"/>
      <c r="B20" s="118" t="s">
        <v>123</v>
      </c>
      <c r="C20" s="27">
        <v>83.203333333333333</v>
      </c>
      <c r="D20" s="27">
        <v>93.377666666666656</v>
      </c>
      <c r="E20" s="27">
        <v>104.63</v>
      </c>
      <c r="F20" s="36">
        <v>104.747</v>
      </c>
      <c r="G20" s="28">
        <f t="shared" si="0"/>
        <v>0.11182261301729834</v>
      </c>
      <c r="H20" s="26">
        <f t="shared" si="1"/>
        <v>0.11700000000000443</v>
      </c>
      <c r="I20" s="28">
        <f t="shared" si="2"/>
        <v>27.832706691998034</v>
      </c>
      <c r="J20" s="18"/>
      <c r="K20" s="104"/>
    </row>
    <row r="21" spans="1:12">
      <c r="A21" s="16"/>
      <c r="B21" s="118" t="s">
        <v>158</v>
      </c>
      <c r="C21" s="27">
        <v>18.887333333333334</v>
      </c>
      <c r="D21" s="27">
        <v>31.863666666666663</v>
      </c>
      <c r="E21" s="27">
        <v>37.567</v>
      </c>
      <c r="F21" s="36">
        <v>46.968333333333334</v>
      </c>
      <c r="G21" s="28">
        <f t="shared" si="0"/>
        <v>25.025509977728678</v>
      </c>
      <c r="H21" s="26">
        <f t="shared" si="1"/>
        <v>9.4013333333333335</v>
      </c>
      <c r="I21" s="28">
        <f t="shared" si="2"/>
        <v>12.480126833977687</v>
      </c>
      <c r="J21" s="18"/>
      <c r="K21" s="104"/>
    </row>
    <row r="22" spans="1:12">
      <c r="A22" s="16"/>
      <c r="B22" s="118" t="s">
        <v>125</v>
      </c>
      <c r="C22" s="27">
        <v>8.4203333333333337</v>
      </c>
      <c r="D22" s="27">
        <v>6.9046666666666665</v>
      </c>
      <c r="E22" s="27">
        <v>10.149000000000001</v>
      </c>
      <c r="F22" s="36">
        <v>4.6156666666666668</v>
      </c>
      <c r="G22" s="28">
        <f t="shared" si="0"/>
        <v>-54.520970867408948</v>
      </c>
      <c r="H22" s="26">
        <f t="shared" si="1"/>
        <v>-5.5333333333333341</v>
      </c>
      <c r="I22" s="28">
        <f t="shared" si="2"/>
        <v>1.2264455929178457</v>
      </c>
      <c r="J22" s="18"/>
      <c r="K22" s="104"/>
    </row>
    <row r="23" spans="1:12">
      <c r="A23" s="16"/>
      <c r="B23" s="118" t="s">
        <v>126</v>
      </c>
      <c r="C23" s="27">
        <v>42.75333333333333</v>
      </c>
      <c r="D23" s="27">
        <v>50.778333333333336</v>
      </c>
      <c r="E23" s="27">
        <v>50.931666666666672</v>
      </c>
      <c r="F23" s="36">
        <v>42.602666666666664</v>
      </c>
      <c r="G23" s="28">
        <f t="shared" si="0"/>
        <v>-16.35328381164306</v>
      </c>
      <c r="H23" s="26">
        <f t="shared" si="1"/>
        <v>-8.3290000000000077</v>
      </c>
      <c r="I23" s="28">
        <f t="shared" si="2"/>
        <v>11.320109651162275</v>
      </c>
      <c r="J23" s="18"/>
    </row>
    <row r="24" spans="1:12">
      <c r="A24" s="16"/>
      <c r="B24" s="104" t="s">
        <v>160</v>
      </c>
      <c r="C24" s="27">
        <v>63.752333333333333</v>
      </c>
      <c r="D24" s="27">
        <v>70.274000000000001</v>
      </c>
      <c r="E24" s="27">
        <v>99.536666666666676</v>
      </c>
      <c r="F24" s="36">
        <v>93.781999999999996</v>
      </c>
      <c r="G24" s="28">
        <f t="shared" si="0"/>
        <v>-5.781454070526781</v>
      </c>
      <c r="H24" s="26">
        <f t="shared" si="1"/>
        <v>-5.7546666666666795</v>
      </c>
      <c r="I24" s="28">
        <f t="shared" si="2"/>
        <v>24.919156624905337</v>
      </c>
      <c r="J24" s="18"/>
    </row>
    <row r="25" spans="1:12">
      <c r="A25" s="16"/>
      <c r="B25" s="12"/>
      <c r="C25" s="4"/>
      <c r="D25" s="4"/>
      <c r="E25" s="4"/>
      <c r="F25" s="4"/>
      <c r="G25" s="24"/>
      <c r="H25" s="24"/>
      <c r="I25" s="24"/>
      <c r="J25" s="18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104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104"/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104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104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104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104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104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104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104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104"/>
    </row>
    <row r="37" spans="1:12">
      <c r="A37" s="16"/>
      <c r="B37" s="74" t="s">
        <v>155</v>
      </c>
      <c r="C37" s="4"/>
      <c r="D37" s="4"/>
      <c r="E37" s="4"/>
      <c r="F37" s="5"/>
      <c r="G37" s="8"/>
      <c r="H37" s="8"/>
      <c r="I37" s="8"/>
      <c r="J37" s="18"/>
      <c r="L37" s="104"/>
    </row>
    <row r="38" spans="1:12">
      <c r="A38" s="16"/>
      <c r="B38" s="74" t="s">
        <v>157</v>
      </c>
      <c r="C38" s="4"/>
      <c r="D38" s="4"/>
      <c r="E38" s="4"/>
      <c r="F38" s="5"/>
      <c r="G38" s="8"/>
      <c r="H38" s="8"/>
      <c r="I38" s="8"/>
      <c r="J38" s="18"/>
      <c r="L38" s="104"/>
    </row>
    <row r="39" spans="1:12">
      <c r="A39" s="16"/>
      <c r="B39" s="74" t="s">
        <v>159</v>
      </c>
      <c r="C39" s="4"/>
      <c r="D39" s="4"/>
      <c r="E39" s="4"/>
      <c r="F39" s="5"/>
      <c r="G39" s="8"/>
      <c r="H39" s="8"/>
      <c r="I39" s="8"/>
      <c r="J39" s="18"/>
      <c r="L39" s="104"/>
    </row>
    <row r="40" spans="1:12">
      <c r="A40" s="16"/>
      <c r="B40" s="74" t="s">
        <v>161</v>
      </c>
      <c r="C40" s="4"/>
      <c r="D40" s="4"/>
      <c r="E40" s="4"/>
      <c r="F40" s="5"/>
      <c r="G40" s="8"/>
      <c r="H40" s="8"/>
      <c r="I40" s="8"/>
      <c r="J40" s="18"/>
      <c r="L40" s="104"/>
    </row>
    <row r="41" spans="1:12">
      <c r="A41" s="16"/>
      <c r="B41" s="74" t="s">
        <v>190</v>
      </c>
      <c r="C41" s="4"/>
      <c r="D41" s="4"/>
      <c r="E41" s="4"/>
      <c r="F41" s="5"/>
      <c r="G41" s="8"/>
      <c r="H41" s="8"/>
      <c r="I41" s="8"/>
      <c r="J41" s="18"/>
      <c r="L41" s="104"/>
    </row>
    <row r="42" spans="1:12">
      <c r="A42" s="16"/>
      <c r="B42" s="74" t="s">
        <v>102</v>
      </c>
      <c r="C42" s="11"/>
      <c r="D42" s="11"/>
      <c r="E42" s="11"/>
      <c r="F42" s="11"/>
      <c r="G42" s="11"/>
      <c r="H42" s="11"/>
      <c r="I42" s="11"/>
      <c r="J42" s="18"/>
      <c r="L42" s="104"/>
    </row>
    <row r="43" spans="1:12">
      <c r="A43" s="16"/>
      <c r="B43" s="74" t="s">
        <v>100</v>
      </c>
      <c r="C43" s="11"/>
      <c r="D43" s="11"/>
      <c r="E43" s="11"/>
      <c r="F43" s="11"/>
      <c r="G43" s="11"/>
      <c r="H43" s="11"/>
      <c r="I43" s="11"/>
      <c r="J43" s="18"/>
      <c r="L43" s="104"/>
    </row>
    <row r="44" spans="1:12">
      <c r="A44" s="16"/>
      <c r="B44" s="74" t="s">
        <v>175</v>
      </c>
      <c r="C44" s="61"/>
      <c r="D44" s="61"/>
      <c r="E44" s="61"/>
      <c r="F44" s="61"/>
      <c r="G44" s="61"/>
      <c r="H44" s="61"/>
      <c r="I44" s="61"/>
      <c r="J44" s="90"/>
      <c r="K44" s="58"/>
      <c r="L44" s="58"/>
    </row>
    <row r="45" spans="1:12">
      <c r="A45" s="20"/>
      <c r="B45" s="92" t="s">
        <v>170</v>
      </c>
      <c r="C45" s="95"/>
      <c r="D45" s="95"/>
      <c r="E45" s="95"/>
      <c r="F45" s="95"/>
      <c r="G45" s="95"/>
      <c r="H45" s="96"/>
      <c r="I45" s="96"/>
      <c r="J45" s="97"/>
      <c r="K45" s="58"/>
      <c r="L45" s="58"/>
    </row>
    <row r="46" spans="1:12">
      <c r="B46" s="23"/>
      <c r="C46" s="23"/>
      <c r="D46" s="23"/>
      <c r="E46" s="23"/>
      <c r="F46" s="59"/>
      <c r="G46" s="59"/>
      <c r="H46" s="58"/>
      <c r="I46" s="58"/>
      <c r="J46" s="58"/>
      <c r="K46" s="58"/>
      <c r="L46" s="58"/>
    </row>
    <row r="47" spans="1:12">
      <c r="B47" s="23"/>
      <c r="C47" s="23"/>
      <c r="D47" s="23"/>
      <c r="E47" s="23"/>
      <c r="F47" s="59"/>
      <c r="G47" s="59"/>
      <c r="H47" s="58"/>
      <c r="I47" s="58"/>
      <c r="J47" s="58"/>
      <c r="K47" s="58"/>
      <c r="L47" s="58"/>
    </row>
    <row r="48" spans="1:12">
      <c r="B48" s="59"/>
      <c r="C48" s="59"/>
      <c r="D48" s="59"/>
      <c r="E48" s="59"/>
      <c r="F48" s="59"/>
      <c r="G48" s="59"/>
      <c r="H48" s="58"/>
      <c r="I48" s="58"/>
      <c r="J48" s="58"/>
      <c r="K48" s="58"/>
      <c r="L48" s="58"/>
    </row>
    <row r="49" spans="2:12">
      <c r="B49" s="59"/>
      <c r="C49" s="59"/>
      <c r="D49" s="59"/>
      <c r="E49" s="59"/>
      <c r="F49" s="59"/>
      <c r="G49" s="59"/>
      <c r="H49" s="58"/>
      <c r="I49" s="58"/>
      <c r="J49" s="58"/>
      <c r="K49" s="58"/>
      <c r="L49" s="58"/>
    </row>
    <row r="50" spans="2:12">
      <c r="B50" s="59"/>
      <c r="C50" s="59"/>
      <c r="D50" s="59"/>
      <c r="E50" s="59"/>
      <c r="F50" s="59"/>
      <c r="G50" s="59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5" sqref="I25"/>
    </sheetView>
  </sheetViews>
  <sheetFormatPr baseColWidth="10" defaultRowHeight="15.75"/>
  <cols>
    <col min="1" max="1" width="1.85546875" style="9" customWidth="1"/>
    <col min="2" max="2" width="15.5703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1667.778</v>
      </c>
      <c r="D13" s="26">
        <v>1758.8876666666665</v>
      </c>
      <c r="E13" s="26">
        <v>2074.6659999999997</v>
      </c>
      <c r="F13" s="26">
        <v>2218.7249999999999</v>
      </c>
      <c r="G13" s="26">
        <v>2116.6566666666663</v>
      </c>
      <c r="H13" s="28">
        <f t="shared" ref="H13:H27" si="0">IF(OR(OR(G13=0,F13=0),G13=""),"",(G13/F13-1)*100)</f>
        <v>-4.6003147453304809</v>
      </c>
      <c r="I13" s="27">
        <f>IF(OR(OR(G13=0,F13=0),F13=""),"",(F13/E13-1)*100)</f>
        <v>6.9437200975964508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764.44566666666674</v>
      </c>
      <c r="D14" s="25">
        <v>813.62133333333304</v>
      </c>
      <c r="E14" s="25">
        <v>940.78399999999965</v>
      </c>
      <c r="F14" s="25">
        <v>1051.0250000000003</v>
      </c>
      <c r="G14" s="26">
        <v>1016.0529999999997</v>
      </c>
      <c r="H14" s="28">
        <f t="shared" si="0"/>
        <v>-3.3274184724436329</v>
      </c>
      <c r="I14" s="27">
        <f>IF(OR(OR(G14=0,F14=0),F14=""),"",(F14/E14-1)*100)</f>
        <v>11.71799265293636</v>
      </c>
      <c r="J14" s="28">
        <f t="shared" si="1"/>
        <v>48.002730721562457</v>
      </c>
      <c r="K14" s="27">
        <f t="shared" si="2"/>
        <v>47.370674599150433</v>
      </c>
      <c r="L14" s="18"/>
    </row>
    <row r="15" spans="1:15">
      <c r="A15" s="16"/>
      <c r="B15" s="12" t="s">
        <v>4</v>
      </c>
      <c r="C15" s="107">
        <v>319.72533333333337</v>
      </c>
      <c r="D15" s="107">
        <v>301.34966666666668</v>
      </c>
      <c r="E15" s="107">
        <v>371.69333333333333</v>
      </c>
      <c r="F15" s="107">
        <v>394.53466666666668</v>
      </c>
      <c r="G15" s="107">
        <v>374.28933333333333</v>
      </c>
      <c r="H15" s="50">
        <f t="shared" si="0"/>
        <v>-5.1314459903819216</v>
      </c>
      <c r="I15" s="36">
        <f t="shared" ref="I15:I27" si="3">IF(OR(OR(G15=0,F15=0),F15=""),"",(F15/E15-1)*100)</f>
        <v>6.1452093123363305</v>
      </c>
      <c r="J15" s="50">
        <f t="shared" si="1"/>
        <v>17.683044171862232</v>
      </c>
      <c r="K15" s="36">
        <f t="shared" si="2"/>
        <v>17.782044492520104</v>
      </c>
      <c r="L15" s="18"/>
      <c r="N15" s="23" t="s">
        <v>4</v>
      </c>
      <c r="O15" s="34">
        <f>J15</f>
        <v>17.683044171862232</v>
      </c>
    </row>
    <row r="16" spans="1:15">
      <c r="A16" s="16"/>
      <c r="B16" s="11" t="s">
        <v>195</v>
      </c>
      <c r="C16" s="55">
        <v>164.06733333333332</v>
      </c>
      <c r="D16" s="55">
        <v>209.02100000000004</v>
      </c>
      <c r="E16" s="55">
        <v>241.27333333333331</v>
      </c>
      <c r="F16" s="55">
        <v>233.25633333333334</v>
      </c>
      <c r="G16" s="56">
        <v>203.24866666666665</v>
      </c>
      <c r="H16" s="28">
        <f t="shared" si="0"/>
        <v>-12.864673913820146</v>
      </c>
      <c r="I16" s="27">
        <f t="shared" si="3"/>
        <v>-3.3227874333397689</v>
      </c>
      <c r="J16" s="28">
        <f t="shared" si="1"/>
        <v>9.60234457800588</v>
      </c>
      <c r="K16" s="27">
        <f t="shared" si="2"/>
        <v>10.513079959586399</v>
      </c>
      <c r="L16" s="18"/>
      <c r="N16" s="23" t="s">
        <v>35</v>
      </c>
      <c r="O16" s="34">
        <f>100-O15</f>
        <v>82.316955828137765</v>
      </c>
    </row>
    <row r="17" spans="1:14">
      <c r="A17" s="16"/>
      <c r="B17" s="11" t="s">
        <v>23</v>
      </c>
      <c r="C17" s="55">
        <v>111.89633333333332</v>
      </c>
      <c r="D17" s="55">
        <v>121.60733333333333</v>
      </c>
      <c r="E17" s="55">
        <v>157.37533333333334</v>
      </c>
      <c r="F17" s="55">
        <v>170.29099999999997</v>
      </c>
      <c r="G17" s="56">
        <v>164.17033333333333</v>
      </c>
      <c r="H17" s="28">
        <f t="shared" si="0"/>
        <v>-3.5942396642609675</v>
      </c>
      <c r="I17" s="27">
        <f t="shared" si="3"/>
        <v>8.2069193393288877</v>
      </c>
      <c r="J17" s="28">
        <f t="shared" si="1"/>
        <v>7.7561153832222836</v>
      </c>
      <c r="K17" s="27">
        <f t="shared" si="2"/>
        <v>7.6751738047752633</v>
      </c>
      <c r="L17" s="18"/>
    </row>
    <row r="18" spans="1:14">
      <c r="A18" s="16"/>
      <c r="B18" s="11" t="s">
        <v>20</v>
      </c>
      <c r="C18" s="55">
        <v>30.815333333333331</v>
      </c>
      <c r="D18" s="55">
        <v>27.166666666666668</v>
      </c>
      <c r="E18" s="55">
        <v>37.1</v>
      </c>
      <c r="F18" s="55">
        <v>43.923333333333339</v>
      </c>
      <c r="G18" s="56">
        <v>51.31433333333333</v>
      </c>
      <c r="H18" s="28">
        <f t="shared" si="0"/>
        <v>16.827047127570751</v>
      </c>
      <c r="I18" s="27">
        <f t="shared" si="3"/>
        <v>18.391734052111431</v>
      </c>
      <c r="J18" s="28">
        <f t="shared" si="1"/>
        <v>2.4243106660346432</v>
      </c>
      <c r="K18" s="27">
        <f t="shared" si="2"/>
        <v>1.9796654985783881</v>
      </c>
      <c r="L18" s="18"/>
    </row>
    <row r="19" spans="1:14">
      <c r="A19" s="16"/>
      <c r="B19" s="11" t="s">
        <v>22</v>
      </c>
      <c r="C19" s="55">
        <v>31.337333333333333</v>
      </c>
      <c r="D19" s="55">
        <v>30.457666666666665</v>
      </c>
      <c r="E19" s="55">
        <v>55.808333333333337</v>
      </c>
      <c r="F19" s="55">
        <v>57.342666666666673</v>
      </c>
      <c r="G19" s="56">
        <v>48.628666666666668</v>
      </c>
      <c r="H19" s="28">
        <f t="shared" si="0"/>
        <v>-15.196363382705147</v>
      </c>
      <c r="I19" s="27">
        <f t="shared" si="3"/>
        <v>2.7492907271912781</v>
      </c>
      <c r="J19" s="28">
        <f t="shared" si="1"/>
        <v>2.2974281768260325</v>
      </c>
      <c r="K19" s="27">
        <f t="shared" si="2"/>
        <v>2.5844873369465198</v>
      </c>
      <c r="L19" s="18"/>
    </row>
    <row r="20" spans="1:14">
      <c r="A20" s="16"/>
      <c r="B20" s="11" t="s">
        <v>19</v>
      </c>
      <c r="C20" s="55">
        <v>33.501333333333335</v>
      </c>
      <c r="D20" s="55">
        <v>49.99</v>
      </c>
      <c r="E20" s="55">
        <v>39.891999999999996</v>
      </c>
      <c r="F20" s="55">
        <v>54.217000000000006</v>
      </c>
      <c r="G20" s="56">
        <v>48.041999999999994</v>
      </c>
      <c r="H20" s="28">
        <f t="shared" si="0"/>
        <v>-11.389416603648318</v>
      </c>
      <c r="I20" s="27">
        <f t="shared" si="3"/>
        <v>35.909455529930831</v>
      </c>
      <c r="J20" s="28">
        <f t="shared" si="1"/>
        <v>2.2697115104480812</v>
      </c>
      <c r="K20" s="27">
        <f t="shared" si="2"/>
        <v>2.4436106322324762</v>
      </c>
      <c r="L20" s="18"/>
    </row>
    <row r="21" spans="1:14">
      <c r="A21" s="16"/>
      <c r="B21" s="11" t="s">
        <v>24</v>
      </c>
      <c r="C21" s="55">
        <v>61.512333333333338</v>
      </c>
      <c r="D21" s="55">
        <v>51.348666666666666</v>
      </c>
      <c r="E21" s="55">
        <v>59.263333333333343</v>
      </c>
      <c r="F21" s="55">
        <v>47.940666666666665</v>
      </c>
      <c r="G21" s="56">
        <v>43.082999999999998</v>
      </c>
      <c r="H21" s="28">
        <f t="shared" si="0"/>
        <v>-10.132663987428902</v>
      </c>
      <c r="I21" s="27">
        <f t="shared" si="3"/>
        <v>-19.105686484054239</v>
      </c>
      <c r="J21" s="28">
        <f t="shared" si="1"/>
        <v>2.0354269390249091</v>
      </c>
      <c r="K21" s="27">
        <f t="shared" si="2"/>
        <v>2.1607304495449715</v>
      </c>
      <c r="L21" s="18"/>
    </row>
    <row r="22" spans="1:14">
      <c r="A22" s="16"/>
      <c r="B22" s="11" t="s">
        <v>7</v>
      </c>
      <c r="C22" s="55">
        <v>34.078666666666663</v>
      </c>
      <c r="D22" s="55">
        <v>44.511666666666663</v>
      </c>
      <c r="E22" s="55">
        <v>38.233666666666664</v>
      </c>
      <c r="F22" s="55">
        <v>34.055</v>
      </c>
      <c r="G22" s="56">
        <v>41.840666666666664</v>
      </c>
      <c r="H22" s="28">
        <f t="shared" si="0"/>
        <v>22.862036901091365</v>
      </c>
      <c r="I22" s="27">
        <f t="shared" si="3"/>
        <v>-10.929285708058334</v>
      </c>
      <c r="J22" s="28">
        <f t="shared" si="1"/>
        <v>1.9767337483484175</v>
      </c>
      <c r="K22" s="27">
        <f t="shared" si="2"/>
        <v>1.5348905339778478</v>
      </c>
      <c r="L22" s="18"/>
    </row>
    <row r="23" spans="1:14">
      <c r="A23" s="16"/>
      <c r="B23" s="11" t="s">
        <v>5</v>
      </c>
      <c r="C23" s="55">
        <v>42.333666666666666</v>
      </c>
      <c r="D23" s="55">
        <v>29.278666666666666</v>
      </c>
      <c r="E23" s="55">
        <v>39.005000000000003</v>
      </c>
      <c r="F23" s="55">
        <v>34.072000000000003</v>
      </c>
      <c r="G23" s="56">
        <v>35.74366666666667</v>
      </c>
      <c r="H23" s="28">
        <f t="shared" si="0"/>
        <v>4.906276903811535</v>
      </c>
      <c r="I23" s="27">
        <f t="shared" si="3"/>
        <v>-12.647096526086399</v>
      </c>
      <c r="J23" s="28">
        <f t="shared" si="1"/>
        <v>1.6886851433943786</v>
      </c>
      <c r="K23" s="27">
        <f t="shared" si="2"/>
        <v>1.5356567397942513</v>
      </c>
      <c r="L23" s="18"/>
    </row>
    <row r="24" spans="1:14">
      <c r="A24" s="16"/>
      <c r="B24" s="11" t="s">
        <v>21</v>
      </c>
      <c r="C24" s="55">
        <v>21.556333333333331</v>
      </c>
      <c r="D24" s="55">
        <v>23.748999999999999</v>
      </c>
      <c r="E24" s="55">
        <v>24.123333333333335</v>
      </c>
      <c r="F24" s="55">
        <v>27.836333333333332</v>
      </c>
      <c r="G24" s="56">
        <v>24.379000000000001</v>
      </c>
      <c r="H24" s="28">
        <f t="shared" si="0"/>
        <v>-12.420218180076393</v>
      </c>
      <c r="I24" s="27">
        <f t="shared" si="3"/>
        <v>15.391736907558373</v>
      </c>
      <c r="J24" s="28">
        <f t="shared" si="1"/>
        <v>1.1517692209569497</v>
      </c>
      <c r="K24" s="27">
        <f t="shared" si="2"/>
        <v>1.2546094416087319</v>
      </c>
      <c r="L24" s="18"/>
    </row>
    <row r="25" spans="1:14">
      <c r="A25" s="16"/>
      <c r="B25" s="11" t="s">
        <v>10</v>
      </c>
      <c r="C25" s="55">
        <v>19.608666666666668</v>
      </c>
      <c r="D25" s="55">
        <v>20.885333333333335</v>
      </c>
      <c r="E25" s="55">
        <v>25.697999999999997</v>
      </c>
      <c r="F25" s="55">
        <v>27.292000000000002</v>
      </c>
      <c r="G25" s="56">
        <v>24.266666666666666</v>
      </c>
      <c r="H25" s="28">
        <f t="shared" si="0"/>
        <v>-11.08505544970444</v>
      </c>
      <c r="I25" s="27">
        <f t="shared" si="3"/>
        <v>6.2028173398708253</v>
      </c>
      <c r="J25" s="28">
        <f t="shared" si="1"/>
        <v>1.1464621092698077</v>
      </c>
      <c r="K25" s="27">
        <f t="shared" si="2"/>
        <v>1.2300758318403588</v>
      </c>
      <c r="L25" s="18"/>
    </row>
    <row r="26" spans="1:14">
      <c r="A26" s="16"/>
      <c r="B26" s="11" t="s">
        <v>18</v>
      </c>
      <c r="C26" s="55">
        <v>18.635999999999999</v>
      </c>
      <c r="D26" s="55">
        <v>21.196666666666669</v>
      </c>
      <c r="E26" s="55">
        <v>22.229333333333329</v>
      </c>
      <c r="F26" s="55">
        <v>23.096666666666664</v>
      </c>
      <c r="G26" s="56">
        <v>22.41</v>
      </c>
      <c r="H26" s="28">
        <f t="shared" si="0"/>
        <v>-2.9730119786404829</v>
      </c>
      <c r="I26" s="27">
        <f t="shared" si="3"/>
        <v>3.9017514395393471</v>
      </c>
      <c r="J26" s="28">
        <f t="shared" si="1"/>
        <v>1.0587451594259503</v>
      </c>
      <c r="K26" s="27">
        <f t="shared" si="2"/>
        <v>1.040988255266726</v>
      </c>
      <c r="L26" s="18"/>
    </row>
    <row r="27" spans="1:14">
      <c r="A27" s="16"/>
      <c r="B27" s="11" t="s">
        <v>8</v>
      </c>
      <c r="C27" s="55">
        <v>14.263666666666666</v>
      </c>
      <c r="D27" s="55">
        <v>14.703999999999999</v>
      </c>
      <c r="E27" s="55">
        <v>22.187000000000001</v>
      </c>
      <c r="F27" s="55">
        <v>19.842333333333332</v>
      </c>
      <c r="G27" s="56">
        <v>19.187333333333331</v>
      </c>
      <c r="H27" s="28">
        <f t="shared" si="0"/>
        <v>-3.3010230651637107</v>
      </c>
      <c r="I27" s="27">
        <f t="shared" si="3"/>
        <v>-10.567749883565458</v>
      </c>
      <c r="J27" s="28">
        <f t="shared" si="1"/>
        <v>0.90649247161797619</v>
      </c>
      <c r="K27" s="27">
        <f t="shared" si="2"/>
        <v>0.89431242417754941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J24" sqref="J24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8">
        <v>7.2896666666666663</v>
      </c>
      <c r="D13" s="28">
        <v>8.6936666666666671</v>
      </c>
      <c r="E13" s="28">
        <v>2.5870000000000002</v>
      </c>
      <c r="F13" s="28">
        <v>2.5866666666666664</v>
      </c>
      <c r="G13" s="28">
        <v>2.0763333333333334</v>
      </c>
      <c r="H13" s="28">
        <f t="shared" ref="H13:H14" si="0">IF(OR(OR(G13=0,F13=0),G13=""),"",(G13/F13-1)*100)</f>
        <v>-19.729381443298966</v>
      </c>
      <c r="I13" s="27">
        <f>IF(OR(OR(G13=0,F13=0),F13=""),"",(F13/E13-1)*100)</f>
        <v>-1.2884937508073069E-2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26</v>
      </c>
      <c r="C14" s="27">
        <v>2.753333333333333</v>
      </c>
      <c r="D14" s="27">
        <v>4.2190000000000003</v>
      </c>
      <c r="E14" s="27">
        <v>0.39866666666666672</v>
      </c>
      <c r="F14" s="27">
        <v>0.4359999999999995</v>
      </c>
      <c r="G14" s="28">
        <v>1.1870000000000001</v>
      </c>
      <c r="H14" s="28">
        <f t="shared" si="0"/>
        <v>172.24770642201867</v>
      </c>
      <c r="I14" s="27">
        <f>IF(OR(OR(G14=0,F14=0),F14=""),"",(F14/E14-1)*100)</f>
        <v>9.3645484949831381</v>
      </c>
      <c r="J14" s="28">
        <f t="shared" si="1"/>
        <v>57.16808476480977</v>
      </c>
      <c r="K14" s="27">
        <f t="shared" si="2"/>
        <v>16.855670103092766</v>
      </c>
      <c r="L14" s="18"/>
    </row>
    <row r="15" spans="1:15">
      <c r="A15" s="16"/>
      <c r="B15" s="11" t="s">
        <v>195</v>
      </c>
      <c r="C15" s="53">
        <v>1.6920000000000002</v>
      </c>
      <c r="D15" s="53">
        <v>2.8689999999999998</v>
      </c>
      <c r="E15" s="53">
        <v>0.29366666666666669</v>
      </c>
      <c r="F15" s="53">
        <v>0.39500000000000002</v>
      </c>
      <c r="G15" s="54">
        <v>0.52800000000000002</v>
      </c>
      <c r="H15" s="28">
        <f t="shared" ref="H15" si="3">IF(OR(OR(G15=0,F15=0),G15=""),"",(G15/F15-1)*100)</f>
        <v>33.670886075949369</v>
      </c>
      <c r="I15" s="27"/>
      <c r="J15" s="28">
        <f t="shared" ref="J15" si="4">IF(G15=0,"",G15/$G$13*100)</f>
        <v>25.429442928238881</v>
      </c>
      <c r="K15" s="27">
        <f t="shared" ref="K15" si="5">IF(F15=0,"",F15/$F$13*100)</f>
        <v>15.270618556701033</v>
      </c>
      <c r="L15" s="18"/>
      <c r="N15" s="23" t="s">
        <v>4</v>
      </c>
      <c r="O15" s="34">
        <f>+G19</f>
        <v>0</v>
      </c>
    </row>
    <row r="16" spans="1:15">
      <c r="A16" s="16"/>
      <c r="B16" s="11" t="s">
        <v>23</v>
      </c>
      <c r="C16" s="53">
        <v>0</v>
      </c>
      <c r="D16" s="53">
        <v>0.52033333333333331</v>
      </c>
      <c r="E16" s="53">
        <v>0.63300000000000001</v>
      </c>
      <c r="F16" s="53">
        <v>0.33833333333333332</v>
      </c>
      <c r="G16" s="54">
        <v>0.18966666666666665</v>
      </c>
      <c r="H16" s="28">
        <f t="shared" ref="H16" si="6">IF(OR(OR(G16=0,F16=0),G16=""),"",(G16/F16-1)*100)</f>
        <v>-43.940886699507388</v>
      </c>
      <c r="I16" s="27">
        <f t="shared" ref="I16" si="7">IF(OR(OR(G16=0,F16=0),F16=""),"",(F16/E16-1)*100)</f>
        <v>-46.550816219062661</v>
      </c>
      <c r="J16" s="28">
        <f t="shared" ref="J16" si="8">IF(G16=0,"",G16/$G$13*100)</f>
        <v>9.1346925670252048</v>
      </c>
      <c r="K16" s="27">
        <f t="shared" ref="K16" si="9">IF(F16=0,"",F16/$F$13*100)</f>
        <v>13.079896907216495</v>
      </c>
      <c r="L16" s="18"/>
      <c r="N16" s="23" t="s">
        <v>35</v>
      </c>
      <c r="O16" s="34">
        <f>100-O19</f>
        <v>100</v>
      </c>
    </row>
    <row r="17" spans="1:14">
      <c r="A17" s="16"/>
      <c r="B17" s="11" t="s">
        <v>8</v>
      </c>
      <c r="C17" s="53">
        <v>0</v>
      </c>
      <c r="D17" s="53">
        <v>0</v>
      </c>
      <c r="E17" s="53">
        <v>0</v>
      </c>
      <c r="F17" s="53">
        <v>0</v>
      </c>
      <c r="G17" s="54">
        <v>0.104</v>
      </c>
      <c r="H17" s="28" t="str">
        <f t="shared" ref="H17:H18" si="10">IF(OR(OR(G17=0,F17=0),G17=""),"",(G17/F17-1)*100)</f>
        <v/>
      </c>
      <c r="I17" s="27" t="str">
        <f t="shared" ref="I17" si="11">IF(OR(OR(G17=0,F17=0),F17=""),"",(F17/E17-1)*100)</f>
        <v/>
      </c>
      <c r="J17" s="28">
        <f t="shared" ref="J17:J18" si="12">IF(G17=0,"",G17/$G$13*100)</f>
        <v>5.0088296676834165</v>
      </c>
      <c r="K17" s="27" t="str">
        <f t="shared" ref="K17:K27" si="13">IF(F17=0,"",F17/$F$13*100)</f>
        <v/>
      </c>
      <c r="L17" s="18"/>
    </row>
    <row r="18" spans="1:14">
      <c r="A18" s="16"/>
      <c r="B18" s="11" t="s">
        <v>18</v>
      </c>
      <c r="C18" s="53">
        <v>5.7999999999999996E-2</v>
      </c>
      <c r="D18" s="53">
        <v>0</v>
      </c>
      <c r="E18" s="53">
        <v>0</v>
      </c>
      <c r="F18" s="53">
        <v>0</v>
      </c>
      <c r="G18" s="54">
        <v>6.7666666666666667E-2</v>
      </c>
      <c r="H18" s="28" t="str">
        <f t="shared" si="10"/>
        <v/>
      </c>
      <c r="I18" s="27"/>
      <c r="J18" s="28">
        <f t="shared" si="12"/>
        <v>3.2589500722427354</v>
      </c>
      <c r="K18" s="27" t="str">
        <f t="shared" si="13"/>
        <v/>
      </c>
      <c r="L18" s="18"/>
    </row>
    <row r="19" spans="1:14">
      <c r="A19" s="16"/>
      <c r="B19" s="12" t="s">
        <v>4</v>
      </c>
      <c r="C19" s="50">
        <v>2.2999999999999998</v>
      </c>
      <c r="D19" s="50">
        <v>0</v>
      </c>
      <c r="E19" s="50">
        <v>0.79400000000000004</v>
      </c>
      <c r="F19" s="50">
        <v>1.4173333333333333</v>
      </c>
      <c r="G19" s="50">
        <v>0</v>
      </c>
      <c r="H19" s="50" t="str">
        <f t="shared" ref="H19:H27" si="14">IF(OR(OR(G19=0,F19=0),G19=""),"",(G19/F19-1)*100)</f>
        <v/>
      </c>
      <c r="I19" s="36" t="str">
        <f t="shared" ref="I19:I27" si="15">IF(OR(OR(G19=0,F19=0),F19=""),"",(F19/E19-1)*100)</f>
        <v/>
      </c>
      <c r="J19" s="50" t="str">
        <f t="shared" ref="J19:J27" si="16">IF(G19=0,"",G19/$G$13*100)</f>
        <v/>
      </c>
      <c r="K19" s="36">
        <f t="shared" si="13"/>
        <v>54.793814432989699</v>
      </c>
      <c r="L19" s="18"/>
    </row>
    <row r="20" spans="1:14">
      <c r="A20" s="16"/>
      <c r="B20" s="11" t="s">
        <v>5</v>
      </c>
      <c r="C20" s="53">
        <v>8.6000000000000007E-2</v>
      </c>
      <c r="D20" s="53">
        <v>0.37333333333333335</v>
      </c>
      <c r="E20" s="53">
        <v>0</v>
      </c>
      <c r="F20" s="53">
        <v>0</v>
      </c>
      <c r="G20" s="54">
        <v>0</v>
      </c>
      <c r="H20" s="28" t="str">
        <f t="shared" si="14"/>
        <v/>
      </c>
      <c r="I20" s="27" t="str">
        <f t="shared" si="15"/>
        <v/>
      </c>
      <c r="J20" s="28" t="str">
        <f t="shared" si="16"/>
        <v/>
      </c>
      <c r="K20" s="27" t="str">
        <f t="shared" si="13"/>
        <v/>
      </c>
      <c r="L20" s="18"/>
    </row>
    <row r="21" spans="1:14">
      <c r="A21" s="16"/>
      <c r="B21" s="11" t="s">
        <v>7</v>
      </c>
      <c r="C21" s="53">
        <v>0</v>
      </c>
      <c r="D21" s="53">
        <v>8.6333333333333331E-2</v>
      </c>
      <c r="E21" s="53">
        <v>6.8333333333333329E-2</v>
      </c>
      <c r="F21" s="53">
        <v>0</v>
      </c>
      <c r="G21" s="54">
        <v>0</v>
      </c>
      <c r="H21" s="28" t="str">
        <f t="shared" si="14"/>
        <v/>
      </c>
      <c r="I21" s="27" t="str">
        <f t="shared" si="15"/>
        <v/>
      </c>
      <c r="J21" s="28" t="str">
        <f t="shared" si="16"/>
        <v/>
      </c>
      <c r="K21" s="27" t="str">
        <f t="shared" si="13"/>
        <v/>
      </c>
      <c r="L21" s="18"/>
    </row>
    <row r="22" spans="1:14">
      <c r="A22" s="16"/>
      <c r="B22" s="11" t="s">
        <v>10</v>
      </c>
      <c r="C22" s="53">
        <v>0</v>
      </c>
      <c r="D22" s="53">
        <v>0</v>
      </c>
      <c r="E22" s="53">
        <v>0</v>
      </c>
      <c r="F22" s="53">
        <v>0</v>
      </c>
      <c r="G22" s="54">
        <v>0</v>
      </c>
      <c r="H22" s="28" t="str">
        <f t="shared" si="14"/>
        <v/>
      </c>
      <c r="I22" s="27" t="str">
        <f t="shared" si="15"/>
        <v/>
      </c>
      <c r="J22" s="28" t="str">
        <f t="shared" si="16"/>
        <v/>
      </c>
      <c r="K22" s="27" t="str">
        <f t="shared" si="13"/>
        <v/>
      </c>
      <c r="L22" s="18"/>
    </row>
    <row r="23" spans="1:14">
      <c r="A23" s="16"/>
      <c r="B23" s="11" t="s">
        <v>24</v>
      </c>
      <c r="C23" s="53">
        <v>0.17566666666666667</v>
      </c>
      <c r="D23" s="53">
        <v>0.16800000000000001</v>
      </c>
      <c r="E23" s="53">
        <v>0.215</v>
      </c>
      <c r="F23" s="53">
        <v>0</v>
      </c>
      <c r="G23" s="54">
        <v>0</v>
      </c>
      <c r="H23" s="28" t="str">
        <f t="shared" si="14"/>
        <v/>
      </c>
      <c r="I23" s="27" t="str">
        <f t="shared" si="15"/>
        <v/>
      </c>
      <c r="J23" s="28" t="str">
        <f t="shared" si="16"/>
        <v/>
      </c>
      <c r="K23" s="27" t="str">
        <f t="shared" si="13"/>
        <v/>
      </c>
      <c r="L23" s="18"/>
    </row>
    <row r="24" spans="1:14" s="23" customFormat="1">
      <c r="A24" s="16"/>
      <c r="B24" s="11" t="s">
        <v>19</v>
      </c>
      <c r="C24" s="53">
        <v>0.15533333333333335</v>
      </c>
      <c r="D24" s="53">
        <v>0.14933333333333335</v>
      </c>
      <c r="E24" s="53">
        <v>0</v>
      </c>
      <c r="F24" s="53">
        <v>0</v>
      </c>
      <c r="G24" s="54">
        <v>0</v>
      </c>
      <c r="H24" s="28" t="str">
        <f t="shared" si="14"/>
        <v/>
      </c>
      <c r="I24" s="27" t="str">
        <f t="shared" si="15"/>
        <v/>
      </c>
      <c r="J24" s="28" t="str">
        <f t="shared" si="16"/>
        <v/>
      </c>
      <c r="K24" s="27" t="str">
        <f t="shared" si="13"/>
        <v/>
      </c>
      <c r="L24" s="18"/>
      <c r="M24" s="9"/>
    </row>
    <row r="25" spans="1:14" s="23" customFormat="1">
      <c r="A25" s="16"/>
      <c r="B25" s="11" t="s">
        <v>20</v>
      </c>
      <c r="C25" s="53">
        <v>0</v>
      </c>
      <c r="D25" s="53">
        <v>0</v>
      </c>
      <c r="E25" s="53">
        <v>0</v>
      </c>
      <c r="F25" s="53">
        <v>0</v>
      </c>
      <c r="G25" s="54">
        <v>0</v>
      </c>
      <c r="H25" s="28" t="str">
        <f t="shared" si="14"/>
        <v/>
      </c>
      <c r="I25" s="27" t="str">
        <f t="shared" si="15"/>
        <v/>
      </c>
      <c r="J25" s="28" t="str">
        <f t="shared" si="16"/>
        <v/>
      </c>
      <c r="K25" s="27" t="str">
        <f t="shared" si="13"/>
        <v/>
      </c>
      <c r="L25" s="18"/>
      <c r="M25" s="9"/>
    </row>
    <row r="26" spans="1:14" s="23" customFormat="1">
      <c r="A26" s="16"/>
      <c r="B26" s="11" t="s">
        <v>21</v>
      </c>
      <c r="C26" s="53">
        <v>6.933333333333333E-2</v>
      </c>
      <c r="D26" s="53">
        <v>0.30833333333333335</v>
      </c>
      <c r="E26" s="53">
        <v>7.2999999999999995E-2</v>
      </c>
      <c r="F26" s="53">
        <v>0</v>
      </c>
      <c r="G26" s="54">
        <v>0</v>
      </c>
      <c r="H26" s="28" t="str">
        <f t="shared" si="14"/>
        <v/>
      </c>
      <c r="I26" s="27" t="str">
        <f t="shared" si="15"/>
        <v/>
      </c>
      <c r="J26" s="28" t="str">
        <f t="shared" si="16"/>
        <v/>
      </c>
      <c r="K26" s="27" t="str">
        <f t="shared" si="13"/>
        <v/>
      </c>
      <c r="L26" s="18"/>
      <c r="M26" s="9"/>
    </row>
    <row r="27" spans="1:14" s="23" customFormat="1">
      <c r="A27" s="16"/>
      <c r="B27" s="11" t="s">
        <v>22</v>
      </c>
      <c r="C27" s="53">
        <v>0</v>
      </c>
      <c r="D27" s="53">
        <v>0</v>
      </c>
      <c r="E27" s="53">
        <v>0.11133333333333334</v>
      </c>
      <c r="F27" s="53">
        <v>0</v>
      </c>
      <c r="G27" s="54">
        <v>0</v>
      </c>
      <c r="H27" s="28" t="str">
        <f t="shared" si="14"/>
        <v/>
      </c>
      <c r="I27" s="27" t="str">
        <f t="shared" si="15"/>
        <v/>
      </c>
      <c r="J27" s="28" t="str">
        <f t="shared" si="16"/>
        <v/>
      </c>
      <c r="K27" s="27" t="str">
        <f t="shared" si="13"/>
        <v/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J24" sqref="J24"/>
    </sheetView>
  </sheetViews>
  <sheetFormatPr baseColWidth="10" defaultColWidth="10.85546875" defaultRowHeight="15.7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130.99800000000002</v>
      </c>
      <c r="D13" s="26">
        <v>147.94266666666667</v>
      </c>
      <c r="E13" s="26">
        <v>170.46266666666668</v>
      </c>
      <c r="F13" s="26">
        <v>189.46900000000002</v>
      </c>
      <c r="G13" s="26">
        <v>197.96666666666667</v>
      </c>
      <c r="H13" s="28">
        <f t="shared" ref="H13:H27" si="0">IF(OR(OR(G13=0,F13=0),G13=""),"",(G13/F13-1)*100)</f>
        <v>4.4849905085616371</v>
      </c>
      <c r="I13" s="27">
        <f>IF(OR(OR(G13=0,F13=0),F13=""),"",(F13/E13-1)*100)</f>
        <v>11.149850993765998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117.23400000000001</v>
      </c>
      <c r="D14" s="25">
        <v>133.76966666666667</v>
      </c>
      <c r="E14" s="25">
        <v>150.84733333333335</v>
      </c>
      <c r="F14" s="25">
        <v>172.13233333333335</v>
      </c>
      <c r="G14" s="26">
        <v>179.19266666666667</v>
      </c>
      <c r="H14" s="28">
        <f t="shared" si="0"/>
        <v>4.1016892042362585</v>
      </c>
      <c r="I14" s="27">
        <f>IF(OR(OR(G14=0,F14=0),F14=""),"",(F14/E14-1)*100)</f>
        <v>14.110292525334668</v>
      </c>
      <c r="J14" s="28">
        <f t="shared" si="1"/>
        <v>90.516585283717802</v>
      </c>
      <c r="K14" s="27">
        <f t="shared" si="2"/>
        <v>90.849866380955902</v>
      </c>
      <c r="L14" s="18"/>
    </row>
    <row r="15" spans="1:15">
      <c r="A15" s="16"/>
      <c r="B15" s="12" t="s">
        <v>4</v>
      </c>
      <c r="C15" s="107">
        <v>4.5583333333333336</v>
      </c>
      <c r="D15" s="107">
        <v>6.192333333333333</v>
      </c>
      <c r="E15" s="107">
        <v>4.1906666666666661</v>
      </c>
      <c r="F15" s="107">
        <v>5.1349999999999998</v>
      </c>
      <c r="G15" s="107">
        <v>4.5276666666666658</v>
      </c>
      <c r="H15" s="50">
        <f t="shared" si="0"/>
        <v>-11.827328789354119</v>
      </c>
      <c r="I15" s="36">
        <f t="shared" ref="I15:I24" si="3">IF(OR(OR(G15=0,F15=0),F15=""),"",(F15/E15-1)*100)</f>
        <v>22.534202990773156</v>
      </c>
      <c r="J15" s="50">
        <f t="shared" si="1"/>
        <v>2.2870853679070544</v>
      </c>
      <c r="K15" s="36">
        <f t="shared" si="2"/>
        <v>2.7102058912011988</v>
      </c>
      <c r="L15" s="18"/>
      <c r="N15" s="23" t="s">
        <v>4</v>
      </c>
      <c r="O15" s="34">
        <f>J15</f>
        <v>2.2870853679070544</v>
      </c>
    </row>
    <row r="16" spans="1:15">
      <c r="A16" s="16"/>
      <c r="B16" s="11" t="s">
        <v>195</v>
      </c>
      <c r="C16" s="55">
        <v>1.4506666666666668</v>
      </c>
      <c r="D16" s="55">
        <v>1.7663333333333331</v>
      </c>
      <c r="E16" s="55">
        <v>4.6020000000000003</v>
      </c>
      <c r="F16" s="55">
        <v>2.98</v>
      </c>
      <c r="G16" s="56">
        <v>4.4996666666666663</v>
      </c>
      <c r="H16" s="28">
        <f t="shared" si="0"/>
        <v>50.995525727069335</v>
      </c>
      <c r="I16" s="27">
        <f t="shared" si="3"/>
        <v>-35.24554541503695</v>
      </c>
      <c r="J16" s="28">
        <f t="shared" si="1"/>
        <v>2.2729415726553288</v>
      </c>
      <c r="K16" s="27">
        <f t="shared" si="2"/>
        <v>1.572816661300793</v>
      </c>
      <c r="L16" s="18"/>
      <c r="N16" s="23" t="s">
        <v>35</v>
      </c>
      <c r="O16" s="34">
        <f>100-O15</f>
        <v>97.712914632092946</v>
      </c>
    </row>
    <row r="17" spans="1:14">
      <c r="A17" s="16"/>
      <c r="B17" s="11" t="s">
        <v>7</v>
      </c>
      <c r="C17" s="55">
        <v>1.0436666666666667</v>
      </c>
      <c r="D17" s="55">
        <v>1.3996666666666666</v>
      </c>
      <c r="E17" s="55">
        <v>0.68800000000000006</v>
      </c>
      <c r="F17" s="55">
        <v>0.94366666666666665</v>
      </c>
      <c r="G17" s="56">
        <v>1.8873333333333333</v>
      </c>
      <c r="H17" s="28">
        <f t="shared" si="0"/>
        <v>100</v>
      </c>
      <c r="I17" s="27">
        <f t="shared" si="3"/>
        <v>37.160852713178286</v>
      </c>
      <c r="J17" s="28">
        <f t="shared" si="1"/>
        <v>0.95335915137228477</v>
      </c>
      <c r="K17" s="27">
        <f t="shared" si="2"/>
        <v>0.49805860941191782</v>
      </c>
      <c r="L17" s="18"/>
    </row>
    <row r="18" spans="1:14">
      <c r="A18" s="16"/>
      <c r="B18" s="11" t="s">
        <v>23</v>
      </c>
      <c r="C18" s="55">
        <v>1.9829999999999999</v>
      </c>
      <c r="D18" s="55">
        <v>0.45333333333333331</v>
      </c>
      <c r="E18" s="55">
        <v>2.8396666666666666</v>
      </c>
      <c r="F18" s="55">
        <v>2.081</v>
      </c>
      <c r="G18" s="56">
        <v>1.86</v>
      </c>
      <c r="H18" s="28">
        <f t="shared" si="0"/>
        <v>-10.619894281595377</v>
      </c>
      <c r="I18" s="27">
        <f t="shared" si="3"/>
        <v>-26.716750792346524</v>
      </c>
      <c r="J18" s="28">
        <f t="shared" si="1"/>
        <v>0.93955211315036213</v>
      </c>
      <c r="K18" s="27">
        <f t="shared" si="2"/>
        <v>1.0983327087808559</v>
      </c>
      <c r="L18" s="18"/>
    </row>
    <row r="19" spans="1:14">
      <c r="A19" s="16"/>
      <c r="B19" s="11" t="s">
        <v>22</v>
      </c>
      <c r="C19" s="55">
        <v>0.92933333333333346</v>
      </c>
      <c r="D19" s="55">
        <v>0.9996666666666667</v>
      </c>
      <c r="E19" s="55">
        <v>1.5483333333333331</v>
      </c>
      <c r="F19" s="55">
        <v>2.1963333333333335</v>
      </c>
      <c r="G19" s="56">
        <v>1.4553333333333331</v>
      </c>
      <c r="H19" s="28">
        <f t="shared" si="0"/>
        <v>-33.738048262255283</v>
      </c>
      <c r="I19" s="27">
        <f t="shared" si="3"/>
        <v>41.851453175457507</v>
      </c>
      <c r="J19" s="28">
        <f t="shared" si="1"/>
        <v>0.73514059605994264</v>
      </c>
      <c r="K19" s="27">
        <f t="shared" si="2"/>
        <v>1.1592045840392535</v>
      </c>
      <c r="L19" s="18"/>
    </row>
    <row r="20" spans="1:14">
      <c r="A20" s="16"/>
      <c r="B20" s="11" t="s">
        <v>20</v>
      </c>
      <c r="C20" s="55">
        <v>0.5033333333333333</v>
      </c>
      <c r="D20" s="55">
        <v>0.20866666666666667</v>
      </c>
      <c r="E20" s="55">
        <v>0.8886666666666666</v>
      </c>
      <c r="F20" s="55">
        <v>0.68166666666666664</v>
      </c>
      <c r="G20" s="56">
        <v>1.4029999999999998</v>
      </c>
      <c r="H20" s="28">
        <f t="shared" si="0"/>
        <v>105.81907090464546</v>
      </c>
      <c r="I20" s="27">
        <f t="shared" si="3"/>
        <v>-23.293323330832706</v>
      </c>
      <c r="J20" s="28">
        <f t="shared" si="1"/>
        <v>0.70870516922040738</v>
      </c>
      <c r="K20" s="27">
        <f t="shared" si="2"/>
        <v>0.35977741301567356</v>
      </c>
      <c r="L20" s="18"/>
    </row>
    <row r="21" spans="1:14">
      <c r="A21" s="16"/>
      <c r="B21" s="11" t="s">
        <v>19</v>
      </c>
      <c r="C21" s="55">
        <v>0.26066666666666666</v>
      </c>
      <c r="D21" s="55">
        <v>0.88766666666666671</v>
      </c>
      <c r="E21" s="55">
        <v>1.2073333333333334</v>
      </c>
      <c r="F21" s="55">
        <v>0.39033333333333337</v>
      </c>
      <c r="G21" s="56">
        <v>0.85033333333333327</v>
      </c>
      <c r="H21" s="28">
        <f t="shared" si="0"/>
        <v>117.84799316823226</v>
      </c>
      <c r="I21" s="27">
        <f t="shared" si="3"/>
        <v>-67.669795692987293</v>
      </c>
      <c r="J21" s="28">
        <f t="shared" si="1"/>
        <v>0.42953359151372283</v>
      </c>
      <c r="K21" s="27">
        <f t="shared" si="2"/>
        <v>0.20601435239186003</v>
      </c>
      <c r="L21" s="18"/>
    </row>
    <row r="22" spans="1:14">
      <c r="A22" s="16"/>
      <c r="B22" s="11" t="s">
        <v>21</v>
      </c>
      <c r="C22" s="55">
        <v>0.60199999999999998</v>
      </c>
      <c r="D22" s="55">
        <v>0.14433333333333334</v>
      </c>
      <c r="E22" s="55">
        <v>0.82133333333333336</v>
      </c>
      <c r="F22" s="55">
        <v>0.46900000000000003</v>
      </c>
      <c r="G22" s="56">
        <v>0.73666666666666669</v>
      </c>
      <c r="H22" s="28">
        <f t="shared" si="0"/>
        <v>57.071783937455578</v>
      </c>
      <c r="I22" s="27">
        <f t="shared" si="3"/>
        <v>-42.897727272727273</v>
      </c>
      <c r="J22" s="28">
        <f t="shared" si="1"/>
        <v>0.37211651793231187</v>
      </c>
      <c r="K22" s="27">
        <f t="shared" si="2"/>
        <v>0.24753389736579598</v>
      </c>
      <c r="L22" s="18"/>
    </row>
    <row r="23" spans="1:14">
      <c r="A23" s="16"/>
      <c r="B23" s="11" t="s">
        <v>18</v>
      </c>
      <c r="C23" s="55">
        <v>0.755</v>
      </c>
      <c r="D23" s="55">
        <v>1.2433333333333334</v>
      </c>
      <c r="E23" s="55">
        <v>1.4976666666666667</v>
      </c>
      <c r="F23" s="55">
        <v>1.1516666666666666</v>
      </c>
      <c r="G23" s="56">
        <v>0.72399999999999987</v>
      </c>
      <c r="H23" s="28">
        <f t="shared" si="0"/>
        <v>-37.134587554269181</v>
      </c>
      <c r="I23" s="27">
        <f t="shared" si="3"/>
        <v>-23.102604050745612</v>
      </c>
      <c r="J23" s="28">
        <f t="shared" si="1"/>
        <v>0.36571813436605483</v>
      </c>
      <c r="K23" s="27">
        <f t="shared" si="2"/>
        <v>0.60783910120740936</v>
      </c>
      <c r="L23" s="18"/>
    </row>
    <row r="24" spans="1:14">
      <c r="A24" s="16"/>
      <c r="B24" s="11" t="s">
        <v>8</v>
      </c>
      <c r="C24" s="55">
        <v>0.22833333333333336</v>
      </c>
      <c r="D24" s="55">
        <v>0.25566666666666665</v>
      </c>
      <c r="E24" s="55">
        <v>0.21199999999999999</v>
      </c>
      <c r="F24" s="55">
        <v>0.34433333333333332</v>
      </c>
      <c r="G24" s="56">
        <v>0.47833333333333333</v>
      </c>
      <c r="H24" s="28">
        <f t="shared" si="0"/>
        <v>38.915779283639893</v>
      </c>
      <c r="I24" s="27">
        <f t="shared" si="3"/>
        <v>62.421383647798748</v>
      </c>
      <c r="J24" s="28">
        <f t="shared" si="1"/>
        <v>0.24162316888365043</v>
      </c>
      <c r="K24" s="27">
        <f t="shared" si="2"/>
        <v>0.18173597439862632</v>
      </c>
      <c r="L24" s="18"/>
    </row>
    <row r="25" spans="1:14">
      <c r="A25" s="16"/>
      <c r="B25" s="11" t="s">
        <v>5</v>
      </c>
      <c r="C25" s="55">
        <v>0.52599999999999991</v>
      </c>
      <c r="D25" s="55">
        <v>0.105</v>
      </c>
      <c r="E25" s="55">
        <v>0</v>
      </c>
      <c r="F25" s="55">
        <v>0.10766666666666667</v>
      </c>
      <c r="G25" s="56">
        <v>0.17600000000000002</v>
      </c>
      <c r="H25" s="28">
        <f t="shared" si="0"/>
        <v>63.467492260061917</v>
      </c>
      <c r="I25" s="27"/>
      <c r="J25" s="28">
        <f t="shared" si="1"/>
        <v>8.8903855867991252E-2</v>
      </c>
      <c r="K25" s="27">
        <f t="shared" si="2"/>
        <v>5.6825478926191976E-2</v>
      </c>
      <c r="L25" s="18"/>
    </row>
    <row r="26" spans="1:14">
      <c r="A26" s="16"/>
      <c r="B26" s="11" t="s">
        <v>10</v>
      </c>
      <c r="C26" s="55">
        <v>0.32766666666666666</v>
      </c>
      <c r="D26" s="55">
        <v>0.51700000000000002</v>
      </c>
      <c r="E26" s="55">
        <v>0.3203333333333333</v>
      </c>
      <c r="F26" s="55">
        <v>0.49700000000000005</v>
      </c>
      <c r="G26" s="56">
        <v>0.17566666666666667</v>
      </c>
      <c r="H26" s="28">
        <f t="shared" ref="H26" si="4">IF(OR(OR(G26=0,F26=0),G26=""),"",(G26/F26-1)*100)</f>
        <v>-64.654594232059026</v>
      </c>
      <c r="I26" s="27">
        <f t="shared" ref="I26:I27" si="5">IF(OR(OR(G26=0,F26=0),F26=""),"",(F26/E26-1)*100)</f>
        <v>55.150884495317399</v>
      </c>
      <c r="J26" s="28">
        <f t="shared" ref="J26" si="6">IF(G26=0,"",G26/$G$13*100)</f>
        <v>8.8735477353089745E-2</v>
      </c>
      <c r="K26" s="27">
        <f t="shared" ref="K26" si="7">IF(F26=0,"",F26/$F$13*100)</f>
        <v>0.26231204049211215</v>
      </c>
      <c r="L26" s="18"/>
    </row>
    <row r="27" spans="1:14">
      <c r="A27" s="16"/>
      <c r="B27" s="11" t="s">
        <v>24</v>
      </c>
      <c r="C27" s="55">
        <v>0.59599999999999997</v>
      </c>
      <c r="D27" s="55">
        <v>0</v>
      </c>
      <c r="E27" s="55">
        <v>0.79933333333333334</v>
      </c>
      <c r="F27" s="55">
        <v>0.35899999999999999</v>
      </c>
      <c r="G27" s="56">
        <v>0</v>
      </c>
      <c r="H27" s="28" t="str">
        <f t="shared" si="0"/>
        <v/>
      </c>
      <c r="I27" s="27" t="str">
        <f t="shared" si="5"/>
        <v/>
      </c>
      <c r="J27" s="28" t="str">
        <f t="shared" si="1"/>
        <v/>
      </c>
      <c r="K27" s="27">
        <f t="shared" si="2"/>
        <v>0.18947690651241098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J24" sqref="J24"/>
    </sheetView>
  </sheetViews>
  <sheetFormatPr baseColWidth="10" defaultColWidth="10.85546875" defaultRowHeight="15.7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16.322999999999997</v>
      </c>
      <c r="D13" s="26">
        <v>7.774</v>
      </c>
      <c r="E13" s="26">
        <v>19.541333333333331</v>
      </c>
      <c r="F13" s="26">
        <v>13.696666666666667</v>
      </c>
      <c r="G13" s="26">
        <v>24.647000000000002</v>
      </c>
      <c r="H13" s="28">
        <f t="shared" ref="H13:H14" si="0">IF(OR(OR(G13=0,F13=0),G13=""),"",(G13/F13-1)*100)</f>
        <v>79.948892674616715</v>
      </c>
      <c r="I13" s="27">
        <f>IF(OR(OR(G13=0,F13=0),F13=""),"",(F13/E13-1)*100)</f>
        <v>-29.9092521834061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26</v>
      </c>
      <c r="C14" s="25">
        <v>15.790333333333329</v>
      </c>
      <c r="D14" s="25">
        <v>7.2766666666666664</v>
      </c>
      <c r="E14" s="25">
        <v>13.451333333333331</v>
      </c>
      <c r="F14" s="25">
        <v>11.087666666666667</v>
      </c>
      <c r="G14" s="26">
        <v>18.859666666666669</v>
      </c>
      <c r="H14" s="28">
        <f t="shared" si="0"/>
        <v>70.095902353966878</v>
      </c>
      <c r="I14" s="27">
        <f>IF(OR(OR(G14=0,F14=0),F14=""),"",(F14/E14-1)*100)</f>
        <v>-17.571987907022823</v>
      </c>
      <c r="J14" s="28">
        <f t="shared" si="1"/>
        <v>76.519116592959264</v>
      </c>
      <c r="K14" s="27">
        <f t="shared" si="2"/>
        <v>80.951569724993917</v>
      </c>
      <c r="L14" s="18"/>
    </row>
    <row r="15" spans="1:15">
      <c r="A15" s="16"/>
      <c r="B15" s="11" t="s">
        <v>195</v>
      </c>
      <c r="C15" s="55">
        <v>0.22966666666666666</v>
      </c>
      <c r="D15" s="55">
        <v>0</v>
      </c>
      <c r="E15" s="55">
        <v>1.3380000000000001</v>
      </c>
      <c r="F15" s="55">
        <v>0</v>
      </c>
      <c r="G15" s="56">
        <v>1.9969999999999999</v>
      </c>
      <c r="H15" s="28" t="str">
        <f t="shared" ref="H15:H23" si="3">IF(OR(OR(G15=0,F15=0),G15=""),"",(G15/F15-1)*100)</f>
        <v/>
      </c>
      <c r="I15" s="27" t="str">
        <f t="shared" ref="I15:I22" si="4">IF(OR(OR(G15=0,F15=0),F15=""),"",(F15/E15-1)*100)</f>
        <v/>
      </c>
      <c r="J15" s="28">
        <f t="shared" ref="J15:J21" si="5">IF(G15=0,"",G15/$G$13*100)</f>
        <v>8.1024059723292883</v>
      </c>
      <c r="K15" s="27" t="str">
        <f t="shared" ref="K15:K21" si="6">IF(F15=0,"",F15/$F$13*100)</f>
        <v/>
      </c>
      <c r="L15" s="18"/>
      <c r="N15" s="23" t="s">
        <v>4</v>
      </c>
      <c r="O15" s="34">
        <f>+J18</f>
        <v>2.7819477691673091</v>
      </c>
    </row>
    <row r="16" spans="1:15">
      <c r="A16" s="16"/>
      <c r="B16" s="11" t="s">
        <v>19</v>
      </c>
      <c r="C16" s="55">
        <v>0.14366666666666666</v>
      </c>
      <c r="D16" s="55">
        <v>0</v>
      </c>
      <c r="E16" s="55">
        <v>0.13500000000000001</v>
      </c>
      <c r="F16" s="55">
        <v>1.29</v>
      </c>
      <c r="G16" s="56">
        <v>0.95633333333333326</v>
      </c>
      <c r="H16" s="28">
        <f t="shared" si="3"/>
        <v>-25.865633074935413</v>
      </c>
      <c r="I16" s="27">
        <f t="shared" si="4"/>
        <v>855.55555555555554</v>
      </c>
      <c r="J16" s="28">
        <f t="shared" si="5"/>
        <v>3.8801206367238739</v>
      </c>
      <c r="K16" s="27">
        <f t="shared" si="6"/>
        <v>9.4183499634947676</v>
      </c>
      <c r="L16" s="18"/>
      <c r="N16" s="23" t="s">
        <v>35</v>
      </c>
      <c r="O16" s="34">
        <f>100-O15</f>
        <v>97.218052230832697</v>
      </c>
    </row>
    <row r="17" spans="1:14">
      <c r="A17" s="16"/>
      <c r="B17" s="11" t="s">
        <v>18</v>
      </c>
      <c r="C17" s="55">
        <v>0</v>
      </c>
      <c r="D17" s="55">
        <v>5.6666666666666671E-2</v>
      </c>
      <c r="E17" s="55">
        <v>0.29599999999999999</v>
      </c>
      <c r="F17" s="55">
        <v>0.55966666666666665</v>
      </c>
      <c r="G17" s="56">
        <v>0.77799999999999991</v>
      </c>
      <c r="H17" s="28">
        <f t="shared" si="3"/>
        <v>39.011316259678374</v>
      </c>
      <c r="I17" s="27">
        <f t="shared" si="4"/>
        <v>89.076576576576571</v>
      </c>
      <c r="J17" s="28">
        <f t="shared" si="5"/>
        <v>3.1565707794052011</v>
      </c>
      <c r="K17" s="27">
        <f t="shared" si="6"/>
        <v>4.0861523485032851</v>
      </c>
      <c r="L17" s="18"/>
    </row>
    <row r="18" spans="1:14">
      <c r="A18" s="16"/>
      <c r="B18" s="12" t="s">
        <v>4</v>
      </c>
      <c r="C18" s="107">
        <v>0</v>
      </c>
      <c r="D18" s="107">
        <v>0</v>
      </c>
      <c r="E18" s="107">
        <v>3.4106666666666663</v>
      </c>
      <c r="F18" s="107">
        <v>0</v>
      </c>
      <c r="G18" s="107">
        <v>0.68566666666666665</v>
      </c>
      <c r="H18" s="50" t="str">
        <f t="shared" si="3"/>
        <v/>
      </c>
      <c r="I18" s="36" t="str">
        <f t="shared" si="4"/>
        <v/>
      </c>
      <c r="J18" s="50">
        <f t="shared" si="5"/>
        <v>2.7819477691673091</v>
      </c>
      <c r="K18" s="36" t="str">
        <f t="shared" si="6"/>
        <v/>
      </c>
      <c r="L18" s="18"/>
    </row>
    <row r="19" spans="1:14">
      <c r="A19" s="16"/>
      <c r="B19" s="11" t="s">
        <v>20</v>
      </c>
      <c r="C19" s="55">
        <v>0</v>
      </c>
      <c r="D19" s="55">
        <v>0</v>
      </c>
      <c r="E19" s="55">
        <v>0.4</v>
      </c>
      <c r="F19" s="55">
        <v>0.10933333333333334</v>
      </c>
      <c r="G19" s="56">
        <v>0.4413333333333333</v>
      </c>
      <c r="H19" s="28">
        <f t="shared" si="3"/>
        <v>303.65853658536582</v>
      </c>
      <c r="I19" s="27">
        <f t="shared" si="4"/>
        <v>-72.666666666666671</v>
      </c>
      <c r="J19" s="28">
        <f t="shared" si="5"/>
        <v>1.7906168431587342</v>
      </c>
      <c r="K19" s="27">
        <f t="shared" si="6"/>
        <v>0.79824774884400085</v>
      </c>
      <c r="L19" s="18"/>
    </row>
    <row r="20" spans="1:14">
      <c r="A20" s="16"/>
      <c r="B20" s="11" t="s">
        <v>23</v>
      </c>
      <c r="C20" s="55">
        <v>0</v>
      </c>
      <c r="D20" s="55">
        <v>0</v>
      </c>
      <c r="E20" s="55">
        <v>0</v>
      </c>
      <c r="F20" s="55">
        <v>0.28199999999999997</v>
      </c>
      <c r="G20" s="56">
        <v>0.34633333333333333</v>
      </c>
      <c r="H20" s="28">
        <f t="shared" si="3"/>
        <v>22.813238770685594</v>
      </c>
      <c r="I20" s="27"/>
      <c r="J20" s="28">
        <f t="shared" si="5"/>
        <v>1.4051743958020584</v>
      </c>
      <c r="K20" s="27">
        <f t="shared" si="6"/>
        <v>2.0588951082988558</v>
      </c>
      <c r="L20" s="18"/>
    </row>
    <row r="21" spans="1:14">
      <c r="A21" s="16"/>
      <c r="B21" s="11" t="s">
        <v>7</v>
      </c>
      <c r="C21" s="55">
        <v>0</v>
      </c>
      <c r="D21" s="55">
        <v>0.152</v>
      </c>
      <c r="E21" s="55">
        <v>0.16600000000000001</v>
      </c>
      <c r="F21" s="55">
        <v>0.14633333333333334</v>
      </c>
      <c r="G21" s="56">
        <v>0.34133333333333332</v>
      </c>
      <c r="H21" s="28">
        <f t="shared" si="3"/>
        <v>133.25740318906605</v>
      </c>
      <c r="I21" s="27"/>
      <c r="J21" s="28">
        <f t="shared" si="5"/>
        <v>1.3848879512043384</v>
      </c>
      <c r="K21" s="27">
        <f t="shared" si="6"/>
        <v>1.0683864687271842</v>
      </c>
      <c r="L21" s="18"/>
    </row>
    <row r="22" spans="1:14">
      <c r="A22" s="16"/>
      <c r="B22" s="11" t="s">
        <v>5</v>
      </c>
      <c r="C22" s="55">
        <v>9.4333333333333325E-2</v>
      </c>
      <c r="D22" s="55">
        <v>0</v>
      </c>
      <c r="E22" s="55">
        <v>0.12933333333333333</v>
      </c>
      <c r="F22" s="55">
        <v>0</v>
      </c>
      <c r="G22" s="56">
        <v>0.127</v>
      </c>
      <c r="H22" s="28" t="str">
        <f t="shared" si="3"/>
        <v/>
      </c>
      <c r="I22" s="27" t="str">
        <f t="shared" si="4"/>
        <v/>
      </c>
      <c r="J22" s="28">
        <f t="shared" ref="J22:J23" si="7">IF(G22=0,"",G22/$G$13*100)</f>
        <v>0.51527569278208296</v>
      </c>
      <c r="K22" s="27" t="str">
        <f t="shared" ref="K22:K23" si="8">IF(F22=0,"",F22/$F$13*100)</f>
        <v/>
      </c>
      <c r="L22" s="18"/>
    </row>
    <row r="23" spans="1:14">
      <c r="A23" s="16"/>
      <c r="B23" s="11" t="s">
        <v>22</v>
      </c>
      <c r="C23" s="55">
        <v>0</v>
      </c>
      <c r="D23" s="55">
        <v>9.3000000000000013E-2</v>
      </c>
      <c r="E23" s="55">
        <v>0</v>
      </c>
      <c r="F23" s="55">
        <v>7.1999999999999995E-2</v>
      </c>
      <c r="G23" s="56">
        <v>6.7999999999999991E-2</v>
      </c>
      <c r="H23" s="28">
        <f t="shared" si="3"/>
        <v>-5.555555555555558</v>
      </c>
      <c r="I23" s="27"/>
      <c r="J23" s="28">
        <f t="shared" si="7"/>
        <v>0.27589564652898929</v>
      </c>
      <c r="K23" s="27">
        <f t="shared" si="8"/>
        <v>0.52567534679970784</v>
      </c>
      <c r="L23" s="18"/>
    </row>
    <row r="24" spans="1:14">
      <c r="A24" s="16"/>
      <c r="B24" s="11" t="s">
        <v>8</v>
      </c>
      <c r="C24" s="55">
        <v>0</v>
      </c>
      <c r="D24" s="55">
        <v>0</v>
      </c>
      <c r="E24" s="55">
        <v>3.2000000000000001E-2</v>
      </c>
      <c r="F24" s="55">
        <v>9.7000000000000017E-2</v>
      </c>
      <c r="G24" s="56">
        <v>4.6333333333333337E-2</v>
      </c>
      <c r="H24" s="28">
        <f t="shared" ref="H24" si="9">IF(OR(OR(G24=0,F24=0),G24=""),"",(G24/F24-1)*100)</f>
        <v>-52.233676975945023</v>
      </c>
      <c r="I24" s="27">
        <f t="shared" ref="I24" si="10">IF(OR(OR(G24=0,F24=0),F24=""),"",(F24/E24-1)*100)</f>
        <v>203.12500000000006</v>
      </c>
      <c r="J24" s="28">
        <f t="shared" ref="J24:J27" si="11">IF(G24=0,"",G24/$G$13*100)</f>
        <v>0.18798771993887017</v>
      </c>
      <c r="K24" s="27">
        <f t="shared" ref="K24:K27" si="12">IF(F24=0,"",F24/$F$13*100)</f>
        <v>0.70820150888293998</v>
      </c>
      <c r="L24" s="18"/>
    </row>
    <row r="25" spans="1:14">
      <c r="A25" s="16"/>
      <c r="B25" s="11" t="s">
        <v>10</v>
      </c>
      <c r="C25" s="55">
        <v>0</v>
      </c>
      <c r="D25" s="55">
        <v>0.19566666666666666</v>
      </c>
      <c r="E25" s="55">
        <v>0</v>
      </c>
      <c r="F25" s="55">
        <v>0</v>
      </c>
      <c r="G25" s="56">
        <v>0</v>
      </c>
      <c r="H25" s="28" t="str">
        <f t="shared" ref="H25:H27" si="13">IF(OR(OR(G25=0,F25=0),G25=""),"",(G25/F25-1)*100)</f>
        <v/>
      </c>
      <c r="I25" s="27"/>
      <c r="J25" s="28" t="str">
        <f t="shared" si="11"/>
        <v/>
      </c>
      <c r="K25" s="27" t="str">
        <f t="shared" si="12"/>
        <v/>
      </c>
      <c r="L25" s="18"/>
    </row>
    <row r="26" spans="1:14">
      <c r="A26" s="16"/>
      <c r="B26" s="11" t="s">
        <v>24</v>
      </c>
      <c r="C26" s="55">
        <v>0</v>
      </c>
      <c r="D26" s="55">
        <v>0</v>
      </c>
      <c r="E26" s="55">
        <v>0.18300000000000002</v>
      </c>
      <c r="F26" s="55">
        <v>0</v>
      </c>
      <c r="G26" s="56">
        <v>0</v>
      </c>
      <c r="H26" s="28" t="str">
        <f t="shared" si="13"/>
        <v/>
      </c>
      <c r="I26" s="27" t="str">
        <f t="shared" ref="I26:I27" si="14">IF(OR(OR(G26=0,F26=0),F26=""),"",(F26/E26-1)*100)</f>
        <v/>
      </c>
      <c r="J26" s="28" t="str">
        <f t="shared" si="11"/>
        <v/>
      </c>
      <c r="K26" s="27" t="str">
        <f t="shared" si="12"/>
        <v/>
      </c>
      <c r="L26" s="18"/>
    </row>
    <row r="27" spans="1:14">
      <c r="A27" s="16"/>
      <c r="B27" s="11" t="s">
        <v>21</v>
      </c>
      <c r="C27" s="55">
        <v>6.5000000000000002E-2</v>
      </c>
      <c r="D27" s="55">
        <v>0</v>
      </c>
      <c r="E27" s="55">
        <v>0</v>
      </c>
      <c r="F27" s="55">
        <v>5.2666666666666667E-2</v>
      </c>
      <c r="G27" s="56">
        <v>0</v>
      </c>
      <c r="H27" s="28" t="str">
        <f t="shared" si="13"/>
        <v/>
      </c>
      <c r="I27" s="27" t="str">
        <f t="shared" si="14"/>
        <v/>
      </c>
      <c r="J27" s="28" t="str">
        <f t="shared" si="11"/>
        <v/>
      </c>
      <c r="K27" s="27">
        <f t="shared" si="12"/>
        <v>0.38452178145534194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J25" sqref="J25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1406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197.92566666666667</v>
      </c>
      <c r="D13" s="26">
        <v>237.31199999999998</v>
      </c>
      <c r="E13" s="26">
        <v>294.48133333333334</v>
      </c>
      <c r="F13" s="26">
        <v>274.45299999999997</v>
      </c>
      <c r="G13" s="26">
        <v>258.14799999999997</v>
      </c>
      <c r="H13" s="28">
        <f t="shared" ref="H13:H27" si="0">IF(OR(OR(G13=0,F13=0),G13=""),"",(G13/F13-1)*100)</f>
        <v>-5.9409079150164139</v>
      </c>
      <c r="I13" s="27">
        <f>IF(OR(OR(G13=0,F13=0),F13=""),"",(F13/E13-1)*100)</f>
        <v>-6.8012233938993365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44.504000000000019</v>
      </c>
      <c r="D14" s="25">
        <v>51.658999999999935</v>
      </c>
      <c r="E14" s="25">
        <v>75.076333333333338</v>
      </c>
      <c r="F14" s="25">
        <v>76.865666666666698</v>
      </c>
      <c r="G14" s="26">
        <v>82.603000000000009</v>
      </c>
      <c r="H14" s="28">
        <f t="shared" si="0"/>
        <v>7.4641040429840544</v>
      </c>
      <c r="I14" s="27">
        <f>IF(OR(OR(G14=0,F14=0),F14=""),"",(F14/E14-1)*100)</f>
        <v>2.383352055019583</v>
      </c>
      <c r="J14" s="28">
        <f t="shared" si="1"/>
        <v>31.998311046376504</v>
      </c>
      <c r="K14" s="27">
        <f t="shared" si="2"/>
        <v>28.006859705183295</v>
      </c>
      <c r="L14" s="18"/>
    </row>
    <row r="15" spans="1:15">
      <c r="A15" s="16"/>
      <c r="B15" s="12" t="s">
        <v>4</v>
      </c>
      <c r="C15" s="107">
        <v>58.606333333333339</v>
      </c>
      <c r="D15" s="107">
        <v>55.380666666666663</v>
      </c>
      <c r="E15" s="107">
        <v>78.238</v>
      </c>
      <c r="F15" s="107">
        <v>66.535333333333327</v>
      </c>
      <c r="G15" s="107">
        <v>56.665333333333329</v>
      </c>
      <c r="H15" s="50">
        <f t="shared" si="0"/>
        <v>-14.834223420137672</v>
      </c>
      <c r="I15" s="36">
        <f t="shared" ref="I15:I27" si="3">IF(OR(OR(G15=0,F15=0),F15=""),"",(F15/E15-1)*100)</f>
        <v>-14.957778402651744</v>
      </c>
      <c r="J15" s="50">
        <f t="shared" si="1"/>
        <v>21.950715610166778</v>
      </c>
      <c r="K15" s="36">
        <f t="shared" si="2"/>
        <v>24.242887974747347</v>
      </c>
      <c r="L15" s="18"/>
      <c r="N15" s="23" t="s">
        <v>4</v>
      </c>
      <c r="O15" s="34">
        <f>J15</f>
        <v>21.950715610166778</v>
      </c>
    </row>
    <row r="16" spans="1:15">
      <c r="A16" s="16"/>
      <c r="B16" s="11" t="s">
        <v>195</v>
      </c>
      <c r="C16" s="55">
        <v>31.405333333333335</v>
      </c>
      <c r="D16" s="55">
        <v>48.984000000000002</v>
      </c>
      <c r="E16" s="55">
        <v>59.688666666666656</v>
      </c>
      <c r="F16" s="55">
        <v>51.283333333333331</v>
      </c>
      <c r="G16" s="56">
        <v>39.969333333333338</v>
      </c>
      <c r="H16" s="28">
        <f t="shared" si="0"/>
        <v>-22.061748456288576</v>
      </c>
      <c r="I16" s="27">
        <f t="shared" si="3"/>
        <v>-14.081958607440814</v>
      </c>
      <c r="J16" s="28">
        <f t="shared" si="1"/>
        <v>15.483107881267081</v>
      </c>
      <c r="K16" s="27">
        <f t="shared" si="2"/>
        <v>18.685652309624356</v>
      </c>
      <c r="L16" s="18"/>
      <c r="N16" s="23" t="s">
        <v>35</v>
      </c>
      <c r="O16" s="34">
        <f>100-O15</f>
        <v>78.049284389833218</v>
      </c>
    </row>
    <row r="17" spans="1:14">
      <c r="A17" s="16"/>
      <c r="B17" s="11" t="s">
        <v>23</v>
      </c>
      <c r="C17" s="55">
        <v>21.366333333333333</v>
      </c>
      <c r="D17" s="55">
        <v>29.065333333333331</v>
      </c>
      <c r="E17" s="55">
        <v>30.363333333333333</v>
      </c>
      <c r="F17" s="55">
        <v>30.140666666666664</v>
      </c>
      <c r="G17" s="56">
        <v>28.52933333333333</v>
      </c>
      <c r="H17" s="28">
        <f t="shared" si="0"/>
        <v>-5.3460441043108986</v>
      </c>
      <c r="I17" s="27">
        <f t="shared" si="3"/>
        <v>-0.73334065210232113</v>
      </c>
      <c r="J17" s="28">
        <f t="shared" si="1"/>
        <v>11.051541492993683</v>
      </c>
      <c r="K17" s="27">
        <f t="shared" si="2"/>
        <v>10.982086793245717</v>
      </c>
      <c r="L17" s="18"/>
    </row>
    <row r="18" spans="1:14">
      <c r="A18" s="16"/>
      <c r="B18" s="11" t="s">
        <v>19</v>
      </c>
      <c r="C18" s="55">
        <v>7.7536666666666667</v>
      </c>
      <c r="D18" s="55">
        <v>13.597</v>
      </c>
      <c r="E18" s="55">
        <v>6.8250000000000002</v>
      </c>
      <c r="F18" s="55">
        <v>10.842666666666666</v>
      </c>
      <c r="G18" s="56">
        <v>8.7170000000000005</v>
      </c>
      <c r="H18" s="28">
        <f t="shared" si="0"/>
        <v>-19.604648303000481</v>
      </c>
      <c r="I18" s="27">
        <f t="shared" si="3"/>
        <v>58.86691086691085</v>
      </c>
      <c r="J18" s="28">
        <f t="shared" si="1"/>
        <v>3.3767451229527254</v>
      </c>
      <c r="K18" s="27">
        <f t="shared" si="2"/>
        <v>3.9506460729766726</v>
      </c>
      <c r="L18" s="18"/>
    </row>
    <row r="19" spans="1:14">
      <c r="A19" s="16"/>
      <c r="B19" s="11" t="s">
        <v>20</v>
      </c>
      <c r="C19" s="55">
        <v>6.4830000000000005</v>
      </c>
      <c r="D19" s="55">
        <v>6.6090000000000009</v>
      </c>
      <c r="E19" s="55">
        <v>8.9600000000000009</v>
      </c>
      <c r="F19" s="55">
        <v>9.0389999999999997</v>
      </c>
      <c r="G19" s="56">
        <v>8.5230000000000015</v>
      </c>
      <c r="H19" s="28">
        <f t="shared" si="0"/>
        <v>-5.708596083637552</v>
      </c>
      <c r="I19" s="27">
        <f t="shared" si="3"/>
        <v>0.88169642857141017</v>
      </c>
      <c r="J19" s="28">
        <f t="shared" si="1"/>
        <v>3.3015944342005374</v>
      </c>
      <c r="K19" s="27">
        <f t="shared" si="2"/>
        <v>3.2934600824184832</v>
      </c>
      <c r="L19" s="18"/>
    </row>
    <row r="20" spans="1:14">
      <c r="A20" s="16"/>
      <c r="B20" s="11" t="s">
        <v>22</v>
      </c>
      <c r="C20" s="55">
        <v>4.1133333333333333</v>
      </c>
      <c r="D20" s="55">
        <v>4.2433333333333332</v>
      </c>
      <c r="E20" s="55">
        <v>7.4240000000000004</v>
      </c>
      <c r="F20" s="55">
        <v>8.8386666666666667</v>
      </c>
      <c r="G20" s="56">
        <v>7.5616666666666665</v>
      </c>
      <c r="H20" s="28">
        <f t="shared" si="0"/>
        <v>-14.447880524966061</v>
      </c>
      <c r="I20" s="27">
        <f t="shared" si="3"/>
        <v>19.055316091954012</v>
      </c>
      <c r="J20" s="28">
        <f t="shared" si="1"/>
        <v>2.9291982377034365</v>
      </c>
      <c r="K20" s="27">
        <f t="shared" si="2"/>
        <v>3.2204664065128332</v>
      </c>
      <c r="L20" s="18"/>
    </row>
    <row r="21" spans="1:14">
      <c r="A21" s="16"/>
      <c r="B21" s="11" t="s">
        <v>24</v>
      </c>
      <c r="C21" s="55">
        <v>7.1819999999999995</v>
      </c>
      <c r="D21" s="55">
        <v>8.1390000000000011</v>
      </c>
      <c r="E21" s="55">
        <v>10.125666666666667</v>
      </c>
      <c r="F21" s="55">
        <v>6.1016666666666666</v>
      </c>
      <c r="G21" s="56">
        <v>7.1756666666666673</v>
      </c>
      <c r="H21" s="28">
        <f t="shared" si="0"/>
        <v>17.60174815624147</v>
      </c>
      <c r="I21" s="27">
        <f t="shared" si="3"/>
        <v>-39.740593211969589</v>
      </c>
      <c r="J21" s="28">
        <f t="shared" si="1"/>
        <v>2.779671609567639</v>
      </c>
      <c r="K21" s="27">
        <f t="shared" si="2"/>
        <v>2.223210045678738</v>
      </c>
      <c r="L21" s="18"/>
    </row>
    <row r="22" spans="1:14">
      <c r="A22" s="16"/>
      <c r="B22" s="11" t="s">
        <v>7</v>
      </c>
      <c r="C22" s="55">
        <v>4.8133333333333335</v>
      </c>
      <c r="D22" s="55">
        <v>8.1696666666666662</v>
      </c>
      <c r="E22" s="55">
        <v>3.9129999999999998</v>
      </c>
      <c r="F22" s="55">
        <v>3.7376666666666671</v>
      </c>
      <c r="G22" s="56">
        <v>5.444</v>
      </c>
      <c r="H22" s="28">
        <f t="shared" si="0"/>
        <v>45.652367787389615</v>
      </c>
      <c r="I22" s="27">
        <f t="shared" si="3"/>
        <v>-4.4807905273021369</v>
      </c>
      <c r="J22" s="28">
        <f t="shared" si="1"/>
        <v>2.1088677812727585</v>
      </c>
      <c r="K22" s="27">
        <f t="shared" si="2"/>
        <v>1.3618603792513353</v>
      </c>
      <c r="L22" s="18"/>
    </row>
    <row r="23" spans="1:14">
      <c r="A23" s="16"/>
      <c r="B23" s="11" t="s">
        <v>5</v>
      </c>
      <c r="C23" s="55">
        <v>5.0793333333333335</v>
      </c>
      <c r="D23" s="55">
        <v>3.5113333333333334</v>
      </c>
      <c r="E23" s="55">
        <v>4.9529999999999994</v>
      </c>
      <c r="F23" s="55">
        <v>3.661</v>
      </c>
      <c r="G23" s="56">
        <v>4.0083333333333329</v>
      </c>
      <c r="H23" s="28">
        <f t="shared" si="0"/>
        <v>9.4873896021123514</v>
      </c>
      <c r="I23" s="27">
        <f t="shared" si="3"/>
        <v>-26.085200888350492</v>
      </c>
      <c r="J23" s="28">
        <f t="shared" si="1"/>
        <v>1.5527268595276094</v>
      </c>
      <c r="K23" s="27">
        <f t="shared" si="2"/>
        <v>1.3339260274072429</v>
      </c>
      <c r="L23" s="18"/>
    </row>
    <row r="24" spans="1:14">
      <c r="A24" s="16"/>
      <c r="B24" s="11" t="s">
        <v>21</v>
      </c>
      <c r="C24" s="55">
        <v>2.5579999999999998</v>
      </c>
      <c r="D24" s="55">
        <v>3.5113333333333334</v>
      </c>
      <c r="E24" s="55">
        <v>3.8046666666666664</v>
      </c>
      <c r="F24" s="55">
        <v>3.2883333333333336</v>
      </c>
      <c r="G24" s="56">
        <v>3.1170000000000004</v>
      </c>
      <c r="H24" s="28">
        <f t="shared" si="0"/>
        <v>-5.2103395843892457</v>
      </c>
      <c r="I24" s="27">
        <f t="shared" si="3"/>
        <v>-13.571053092693175</v>
      </c>
      <c r="J24" s="28">
        <f t="shared" si="1"/>
        <v>1.2074468909307843</v>
      </c>
      <c r="K24" s="27">
        <f t="shared" si="2"/>
        <v>1.1981407867042204</v>
      </c>
      <c r="L24" s="18"/>
    </row>
    <row r="25" spans="1:14">
      <c r="A25" s="16"/>
      <c r="B25" s="11" t="s">
        <v>10</v>
      </c>
      <c r="C25" s="55">
        <v>1.9630000000000001</v>
      </c>
      <c r="D25" s="55">
        <v>2.3653333333333335</v>
      </c>
      <c r="E25" s="55">
        <v>2.702</v>
      </c>
      <c r="F25" s="55">
        <v>2</v>
      </c>
      <c r="G25" s="56">
        <v>2.8353333333333333</v>
      </c>
      <c r="H25" s="28">
        <f t="shared" si="0"/>
        <v>41.766666666666666</v>
      </c>
      <c r="I25" s="27">
        <f t="shared" si="3"/>
        <v>-25.980754996299037</v>
      </c>
      <c r="J25" s="28">
        <f t="shared" si="1"/>
        <v>1.0983363548558709</v>
      </c>
      <c r="K25" s="27">
        <f t="shared" si="2"/>
        <v>0.72872222201979953</v>
      </c>
      <c r="L25" s="18"/>
    </row>
    <row r="26" spans="1:14">
      <c r="A26" s="16"/>
      <c r="B26" s="11" t="s">
        <v>18</v>
      </c>
      <c r="C26" s="55">
        <v>1.2203333333333333</v>
      </c>
      <c r="D26" s="55">
        <v>1.5446666666666669</v>
      </c>
      <c r="E26" s="55">
        <v>1.2150000000000001</v>
      </c>
      <c r="F26" s="55">
        <v>1.1333333333333331</v>
      </c>
      <c r="G26" s="56">
        <v>1.6616666666666664</v>
      </c>
      <c r="H26" s="28">
        <f t="shared" si="0"/>
        <v>46.617647058823543</v>
      </c>
      <c r="I26" s="27">
        <f t="shared" si="3"/>
        <v>-6.7215363511660131</v>
      </c>
      <c r="J26" s="28">
        <f t="shared" si="1"/>
        <v>0.6436876003946056</v>
      </c>
      <c r="K26" s="27">
        <f t="shared" si="2"/>
        <v>0.41294259247788628</v>
      </c>
      <c r="L26" s="18"/>
    </row>
    <row r="27" spans="1:14">
      <c r="A27" s="16"/>
      <c r="B27" s="11" t="s">
        <v>8</v>
      </c>
      <c r="C27" s="55">
        <v>0.87766666666666671</v>
      </c>
      <c r="D27" s="55">
        <v>0.53233333333333344</v>
      </c>
      <c r="E27" s="55">
        <v>1.1926666666666665</v>
      </c>
      <c r="F27" s="55">
        <v>0.98566666666666658</v>
      </c>
      <c r="G27" s="56">
        <v>1.3373333333333335</v>
      </c>
      <c r="H27" s="28">
        <f t="shared" si="0"/>
        <v>35.678052079810655</v>
      </c>
      <c r="I27" s="27">
        <f t="shared" si="3"/>
        <v>-17.356064840693119</v>
      </c>
      <c r="J27" s="28">
        <f t="shared" si="1"/>
        <v>0.51804907779000176</v>
      </c>
      <c r="K27" s="27">
        <f t="shared" si="2"/>
        <v>0.35913860175209111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J24" sqref="J24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7.663333333333334</v>
      </c>
      <c r="D13" s="26">
        <v>8.8809999999999985</v>
      </c>
      <c r="E13" s="26">
        <v>7.3776666666666664</v>
      </c>
      <c r="F13" s="26">
        <v>7.31</v>
      </c>
      <c r="G13" s="26">
        <v>9.613666666666667</v>
      </c>
      <c r="H13" s="28">
        <f t="shared" ref="H13" si="0">IF(OR(OR(G13=0,F13=0),G13=""),"",(G13/F13-1)*100)</f>
        <v>31.513907888736892</v>
      </c>
      <c r="I13" s="27">
        <f>IF(OR(OR(G13=0,F13=0),F13=""),"",(F13/E13-1)*100)</f>
        <v>-0.91718248768807298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26</v>
      </c>
      <c r="C14" s="25">
        <v>2.3810000000000011</v>
      </c>
      <c r="D14" s="25">
        <v>5.5913333333333313</v>
      </c>
      <c r="E14" s="25">
        <v>3.0019999999999998</v>
      </c>
      <c r="F14" s="25">
        <v>5.1886666666666663</v>
      </c>
      <c r="G14" s="26">
        <v>5.0146666666666668</v>
      </c>
      <c r="H14" s="28">
        <f t="shared" ref="H14:H18" si="3">IF(OR(OR(G14=0,F14=0),G14=""),"",(G14/F14-1)*100)</f>
        <v>-3.3534626750610252</v>
      </c>
      <c r="I14" s="27">
        <f t="shared" ref="I14:I18" si="4">IF(OR(OR(G14=0,F14=0),F14=""),"",(F14/E14-1)*100)</f>
        <v>72.840328669775701</v>
      </c>
      <c r="J14" s="28">
        <f t="shared" ref="J14:J17" si="5">IF(G14=0,"",G14/$G$13*100)</f>
        <v>52.161852917721298</v>
      </c>
      <c r="K14" s="27">
        <f t="shared" ref="K14:K17" si="6">IF(F14=0,"",F14/$F$13*100)</f>
        <v>70.980392156862749</v>
      </c>
      <c r="L14" s="18"/>
    </row>
    <row r="15" spans="1:15">
      <c r="A15" s="16"/>
      <c r="B15" s="11" t="s">
        <v>195</v>
      </c>
      <c r="C15" s="25">
        <v>0.58599999999999997</v>
      </c>
      <c r="D15" s="25">
        <v>0.58233333333333326</v>
      </c>
      <c r="E15" s="25">
        <v>0.67566666666666675</v>
      </c>
      <c r="F15" s="25">
        <v>0.59699999999999998</v>
      </c>
      <c r="G15" s="26">
        <v>0.93033333333333335</v>
      </c>
      <c r="H15" s="28">
        <f t="shared" ref="H15:H16" si="7">IF(OR(OR(G15=0,F15=0),G15=""),"",(G15/F15-1)*100)</f>
        <v>55.834729201563384</v>
      </c>
      <c r="I15" s="27"/>
      <c r="J15" s="28">
        <f t="shared" si="5"/>
        <v>9.6771956589577339</v>
      </c>
      <c r="K15" s="27">
        <f t="shared" si="6"/>
        <v>8.1668946648426815</v>
      </c>
      <c r="L15" s="18"/>
      <c r="N15" s="23" t="s">
        <v>4</v>
      </c>
      <c r="O15" s="34">
        <f>+G16</f>
        <v>0.73866666666666669</v>
      </c>
    </row>
    <row r="16" spans="1:15">
      <c r="A16" s="16"/>
      <c r="B16" s="12" t="s">
        <v>4</v>
      </c>
      <c r="C16" s="107">
        <v>1.6733333333333331</v>
      </c>
      <c r="D16" s="107">
        <v>0.85799999999999998</v>
      </c>
      <c r="E16" s="107">
        <v>0.75900000000000001</v>
      </c>
      <c r="F16" s="107">
        <v>0</v>
      </c>
      <c r="G16" s="107">
        <v>0.73866666666666669</v>
      </c>
      <c r="H16" s="50" t="str">
        <f t="shared" si="7"/>
        <v/>
      </c>
      <c r="I16" s="36" t="str">
        <f t="shared" ref="I16" si="8">IF(OR(OR(G16=0,F16=0),F16=""),"",(F16/E16-1)*100)</f>
        <v/>
      </c>
      <c r="J16" s="50">
        <f t="shared" si="5"/>
        <v>7.6835061197600645</v>
      </c>
      <c r="K16" s="36" t="str">
        <f t="shared" si="6"/>
        <v/>
      </c>
      <c r="L16" s="18"/>
      <c r="N16" s="23" t="s">
        <v>35</v>
      </c>
      <c r="O16" s="34">
        <f>100-O26</f>
        <v>100</v>
      </c>
    </row>
    <row r="17" spans="1:15">
      <c r="A17" s="16"/>
      <c r="B17" s="11" t="s">
        <v>23</v>
      </c>
      <c r="C17" s="25">
        <v>0.249</v>
      </c>
      <c r="D17" s="25">
        <v>0</v>
      </c>
      <c r="E17" s="25">
        <v>0.64766666666666672</v>
      </c>
      <c r="F17" s="25">
        <v>0</v>
      </c>
      <c r="G17" s="26">
        <v>0.6313333333333333</v>
      </c>
      <c r="H17" s="28" t="str">
        <f t="shared" si="3"/>
        <v/>
      </c>
      <c r="I17" s="27" t="str">
        <f t="shared" si="4"/>
        <v/>
      </c>
      <c r="J17" s="28">
        <f t="shared" si="5"/>
        <v>6.567039977809368</v>
      </c>
      <c r="K17" s="27" t="str">
        <f t="shared" si="6"/>
        <v/>
      </c>
      <c r="L17" s="18"/>
      <c r="O17" s="34"/>
    </row>
    <row r="18" spans="1:15">
      <c r="A18" s="16"/>
      <c r="B18" s="11" t="s">
        <v>24</v>
      </c>
      <c r="C18" s="25">
        <v>1.2216666666666667</v>
      </c>
      <c r="D18" s="25">
        <v>0.49333333333333335</v>
      </c>
      <c r="E18" s="25">
        <v>0.5</v>
      </c>
      <c r="F18" s="25">
        <v>0.41366666666666668</v>
      </c>
      <c r="G18" s="26">
        <v>0.57666666666666666</v>
      </c>
      <c r="H18" s="28">
        <f t="shared" si="3"/>
        <v>39.403706688154713</v>
      </c>
      <c r="I18" s="27">
        <f t="shared" si="4"/>
        <v>-17.266666666666662</v>
      </c>
      <c r="J18" s="28">
        <f t="shared" ref="J18:J27" si="9">IF(G18=0,"",G18/$G$13*100)</f>
        <v>5.9984050483686415</v>
      </c>
      <c r="K18" s="27">
        <f t="shared" ref="K18:K27" si="10">IF(F18=0,"",F18/$F$13*100)</f>
        <v>5.6589147286821708</v>
      </c>
      <c r="L18" s="18"/>
    </row>
    <row r="19" spans="1:15">
      <c r="A19" s="16"/>
      <c r="B19" s="11" t="s">
        <v>22</v>
      </c>
      <c r="C19" s="25">
        <v>0.10233333333333333</v>
      </c>
      <c r="D19" s="25">
        <v>0</v>
      </c>
      <c r="E19" s="25">
        <v>0.18666666666666668</v>
      </c>
      <c r="F19" s="25">
        <v>0.26333333333333336</v>
      </c>
      <c r="G19" s="26">
        <v>0.48799999999999999</v>
      </c>
      <c r="H19" s="28">
        <f t="shared" ref="H19:H27" si="11">IF(OR(OR(G19=0,F19=0),G19=""),"",(G19/F19-1)*100)</f>
        <v>85.316455696202496</v>
      </c>
      <c r="I19" s="27"/>
      <c r="J19" s="28">
        <f t="shared" si="9"/>
        <v>5.0761069311050244</v>
      </c>
      <c r="K19" s="27">
        <f t="shared" si="10"/>
        <v>3.6023711810305525</v>
      </c>
      <c r="L19" s="18"/>
    </row>
    <row r="20" spans="1:15">
      <c r="A20" s="16"/>
      <c r="B20" s="11" t="s">
        <v>21</v>
      </c>
      <c r="C20" s="25">
        <v>0.17699999999999996</v>
      </c>
      <c r="D20" s="25">
        <v>9.3333333333333338E-2</v>
      </c>
      <c r="E20" s="25">
        <v>0.14666666666666664</v>
      </c>
      <c r="F20" s="25">
        <v>0.23366666666666669</v>
      </c>
      <c r="G20" s="26">
        <v>0.33866666666666667</v>
      </c>
      <c r="H20" s="28">
        <f t="shared" si="11"/>
        <v>44.93580599144078</v>
      </c>
      <c r="I20" s="27">
        <f t="shared" ref="I20:I27" si="12">IF(OR(OR(G20=0,F20=0),F20=""),"",(F20/E20-1)*100)</f>
        <v>59.31818181818187</v>
      </c>
      <c r="J20" s="28">
        <f t="shared" si="9"/>
        <v>3.5227627336084049</v>
      </c>
      <c r="K20" s="27">
        <f t="shared" si="10"/>
        <v>3.1965344277245791</v>
      </c>
      <c r="L20" s="18"/>
    </row>
    <row r="21" spans="1:15">
      <c r="A21" s="16"/>
      <c r="B21" s="11" t="s">
        <v>5</v>
      </c>
      <c r="C21" s="25">
        <v>0.26666666666666666</v>
      </c>
      <c r="D21" s="25">
        <v>0.1</v>
      </c>
      <c r="E21" s="25">
        <v>0.55366666666666664</v>
      </c>
      <c r="F21" s="25">
        <v>0</v>
      </c>
      <c r="G21" s="26">
        <v>0.252</v>
      </c>
      <c r="H21" s="28" t="str">
        <f t="shared" si="11"/>
        <v/>
      </c>
      <c r="I21" s="27" t="str">
        <f t="shared" si="12"/>
        <v/>
      </c>
      <c r="J21" s="28">
        <f t="shared" si="9"/>
        <v>2.6212683332755451</v>
      </c>
      <c r="K21" s="27" t="str">
        <f t="shared" si="10"/>
        <v/>
      </c>
      <c r="L21" s="18"/>
    </row>
    <row r="22" spans="1:15">
      <c r="A22" s="16"/>
      <c r="B22" s="11" t="s">
        <v>7</v>
      </c>
      <c r="C22" s="25">
        <v>0.13033333333333333</v>
      </c>
      <c r="D22" s="25">
        <v>0.36966666666666664</v>
      </c>
      <c r="E22" s="25">
        <v>0.44900000000000001</v>
      </c>
      <c r="F22" s="25">
        <v>0.12733333333333333</v>
      </c>
      <c r="G22" s="26">
        <v>0.19566666666666666</v>
      </c>
      <c r="H22" s="28">
        <f t="shared" si="11"/>
        <v>53.664921465968597</v>
      </c>
      <c r="I22" s="27">
        <f t="shared" si="12"/>
        <v>-71.640682999257606</v>
      </c>
      <c r="J22" s="28">
        <f t="shared" si="9"/>
        <v>2.0352969730591863</v>
      </c>
      <c r="K22" s="27">
        <f t="shared" si="10"/>
        <v>1.7419060647514819</v>
      </c>
      <c r="L22" s="18"/>
    </row>
    <row r="23" spans="1:15">
      <c r="A23" s="16"/>
      <c r="B23" s="11" t="s">
        <v>8</v>
      </c>
      <c r="C23" s="25">
        <v>0.10599999999999998</v>
      </c>
      <c r="D23" s="25">
        <v>0</v>
      </c>
      <c r="E23" s="25">
        <v>0.107</v>
      </c>
      <c r="F23" s="25">
        <v>9.4666666666666677E-2</v>
      </c>
      <c r="G23" s="26">
        <v>0.19499999999999998</v>
      </c>
      <c r="H23" s="28">
        <f t="shared" si="11"/>
        <v>105.9859154929577</v>
      </c>
      <c r="I23" s="27"/>
      <c r="J23" s="28">
        <f t="shared" si="9"/>
        <v>2.0283624007489336</v>
      </c>
      <c r="K23" s="27">
        <f t="shared" si="10"/>
        <v>1.295029639762882</v>
      </c>
      <c r="L23" s="18"/>
    </row>
    <row r="24" spans="1:15">
      <c r="A24" s="16"/>
      <c r="B24" s="11" t="s">
        <v>20</v>
      </c>
      <c r="C24" s="25">
        <v>8.3333333333333329E-2</v>
      </c>
      <c r="D24" s="25">
        <v>0.32500000000000001</v>
      </c>
      <c r="E24" s="25">
        <v>0</v>
      </c>
      <c r="F24" s="25">
        <v>0.27833333333333332</v>
      </c>
      <c r="G24" s="26">
        <v>0.106</v>
      </c>
      <c r="H24" s="28">
        <f t="shared" si="11"/>
        <v>-61.916167664670652</v>
      </c>
      <c r="I24" s="27"/>
      <c r="J24" s="28">
        <f t="shared" si="9"/>
        <v>1.1025969973301897</v>
      </c>
      <c r="K24" s="27">
        <f t="shared" si="10"/>
        <v>3.8075695394436844</v>
      </c>
      <c r="L24" s="18"/>
    </row>
    <row r="25" spans="1:15">
      <c r="A25" s="16"/>
      <c r="B25" s="11" t="s">
        <v>19</v>
      </c>
      <c r="C25" s="25">
        <v>0.50466666666666671</v>
      </c>
      <c r="D25" s="25">
        <v>0.21233333333333335</v>
      </c>
      <c r="E25" s="25">
        <v>0</v>
      </c>
      <c r="F25" s="25">
        <v>0</v>
      </c>
      <c r="G25" s="26">
        <v>9.3666666666666676E-2</v>
      </c>
      <c r="H25" s="28" t="str">
        <f t="shared" si="11"/>
        <v/>
      </c>
      <c r="I25" s="27" t="str">
        <f t="shared" si="12"/>
        <v/>
      </c>
      <c r="J25" s="28">
        <f t="shared" si="9"/>
        <v>0.97430740959051354</v>
      </c>
      <c r="K25" s="27" t="str">
        <f t="shared" si="10"/>
        <v/>
      </c>
      <c r="L25" s="18"/>
    </row>
    <row r="26" spans="1:15">
      <c r="A26" s="16"/>
      <c r="B26" s="11" t="s">
        <v>10</v>
      </c>
      <c r="C26" s="25">
        <v>0.12766666666666668</v>
      </c>
      <c r="D26" s="25">
        <v>0.19</v>
      </c>
      <c r="E26" s="25">
        <v>0.24</v>
      </c>
      <c r="F26" s="25">
        <v>0.11333333333333334</v>
      </c>
      <c r="G26" s="26">
        <v>5.2999999999999999E-2</v>
      </c>
      <c r="H26" s="28">
        <f t="shared" si="11"/>
        <v>-53.235294117647072</v>
      </c>
      <c r="I26" s="27">
        <f t="shared" si="12"/>
        <v>-52.777777777777771</v>
      </c>
      <c r="J26" s="28">
        <f t="shared" si="9"/>
        <v>0.55129849866509484</v>
      </c>
      <c r="K26" s="27">
        <f t="shared" si="10"/>
        <v>1.5503875968992249</v>
      </c>
      <c r="L26" s="18"/>
    </row>
    <row r="27" spans="1:15" s="23" customFormat="1">
      <c r="A27" s="16"/>
      <c r="B27" s="11" t="s">
        <v>18</v>
      </c>
      <c r="C27" s="25">
        <v>5.4333333333333338E-2</v>
      </c>
      <c r="D27" s="25">
        <v>6.5666666666666665E-2</v>
      </c>
      <c r="E27" s="25">
        <v>0.11033333333333334</v>
      </c>
      <c r="F27" s="25">
        <v>0</v>
      </c>
      <c r="G27" s="26">
        <v>0</v>
      </c>
      <c r="H27" s="28" t="str">
        <f t="shared" si="11"/>
        <v/>
      </c>
      <c r="I27" s="27" t="str">
        <f t="shared" si="12"/>
        <v/>
      </c>
      <c r="J27" s="28" t="str">
        <f t="shared" si="9"/>
        <v/>
      </c>
      <c r="K27" s="27" t="str">
        <f t="shared" si="10"/>
        <v/>
      </c>
      <c r="L27" s="18"/>
      <c r="M27" s="9"/>
    </row>
    <row r="28" spans="1:15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5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5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5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5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74" t="s">
        <v>190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3" customFormat="1">
      <c r="A42" s="16"/>
      <c r="B42" s="74" t="s">
        <v>102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100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175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92" t="s">
        <v>170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8">
        <v>165.69633333333334</v>
      </c>
      <c r="D13" s="28">
        <v>168.75866666666664</v>
      </c>
      <c r="E13" s="28">
        <v>232.60333333333335</v>
      </c>
      <c r="F13" s="28">
        <v>232.30799999999999</v>
      </c>
      <c r="G13" s="28">
        <v>224.02833333333334</v>
      </c>
      <c r="H13" s="28">
        <f t="shared" ref="H13:H27" si="0">IF(OR(OR(G13=0,F13=0),G13=""),"",(G13/F13-1)*100)</f>
        <v>-3.5640902020880327</v>
      </c>
      <c r="I13" s="27">
        <f>IF(OR(OR(G13=0,F13=0),F13=""),"",(F13/E13-1)*100)</f>
        <v>-0.12696865909059829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7">
        <v>69.703666666666692</v>
      </c>
      <c r="D14" s="27">
        <v>80.034333333333294</v>
      </c>
      <c r="E14" s="27">
        <v>90.961333333333329</v>
      </c>
      <c r="F14" s="27">
        <v>110.854</v>
      </c>
      <c r="G14" s="28">
        <v>103.30566666666668</v>
      </c>
      <c r="H14" s="28">
        <f t="shared" si="0"/>
        <v>-6.8092566198182496</v>
      </c>
      <c r="I14" s="27">
        <f>IF(OR(OR(G14=0,F14=0),F14=""),"",(F14/E14-1)*100)</f>
        <v>21.869365737822676</v>
      </c>
      <c r="J14" s="28">
        <f t="shared" si="1"/>
        <v>46.112768474225732</v>
      </c>
      <c r="K14" s="27">
        <f t="shared" si="2"/>
        <v>47.7185460681509</v>
      </c>
      <c r="L14" s="18"/>
    </row>
    <row r="15" spans="1:15">
      <c r="A15" s="16"/>
      <c r="B15" s="12" t="s">
        <v>4</v>
      </c>
      <c r="C15" s="50">
        <v>25.680666666666667</v>
      </c>
      <c r="D15" s="50">
        <v>23.335000000000001</v>
      </c>
      <c r="E15" s="50">
        <v>44.718999999999994</v>
      </c>
      <c r="F15" s="50">
        <v>31.007999999999999</v>
      </c>
      <c r="G15" s="50">
        <v>34.93966666666666</v>
      </c>
      <c r="H15" s="50">
        <f t="shared" si="0"/>
        <v>12.679523563811479</v>
      </c>
      <c r="I15" s="36">
        <f t="shared" ref="I15:I27" si="3">IF(OR(OR(G15=0,F15=0),F15=""),"",(F15/E15-1)*100)</f>
        <v>-30.660345714349603</v>
      </c>
      <c r="J15" s="50">
        <f t="shared" si="1"/>
        <v>15.596092756124595</v>
      </c>
      <c r="K15" s="36">
        <f t="shared" si="2"/>
        <v>13.347796890335244</v>
      </c>
      <c r="L15" s="18"/>
      <c r="N15" s="23" t="s">
        <v>4</v>
      </c>
      <c r="O15" s="34">
        <f>J15</f>
        <v>15.596092756124595</v>
      </c>
    </row>
    <row r="16" spans="1:15">
      <c r="A16" s="16"/>
      <c r="B16" s="11" t="s">
        <v>23</v>
      </c>
      <c r="C16" s="27">
        <v>14.553666666666667</v>
      </c>
      <c r="D16" s="27">
        <v>15.978666666666667</v>
      </c>
      <c r="E16" s="27">
        <v>26.951333333333334</v>
      </c>
      <c r="F16" s="27">
        <v>16.716333333333331</v>
      </c>
      <c r="G16" s="28">
        <v>23.995999999999999</v>
      </c>
      <c r="H16" s="28">
        <f t="shared" si="0"/>
        <v>43.548226285668726</v>
      </c>
      <c r="I16" s="27">
        <f t="shared" si="3"/>
        <v>-37.975857718851266</v>
      </c>
      <c r="J16" s="28">
        <f t="shared" si="1"/>
        <v>10.711145167649924</v>
      </c>
      <c r="K16" s="27">
        <f t="shared" si="2"/>
        <v>7.1957630961195189</v>
      </c>
      <c r="L16" s="18"/>
      <c r="N16" s="23" t="s">
        <v>35</v>
      </c>
      <c r="O16" s="34">
        <f>100-O15</f>
        <v>84.403907243875409</v>
      </c>
    </row>
    <row r="17" spans="1:14">
      <c r="A17" s="16"/>
      <c r="B17" s="11" t="s">
        <v>195</v>
      </c>
      <c r="C17" s="27">
        <v>23.528666666666666</v>
      </c>
      <c r="D17" s="27">
        <v>19.664999999999999</v>
      </c>
      <c r="E17" s="27">
        <v>31.013999999999999</v>
      </c>
      <c r="F17" s="27">
        <v>30.899333333333331</v>
      </c>
      <c r="G17" s="28">
        <v>22.506</v>
      </c>
      <c r="H17" s="28">
        <f t="shared" si="0"/>
        <v>-27.163477097672008</v>
      </c>
      <c r="I17" s="27">
        <f t="shared" si="3"/>
        <v>-0.3697255003116906</v>
      </c>
      <c r="J17" s="28">
        <f t="shared" si="1"/>
        <v>10.046050722750842</v>
      </c>
      <c r="K17" s="27">
        <f t="shared" si="2"/>
        <v>13.301019910348904</v>
      </c>
      <c r="L17" s="18"/>
    </row>
    <row r="18" spans="1:14">
      <c r="A18" s="16"/>
      <c r="B18" s="11" t="s">
        <v>20</v>
      </c>
      <c r="C18" s="27">
        <v>4.0390000000000006</v>
      </c>
      <c r="D18" s="27">
        <v>2.2230000000000003</v>
      </c>
      <c r="E18" s="27">
        <v>4.5746666666666664</v>
      </c>
      <c r="F18" s="27">
        <v>5.9003333333333332</v>
      </c>
      <c r="G18" s="28">
        <v>7.1703333333333328</v>
      </c>
      <c r="H18" s="28">
        <f t="shared" si="0"/>
        <v>21.524207671882944</v>
      </c>
      <c r="I18" s="27">
        <f t="shared" si="3"/>
        <v>28.978431944039642</v>
      </c>
      <c r="J18" s="28">
        <f t="shared" si="1"/>
        <v>3.2006368242112235</v>
      </c>
      <c r="K18" s="27">
        <f t="shared" si="2"/>
        <v>2.5398752231233246</v>
      </c>
      <c r="L18" s="18"/>
    </row>
    <row r="19" spans="1:14">
      <c r="A19" s="16"/>
      <c r="B19" s="11" t="s">
        <v>22</v>
      </c>
      <c r="C19" s="27">
        <v>5.0213333333333336</v>
      </c>
      <c r="D19" s="27">
        <v>5.3506666666666662</v>
      </c>
      <c r="E19" s="27">
        <v>9.0653333333333332</v>
      </c>
      <c r="F19" s="27">
        <v>8.0996666666666659</v>
      </c>
      <c r="G19" s="28">
        <v>6.8796666666666662</v>
      </c>
      <c r="H19" s="28">
        <f t="shared" si="0"/>
        <v>-15.062348244783729</v>
      </c>
      <c r="I19" s="27">
        <f t="shared" si="3"/>
        <v>-10.652301809089582</v>
      </c>
      <c r="J19" s="28">
        <f t="shared" si="1"/>
        <v>3.070891330709657</v>
      </c>
      <c r="K19" s="27">
        <f t="shared" si="2"/>
        <v>3.4866068610063645</v>
      </c>
      <c r="L19" s="18"/>
    </row>
    <row r="20" spans="1:14">
      <c r="A20" s="16"/>
      <c r="B20" s="11" t="s">
        <v>7</v>
      </c>
      <c r="C20" s="27">
        <v>3.4380000000000002</v>
      </c>
      <c r="D20" s="27">
        <v>3.7693333333333334</v>
      </c>
      <c r="E20" s="27">
        <v>4.0369999999999999</v>
      </c>
      <c r="F20" s="27">
        <v>3.4486666666666665</v>
      </c>
      <c r="G20" s="28">
        <v>5.3353333333333337</v>
      </c>
      <c r="H20" s="28">
        <f t="shared" si="0"/>
        <v>54.707133191571636</v>
      </c>
      <c r="I20" s="27">
        <f t="shared" si="3"/>
        <v>-14.573528197506402</v>
      </c>
      <c r="J20" s="28">
        <f t="shared" si="1"/>
        <v>2.3815440011308096</v>
      </c>
      <c r="K20" s="27">
        <f t="shared" si="2"/>
        <v>1.4845234200572801</v>
      </c>
      <c r="L20" s="18"/>
    </row>
    <row r="21" spans="1:14">
      <c r="A21" s="16"/>
      <c r="B21" s="11" t="s">
        <v>19</v>
      </c>
      <c r="C21" s="27">
        <v>4.3483333333333336</v>
      </c>
      <c r="D21" s="27">
        <v>3.9390000000000001</v>
      </c>
      <c r="E21" s="27">
        <v>3.4536666666666669</v>
      </c>
      <c r="F21" s="27">
        <v>5.1580000000000004</v>
      </c>
      <c r="G21" s="28">
        <v>5.16</v>
      </c>
      <c r="H21" s="28">
        <f t="shared" si="0"/>
        <v>3.8774718883294312E-2</v>
      </c>
      <c r="I21" s="27">
        <f t="shared" si="3"/>
        <v>49.348518482771929</v>
      </c>
      <c r="J21" s="28">
        <f t="shared" si="1"/>
        <v>2.3032800910599107</v>
      </c>
      <c r="K21" s="27">
        <f t="shared" si="2"/>
        <v>2.2203281849957817</v>
      </c>
      <c r="L21" s="18"/>
    </row>
    <row r="22" spans="1:14">
      <c r="A22" s="16"/>
      <c r="B22" s="11" t="s">
        <v>18</v>
      </c>
      <c r="C22" s="27">
        <v>2.3303333333333334</v>
      </c>
      <c r="D22" s="27">
        <v>2.4789999999999996</v>
      </c>
      <c r="E22" s="27">
        <v>2.750666666666667</v>
      </c>
      <c r="F22" s="27">
        <v>3.4083333333333337</v>
      </c>
      <c r="G22" s="28">
        <v>3.5173333333333332</v>
      </c>
      <c r="H22" s="28">
        <f t="shared" si="0"/>
        <v>3.1980440097799434</v>
      </c>
      <c r="I22" s="27">
        <f t="shared" si="3"/>
        <v>23.909355307804159</v>
      </c>
      <c r="J22" s="28">
        <f t="shared" si="1"/>
        <v>1.5700395039317945</v>
      </c>
      <c r="K22" s="27">
        <f t="shared" si="2"/>
        <v>1.4671614121482401</v>
      </c>
      <c r="L22" s="18"/>
    </row>
    <row r="23" spans="1:14">
      <c r="A23" s="16"/>
      <c r="B23" s="11" t="s">
        <v>21</v>
      </c>
      <c r="C23" s="27">
        <v>2.8930000000000002</v>
      </c>
      <c r="D23" s="27">
        <v>2.8496666666666663</v>
      </c>
      <c r="E23" s="27">
        <v>4.3796666666666662</v>
      </c>
      <c r="F23" s="27">
        <v>5.3890000000000002</v>
      </c>
      <c r="G23" s="28">
        <v>3.3916666666666671</v>
      </c>
      <c r="H23" s="28">
        <f t="shared" si="0"/>
        <v>-37.063153337044596</v>
      </c>
      <c r="I23" s="27">
        <f t="shared" si="3"/>
        <v>23.045893903645663</v>
      </c>
      <c r="J23" s="28">
        <f t="shared" si="1"/>
        <v>1.5139454086908652</v>
      </c>
      <c r="K23" s="27">
        <f t="shared" si="2"/>
        <v>2.3197651393839216</v>
      </c>
      <c r="L23" s="18"/>
    </row>
    <row r="24" spans="1:14">
      <c r="A24" s="16"/>
      <c r="B24" s="11" t="s">
        <v>5</v>
      </c>
      <c r="C24" s="27">
        <v>2.1716666666666669</v>
      </c>
      <c r="D24" s="27">
        <v>1.3343333333333334</v>
      </c>
      <c r="E24" s="27">
        <v>2.5393333333333334</v>
      </c>
      <c r="F24" s="27">
        <v>4.0936666666666666</v>
      </c>
      <c r="G24" s="28">
        <v>3.0079999999999996</v>
      </c>
      <c r="H24" s="28">
        <f t="shared" si="0"/>
        <v>-26.52064164156014</v>
      </c>
      <c r="I24" s="27">
        <f t="shared" si="3"/>
        <v>61.210291415069548</v>
      </c>
      <c r="J24" s="28">
        <f t="shared" si="1"/>
        <v>1.3426873088969398</v>
      </c>
      <c r="K24" s="27">
        <f t="shared" si="2"/>
        <v>1.7621720589332552</v>
      </c>
      <c r="L24" s="18"/>
    </row>
    <row r="25" spans="1:14">
      <c r="A25" s="16"/>
      <c r="B25" s="11" t="s">
        <v>10</v>
      </c>
      <c r="C25" s="27">
        <v>2.0259999999999998</v>
      </c>
      <c r="D25" s="27">
        <v>2.3973333333333335</v>
      </c>
      <c r="E25" s="27">
        <v>2.6046666666666667</v>
      </c>
      <c r="F25" s="27">
        <v>2.8843333333333336</v>
      </c>
      <c r="G25" s="28">
        <v>2.5619999999999998</v>
      </c>
      <c r="H25" s="28">
        <f t="shared" si="0"/>
        <v>-11.175314919681046</v>
      </c>
      <c r="I25" s="27">
        <f t="shared" si="3"/>
        <v>10.737138469413887</v>
      </c>
      <c r="J25" s="28">
        <f t="shared" si="1"/>
        <v>1.1436053475378858</v>
      </c>
      <c r="K25" s="27">
        <f t="shared" si="2"/>
        <v>1.241598796999386</v>
      </c>
      <c r="L25" s="18"/>
    </row>
    <row r="26" spans="1:14">
      <c r="A26" s="16"/>
      <c r="B26" s="11" t="s">
        <v>8</v>
      </c>
      <c r="C26" s="27">
        <v>1.9693333333333332</v>
      </c>
      <c r="D26" s="27">
        <v>1.4106666666666665</v>
      </c>
      <c r="E26" s="27">
        <v>2.6679999999999997</v>
      </c>
      <c r="F26" s="27">
        <v>2.3493333333333335</v>
      </c>
      <c r="G26" s="28">
        <v>2.061666666666667</v>
      </c>
      <c r="H26" s="28">
        <f t="shared" si="0"/>
        <v>-12.244608399545964</v>
      </c>
      <c r="I26" s="27">
        <f t="shared" si="3"/>
        <v>-11.944027986006978</v>
      </c>
      <c r="J26" s="28">
        <f t="shared" si="1"/>
        <v>0.92027050149906653</v>
      </c>
      <c r="K26" s="27">
        <f t="shared" si="2"/>
        <v>1.01130108878443</v>
      </c>
      <c r="L26" s="18"/>
    </row>
    <row r="27" spans="1:14">
      <c r="A27" s="16"/>
      <c r="B27" s="11" t="s">
        <v>24</v>
      </c>
      <c r="C27" s="27">
        <v>3.9926666666666661</v>
      </c>
      <c r="D27" s="27">
        <v>3.9926666666666666</v>
      </c>
      <c r="E27" s="27">
        <v>2.8846666666666665</v>
      </c>
      <c r="F27" s="27">
        <v>2.0990000000000002</v>
      </c>
      <c r="G27" s="28">
        <v>0.19499999999999998</v>
      </c>
      <c r="H27" s="28">
        <f t="shared" si="0"/>
        <v>-90.709861838970937</v>
      </c>
      <c r="I27" s="27">
        <f t="shared" si="3"/>
        <v>-27.235960249595546</v>
      </c>
      <c r="J27" s="28">
        <f t="shared" si="1"/>
        <v>8.7042561580752423E-2</v>
      </c>
      <c r="K27" s="27">
        <f t="shared" si="2"/>
        <v>0.90354184961344419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J24" sqref="J24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11" width="10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437.4973333333333</v>
      </c>
      <c r="D13" s="26">
        <v>464.53199999999998</v>
      </c>
      <c r="E13" s="26">
        <v>517.86900000000003</v>
      </c>
      <c r="F13" s="26">
        <v>578.721</v>
      </c>
      <c r="G13" s="26">
        <v>562.9899999999999</v>
      </c>
      <c r="H13" s="28">
        <f t="shared" ref="H13:H27" si="0">IF(OR(OR(G13=0,F13=0),G13=""),"",(G13/F13-1)*100)</f>
        <v>-2.7182355573756811</v>
      </c>
      <c r="I13" s="27">
        <f>IF(OR(OR(G13=0,F13=0),F13=""),"",(F13/E13-1)*100)</f>
        <v>11.750461989422023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180.37333333333328</v>
      </c>
      <c r="D14" s="25">
        <v>193.82100000000003</v>
      </c>
      <c r="E14" s="25">
        <v>208.49466666666672</v>
      </c>
      <c r="F14" s="25">
        <v>244.04100000000005</v>
      </c>
      <c r="G14" s="26">
        <v>228.93833333333322</v>
      </c>
      <c r="H14" s="28">
        <f t="shared" si="0"/>
        <v>-6.1885776023974826</v>
      </c>
      <c r="I14" s="27">
        <f>IF(OR(OR(G14=0,F14=0),F14=""),"",(F14/E14-1)*100)</f>
        <v>17.049037225572516</v>
      </c>
      <c r="J14" s="28">
        <f t="shared" si="1"/>
        <v>40.664724654671176</v>
      </c>
      <c r="K14" s="27">
        <f t="shared" si="2"/>
        <v>42.169024452197178</v>
      </c>
      <c r="L14" s="18"/>
    </row>
    <row r="15" spans="1:15">
      <c r="A15" s="16"/>
      <c r="B15" s="12" t="s">
        <v>4</v>
      </c>
      <c r="C15" s="107">
        <v>79.107666666666674</v>
      </c>
      <c r="D15" s="107">
        <v>78.904333333333327</v>
      </c>
      <c r="E15" s="107">
        <v>80.725999999999999</v>
      </c>
      <c r="F15" s="107">
        <v>101.80033333333334</v>
      </c>
      <c r="G15" s="107">
        <v>106.22066666666667</v>
      </c>
      <c r="H15" s="50">
        <f t="shared" si="0"/>
        <v>4.342159979829785</v>
      </c>
      <c r="I15" s="36">
        <f t="shared" ref="I15:I27" si="3">IF(OR(OR(G15=0,F15=0),F15=""),"",(F15/E15-1)*100)</f>
        <v>26.106004674247885</v>
      </c>
      <c r="J15" s="50">
        <f t="shared" si="1"/>
        <v>18.86723861288241</v>
      </c>
      <c r="K15" s="36">
        <f t="shared" si="2"/>
        <v>17.590571852988461</v>
      </c>
      <c r="L15" s="18"/>
      <c r="N15" s="23" t="s">
        <v>4</v>
      </c>
      <c r="O15" s="34">
        <f>J15</f>
        <v>18.86723861288241</v>
      </c>
    </row>
    <row r="16" spans="1:15">
      <c r="A16" s="16"/>
      <c r="B16" s="11" t="s">
        <v>195</v>
      </c>
      <c r="C16" s="55">
        <v>47.712333333333333</v>
      </c>
      <c r="D16" s="55">
        <v>66.452333333333328</v>
      </c>
      <c r="E16" s="55">
        <v>61.897333333333336</v>
      </c>
      <c r="F16" s="55">
        <v>67.519000000000005</v>
      </c>
      <c r="G16" s="56">
        <v>63.470666666666659</v>
      </c>
      <c r="H16" s="28">
        <f t="shared" si="0"/>
        <v>-5.9958431453862593</v>
      </c>
      <c r="I16" s="27">
        <f t="shared" si="3"/>
        <v>9.0822437153996951</v>
      </c>
      <c r="J16" s="28">
        <f t="shared" si="1"/>
        <v>11.273853295203587</v>
      </c>
      <c r="K16" s="27">
        <f t="shared" si="2"/>
        <v>11.666934498661705</v>
      </c>
      <c r="L16" s="18"/>
      <c r="N16" s="23" t="s">
        <v>35</v>
      </c>
      <c r="O16" s="34">
        <f>100-O15</f>
        <v>81.132761387117597</v>
      </c>
    </row>
    <row r="17" spans="1:14">
      <c r="A17" s="16"/>
      <c r="B17" s="11" t="s">
        <v>23</v>
      </c>
      <c r="C17" s="55">
        <v>34.747666666666667</v>
      </c>
      <c r="D17" s="55">
        <v>32.645333333333333</v>
      </c>
      <c r="E17" s="55">
        <v>51.08700000000001</v>
      </c>
      <c r="F17" s="55">
        <v>51.497999999999998</v>
      </c>
      <c r="G17" s="56">
        <v>47.687333333333328</v>
      </c>
      <c r="H17" s="28">
        <f t="shared" si="0"/>
        <v>-7.3996401154737494</v>
      </c>
      <c r="I17" s="27">
        <f t="shared" si="3"/>
        <v>0.80450995360852318</v>
      </c>
      <c r="J17" s="28">
        <f t="shared" si="1"/>
        <v>8.4703695151482865</v>
      </c>
      <c r="K17" s="27">
        <f t="shared" si="2"/>
        <v>8.8985884389887353</v>
      </c>
      <c r="L17" s="18"/>
    </row>
    <row r="18" spans="1:14">
      <c r="A18" s="16"/>
      <c r="B18" s="11" t="s">
        <v>20</v>
      </c>
      <c r="C18" s="55">
        <v>9.5596666666666668</v>
      </c>
      <c r="D18" s="55">
        <v>8.2306666666666661</v>
      </c>
      <c r="E18" s="55">
        <v>11.319333333333333</v>
      </c>
      <c r="F18" s="55">
        <v>13.512666666666668</v>
      </c>
      <c r="G18" s="56">
        <v>18.184666666666669</v>
      </c>
      <c r="H18" s="28">
        <f t="shared" si="0"/>
        <v>34.574966697913069</v>
      </c>
      <c r="I18" s="27">
        <f t="shared" si="3"/>
        <v>19.376877319041185</v>
      </c>
      <c r="J18" s="28">
        <f t="shared" si="1"/>
        <v>3.2300159268666708</v>
      </c>
      <c r="K18" s="27">
        <f t="shared" si="2"/>
        <v>2.3349190139405116</v>
      </c>
      <c r="L18" s="18"/>
    </row>
    <row r="19" spans="1:14">
      <c r="A19" s="16"/>
      <c r="B19" s="11" t="s">
        <v>22</v>
      </c>
      <c r="C19" s="55">
        <v>10.18</v>
      </c>
      <c r="D19" s="55">
        <v>9.2520000000000007</v>
      </c>
      <c r="E19" s="55">
        <v>17.843666666666667</v>
      </c>
      <c r="F19" s="55">
        <v>17.351666666666667</v>
      </c>
      <c r="G19" s="56">
        <v>17.038</v>
      </c>
      <c r="H19" s="28">
        <f t="shared" si="0"/>
        <v>-1.8077033906445106</v>
      </c>
      <c r="I19" s="27">
        <f t="shared" si="3"/>
        <v>-2.7572808279314853</v>
      </c>
      <c r="J19" s="28">
        <f t="shared" si="1"/>
        <v>3.0263414980727905</v>
      </c>
      <c r="K19" s="27">
        <f t="shared" si="2"/>
        <v>2.9982783874555556</v>
      </c>
      <c r="L19" s="18"/>
    </row>
    <row r="20" spans="1:14">
      <c r="A20" s="16"/>
      <c r="B20" s="11" t="s">
        <v>19</v>
      </c>
      <c r="C20" s="55">
        <v>8.4846666666666675</v>
      </c>
      <c r="D20" s="55">
        <v>12.454333333333333</v>
      </c>
      <c r="E20" s="55">
        <v>13.311666666666667</v>
      </c>
      <c r="F20" s="55">
        <v>15.037666666666667</v>
      </c>
      <c r="G20" s="56">
        <v>14.518666666666666</v>
      </c>
      <c r="H20" s="28">
        <f t="shared" si="0"/>
        <v>-3.4513333185556272</v>
      </c>
      <c r="I20" s="27">
        <f t="shared" si="3"/>
        <v>12.966069863528219</v>
      </c>
      <c r="J20" s="28">
        <f t="shared" si="1"/>
        <v>2.5788498315541428</v>
      </c>
      <c r="K20" s="27">
        <f t="shared" si="2"/>
        <v>2.5984311380901448</v>
      </c>
      <c r="L20" s="18"/>
    </row>
    <row r="21" spans="1:14">
      <c r="A21" s="16"/>
      <c r="B21" s="11" t="s">
        <v>24</v>
      </c>
      <c r="C21" s="55">
        <v>19.262333333333334</v>
      </c>
      <c r="D21" s="55">
        <v>15.657333333333334</v>
      </c>
      <c r="E21" s="55">
        <v>16.329333333333334</v>
      </c>
      <c r="F21" s="55">
        <v>16.378333333333334</v>
      </c>
      <c r="G21" s="56">
        <v>13.973666666666666</v>
      </c>
      <c r="H21" s="28">
        <f t="shared" si="0"/>
        <v>-14.681998575353617</v>
      </c>
      <c r="I21" s="27">
        <f t="shared" si="3"/>
        <v>0.30007348738465556</v>
      </c>
      <c r="J21" s="28">
        <f t="shared" si="1"/>
        <v>2.482045270194261</v>
      </c>
      <c r="K21" s="27">
        <f t="shared" si="2"/>
        <v>2.8300914142278115</v>
      </c>
      <c r="L21" s="18"/>
    </row>
    <row r="22" spans="1:14">
      <c r="A22" s="16"/>
      <c r="B22" s="11" t="s">
        <v>7</v>
      </c>
      <c r="C22" s="55">
        <v>10.055333333333333</v>
      </c>
      <c r="D22" s="55">
        <v>12.458333333333334</v>
      </c>
      <c r="E22" s="55">
        <v>11.561333333333332</v>
      </c>
      <c r="F22" s="55">
        <v>10.92</v>
      </c>
      <c r="G22" s="56">
        <v>13.106</v>
      </c>
      <c r="H22" s="28">
        <f t="shared" si="0"/>
        <v>20.018315018315015</v>
      </c>
      <c r="I22" s="27">
        <f t="shared" si="3"/>
        <v>-5.5472263868065808</v>
      </c>
      <c r="J22" s="28">
        <f t="shared" si="1"/>
        <v>2.3279276718947055</v>
      </c>
      <c r="K22" s="27">
        <f t="shared" si="2"/>
        <v>1.8869196037468832</v>
      </c>
      <c r="L22" s="18"/>
    </row>
    <row r="23" spans="1:14">
      <c r="A23" s="16"/>
      <c r="B23" s="11" t="s">
        <v>5</v>
      </c>
      <c r="C23" s="55">
        <v>13.95</v>
      </c>
      <c r="D23" s="55">
        <v>7.944</v>
      </c>
      <c r="E23" s="55">
        <v>12.807666666666668</v>
      </c>
      <c r="F23" s="55">
        <v>10.046333333333333</v>
      </c>
      <c r="G23" s="56">
        <v>12.130666666666665</v>
      </c>
      <c r="H23" s="28">
        <f t="shared" si="0"/>
        <v>20.747204618600467</v>
      </c>
      <c r="I23" s="27">
        <f t="shared" si="3"/>
        <v>-21.560003123129391</v>
      </c>
      <c r="J23" s="28">
        <f t="shared" si="1"/>
        <v>2.1546859920543291</v>
      </c>
      <c r="K23" s="27">
        <f t="shared" si="2"/>
        <v>1.735954515791432</v>
      </c>
      <c r="L23" s="18"/>
    </row>
    <row r="24" spans="1:14">
      <c r="A24" s="16"/>
      <c r="B24" s="11" t="s">
        <v>10</v>
      </c>
      <c r="C24" s="55">
        <v>6.1756666666666673</v>
      </c>
      <c r="D24" s="55">
        <v>6.2459999999999996</v>
      </c>
      <c r="E24" s="55">
        <v>9.0356666666666658</v>
      </c>
      <c r="F24" s="55">
        <v>9.0833333333333339</v>
      </c>
      <c r="G24" s="56">
        <v>8.8806666666666665</v>
      </c>
      <c r="H24" s="28">
        <f t="shared" si="0"/>
        <v>-2.2311926605504628</v>
      </c>
      <c r="I24" s="27">
        <f t="shared" si="3"/>
        <v>0.52753901206332721</v>
      </c>
      <c r="J24" s="28">
        <f t="shared" si="1"/>
        <v>1.5774110848623721</v>
      </c>
      <c r="K24" s="27">
        <f t="shared" si="2"/>
        <v>1.5695530891972704</v>
      </c>
      <c r="L24" s="18"/>
    </row>
    <row r="25" spans="1:14">
      <c r="A25" s="16"/>
      <c r="B25" s="11" t="s">
        <v>21</v>
      </c>
      <c r="C25" s="55">
        <v>6.3116666666666665</v>
      </c>
      <c r="D25" s="55">
        <v>7.1790000000000012</v>
      </c>
      <c r="E25" s="55">
        <v>7.1759999999999993</v>
      </c>
      <c r="F25" s="55">
        <v>6.980666666666667</v>
      </c>
      <c r="G25" s="56">
        <v>6.4846666666666666</v>
      </c>
      <c r="H25" s="28">
        <f t="shared" si="0"/>
        <v>-7.1053385541018148</v>
      </c>
      <c r="I25" s="27">
        <f t="shared" si="3"/>
        <v>-2.7220364176885781</v>
      </c>
      <c r="J25" s="28">
        <f t="shared" si="1"/>
        <v>1.1518262609756242</v>
      </c>
      <c r="K25" s="27">
        <f t="shared" si="2"/>
        <v>1.2062231484025405</v>
      </c>
      <c r="L25" s="18"/>
    </row>
    <row r="26" spans="1:14">
      <c r="A26" s="16"/>
      <c r="B26" s="11" t="s">
        <v>18</v>
      </c>
      <c r="C26" s="55">
        <v>7.2329999999999997</v>
      </c>
      <c r="D26" s="55">
        <v>7.6639999999999988</v>
      </c>
      <c r="E26" s="55">
        <v>8.4913333333333316</v>
      </c>
      <c r="F26" s="55">
        <v>8.1126666666666676</v>
      </c>
      <c r="G26" s="56">
        <v>6.2616666666666667</v>
      </c>
      <c r="H26" s="28">
        <f t="shared" si="0"/>
        <v>-22.816172240940102</v>
      </c>
      <c r="I26" s="27">
        <f t="shared" si="3"/>
        <v>-4.4594488498076128</v>
      </c>
      <c r="J26" s="28">
        <f t="shared" si="1"/>
        <v>1.1122163211898379</v>
      </c>
      <c r="K26" s="27">
        <f t="shared" si="2"/>
        <v>1.4018269021975474</v>
      </c>
      <c r="L26" s="18"/>
    </row>
    <row r="27" spans="1:14">
      <c r="A27" s="16"/>
      <c r="B27" s="11" t="s">
        <v>8</v>
      </c>
      <c r="C27" s="55">
        <v>4.3440000000000003</v>
      </c>
      <c r="D27" s="55">
        <v>5.623333333333334</v>
      </c>
      <c r="E27" s="55">
        <v>7.7880000000000003</v>
      </c>
      <c r="F27" s="55">
        <v>6.4393333333333338</v>
      </c>
      <c r="G27" s="56">
        <v>6.094333333333334</v>
      </c>
      <c r="H27" s="28">
        <f t="shared" si="0"/>
        <v>-5.3576974842116094</v>
      </c>
      <c r="I27" s="27">
        <f t="shared" si="3"/>
        <v>-17.317240198596128</v>
      </c>
      <c r="J27" s="28">
        <f t="shared" si="1"/>
        <v>1.0824940644298007</v>
      </c>
      <c r="K27" s="27">
        <f t="shared" si="2"/>
        <v>1.1126835441142335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132.28633333333332</v>
      </c>
      <c r="D13" s="26">
        <v>121.595</v>
      </c>
      <c r="E13" s="26">
        <v>170.61933333333334</v>
      </c>
      <c r="F13" s="26">
        <v>172.48299999999998</v>
      </c>
      <c r="G13" s="26">
        <v>164.149</v>
      </c>
      <c r="H13" s="28">
        <f t="shared" ref="H13:H27" si="0">IF(OR(OR(G13=0,F13=0),G13=""),"",(G13/F13-1)*100)</f>
        <v>-4.8317805232979349</v>
      </c>
      <c r="I13" s="27">
        <f>IF(OR(OR(G13=0,F13=0),F13=""),"",(F13/E13-1)*100)</f>
        <v>1.0922951287270832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57.123666666666651</v>
      </c>
      <c r="D14" s="25">
        <v>53.393666666666661</v>
      </c>
      <c r="E14" s="25">
        <v>73.047333333333327</v>
      </c>
      <c r="F14" s="25">
        <v>66.418999999999969</v>
      </c>
      <c r="G14" s="26">
        <v>69.801333333333318</v>
      </c>
      <c r="H14" s="28">
        <f t="shared" si="0"/>
        <v>5.0924183341112483</v>
      </c>
      <c r="I14" s="27">
        <f>IF(OR(OR(G14=0,F14=0),F14=""),"",(F14/E14-1)*100)</f>
        <v>-9.0740250613757674</v>
      </c>
      <c r="J14" s="28">
        <f t="shared" si="1"/>
        <v>42.523154776046958</v>
      </c>
      <c r="K14" s="27">
        <f t="shared" si="2"/>
        <v>38.507563064186023</v>
      </c>
      <c r="L14" s="18"/>
    </row>
    <row r="15" spans="1:15">
      <c r="A15" s="16"/>
      <c r="B15" s="12" t="s">
        <v>4</v>
      </c>
      <c r="C15" s="107">
        <v>28.033000000000001</v>
      </c>
      <c r="D15" s="107">
        <v>22.267666666666667</v>
      </c>
      <c r="E15" s="107">
        <v>35.846333333333334</v>
      </c>
      <c r="F15" s="107">
        <v>38.213999999999999</v>
      </c>
      <c r="G15" s="107">
        <v>41.070333333333338</v>
      </c>
      <c r="H15" s="50">
        <f t="shared" si="0"/>
        <v>7.4745730186144943</v>
      </c>
      <c r="I15" s="36">
        <f t="shared" ref="I15:I27" si="3">IF(OR(OR(G15=0,F15=0),F15=""),"",(F15/E15-1)*100)</f>
        <v>6.6050456113595946</v>
      </c>
      <c r="J15" s="50">
        <f t="shared" si="1"/>
        <v>25.020154453169578</v>
      </c>
      <c r="K15" s="36">
        <f t="shared" si="2"/>
        <v>22.155226891925583</v>
      </c>
      <c r="L15" s="18"/>
      <c r="N15" s="23" t="s">
        <v>4</v>
      </c>
      <c r="O15" s="34">
        <f>J15</f>
        <v>25.020154453169578</v>
      </c>
    </row>
    <row r="16" spans="1:15">
      <c r="A16" s="16"/>
      <c r="B16" s="11" t="s">
        <v>195</v>
      </c>
      <c r="C16" s="55">
        <v>13.382666666666667</v>
      </c>
      <c r="D16" s="55">
        <v>13.996666666666668</v>
      </c>
      <c r="E16" s="55">
        <v>20.042999999999999</v>
      </c>
      <c r="F16" s="55">
        <v>21.638666666666666</v>
      </c>
      <c r="G16" s="56">
        <v>12.782666666666666</v>
      </c>
      <c r="H16" s="28">
        <f t="shared" si="0"/>
        <v>-40.926736089715945</v>
      </c>
      <c r="I16" s="27">
        <f t="shared" si="3"/>
        <v>7.9612167173909398</v>
      </c>
      <c r="J16" s="28">
        <f t="shared" si="1"/>
        <v>7.7872339561414723</v>
      </c>
      <c r="K16" s="27">
        <f t="shared" si="2"/>
        <v>12.545390946740644</v>
      </c>
      <c r="L16" s="18"/>
      <c r="N16" s="23" t="s">
        <v>35</v>
      </c>
      <c r="O16" s="34">
        <f>100-O15</f>
        <v>74.979845546830418</v>
      </c>
    </row>
    <row r="17" spans="1:14">
      <c r="A17" s="16"/>
      <c r="B17" s="11" t="s">
        <v>23</v>
      </c>
      <c r="C17" s="55">
        <v>6.9066666666666663</v>
      </c>
      <c r="D17" s="55">
        <v>7.5436666666666667</v>
      </c>
      <c r="E17" s="55">
        <v>7.5170000000000003</v>
      </c>
      <c r="F17" s="55">
        <v>13.201666666666668</v>
      </c>
      <c r="G17" s="56">
        <v>10.786333333333333</v>
      </c>
      <c r="H17" s="28">
        <f t="shared" si="0"/>
        <v>-18.295669738669375</v>
      </c>
      <c r="I17" s="27">
        <f t="shared" si="3"/>
        <v>75.624140836326561</v>
      </c>
      <c r="J17" s="28">
        <f t="shared" si="1"/>
        <v>6.5710624696667859</v>
      </c>
      <c r="K17" s="27">
        <f t="shared" si="2"/>
        <v>7.6538943934571346</v>
      </c>
      <c r="L17" s="18"/>
    </row>
    <row r="18" spans="1:14">
      <c r="A18" s="16"/>
      <c r="B18" s="11" t="s">
        <v>24</v>
      </c>
      <c r="C18" s="55">
        <v>7.9776666666666669</v>
      </c>
      <c r="D18" s="55">
        <v>4.916666666666667</v>
      </c>
      <c r="E18" s="55">
        <v>8.1379999999999999</v>
      </c>
      <c r="F18" s="55">
        <v>5.3776666666666664</v>
      </c>
      <c r="G18" s="56">
        <v>5.6856666666666662</v>
      </c>
      <c r="H18" s="28">
        <f t="shared" si="0"/>
        <v>5.7273910617988033</v>
      </c>
      <c r="I18" s="27">
        <f t="shared" si="3"/>
        <v>-33.919062832800847</v>
      </c>
      <c r="J18" s="28">
        <f t="shared" si="1"/>
        <v>3.4637229996324472</v>
      </c>
      <c r="K18" s="27">
        <f t="shared" si="2"/>
        <v>3.117795183679938</v>
      </c>
      <c r="L18" s="18"/>
    </row>
    <row r="19" spans="1:14">
      <c r="A19" s="16"/>
      <c r="B19" s="11" t="s">
        <v>20</v>
      </c>
      <c r="C19" s="55">
        <v>1.575</v>
      </c>
      <c r="D19" s="55">
        <v>1.6653333333333336</v>
      </c>
      <c r="E19" s="55">
        <v>2.6986666666666665</v>
      </c>
      <c r="F19" s="55">
        <v>3.7076666666666664</v>
      </c>
      <c r="G19" s="56">
        <v>3.3386666666666671</v>
      </c>
      <c r="H19" s="28">
        <f t="shared" si="0"/>
        <v>-9.9523509844466229</v>
      </c>
      <c r="I19" s="27">
        <f t="shared" si="3"/>
        <v>37.388833992094852</v>
      </c>
      <c r="J19" s="28">
        <f t="shared" si="1"/>
        <v>2.0339244629371285</v>
      </c>
      <c r="K19" s="27">
        <f t="shared" si="2"/>
        <v>2.1495838237198259</v>
      </c>
      <c r="L19" s="18"/>
    </row>
    <row r="20" spans="1:14">
      <c r="A20" s="16"/>
      <c r="B20" s="11" t="s">
        <v>19</v>
      </c>
      <c r="C20" s="55">
        <v>2.0739999999999998</v>
      </c>
      <c r="D20" s="55">
        <v>2.4633333333333334</v>
      </c>
      <c r="E20" s="55">
        <v>2.0566666666666666</v>
      </c>
      <c r="F20" s="55">
        <v>4.6423333333333332</v>
      </c>
      <c r="G20" s="56">
        <v>3.1953333333333327</v>
      </c>
      <c r="H20" s="28">
        <f t="shared" si="0"/>
        <v>-31.169670424355576</v>
      </c>
      <c r="I20" s="27">
        <f t="shared" si="3"/>
        <v>125.72123176661263</v>
      </c>
      <c r="J20" s="28">
        <f t="shared" si="1"/>
        <v>1.9466054214971353</v>
      </c>
      <c r="K20" s="27">
        <f t="shared" si="2"/>
        <v>2.691472976080735</v>
      </c>
      <c r="L20" s="18"/>
    </row>
    <row r="21" spans="1:14">
      <c r="A21" s="16"/>
      <c r="B21" s="11" t="s">
        <v>5</v>
      </c>
      <c r="C21" s="55">
        <v>3.5143333333333331</v>
      </c>
      <c r="D21" s="55">
        <v>2.359</v>
      </c>
      <c r="E21" s="55">
        <v>4.3656666666666668</v>
      </c>
      <c r="F21" s="55">
        <v>3.1440000000000001</v>
      </c>
      <c r="G21" s="56">
        <v>3.1813333333333333</v>
      </c>
      <c r="H21" s="28">
        <f t="shared" si="0"/>
        <v>1.187446988973706</v>
      </c>
      <c r="I21" s="27">
        <f t="shared" si="3"/>
        <v>-27.983507673513021</v>
      </c>
      <c r="J21" s="28">
        <f t="shared" si="1"/>
        <v>1.938076584891369</v>
      </c>
      <c r="K21" s="27">
        <f t="shared" si="2"/>
        <v>1.8227883327632293</v>
      </c>
      <c r="L21" s="18"/>
    </row>
    <row r="22" spans="1:14">
      <c r="A22" s="16"/>
      <c r="B22" s="11" t="s">
        <v>21</v>
      </c>
      <c r="C22" s="55">
        <v>1.5449999999999999</v>
      </c>
      <c r="D22" s="55">
        <v>1.7643333333333331</v>
      </c>
      <c r="E22" s="55">
        <v>2.3646666666666669</v>
      </c>
      <c r="F22" s="55">
        <v>3.295666666666667</v>
      </c>
      <c r="G22" s="56">
        <v>3.0283333333333338</v>
      </c>
      <c r="H22" s="28">
        <f t="shared" si="0"/>
        <v>-8.1116617780924383</v>
      </c>
      <c r="I22" s="27">
        <f t="shared" si="3"/>
        <v>39.371299689878761</v>
      </c>
      <c r="J22" s="28">
        <f t="shared" si="1"/>
        <v>1.8448685848426332</v>
      </c>
      <c r="K22" s="27">
        <f t="shared" si="2"/>
        <v>1.9107197037775709</v>
      </c>
      <c r="L22" s="18"/>
    </row>
    <row r="23" spans="1:14">
      <c r="A23" s="16"/>
      <c r="B23" s="11" t="s">
        <v>22</v>
      </c>
      <c r="C23" s="55">
        <v>2.7723333333333335</v>
      </c>
      <c r="D23" s="55">
        <v>3.0426666666666669</v>
      </c>
      <c r="E23" s="55">
        <v>4.2530000000000001</v>
      </c>
      <c r="F23" s="55">
        <v>4.3526666666666669</v>
      </c>
      <c r="G23" s="56">
        <v>2.8840000000000003</v>
      </c>
      <c r="H23" s="28">
        <f t="shared" si="0"/>
        <v>-33.741767498851274</v>
      </c>
      <c r="I23" s="27">
        <f t="shared" si="3"/>
        <v>2.3434438435614213</v>
      </c>
      <c r="J23" s="28">
        <f t="shared" si="1"/>
        <v>1.7569403407879429</v>
      </c>
      <c r="K23" s="27">
        <f t="shared" si="2"/>
        <v>2.5235337202313661</v>
      </c>
      <c r="L23" s="18"/>
    </row>
    <row r="24" spans="1:14">
      <c r="A24" s="16"/>
      <c r="B24" s="11" t="s">
        <v>7</v>
      </c>
      <c r="C24" s="55">
        <v>2.6429999999999998</v>
      </c>
      <c r="D24" s="55">
        <v>3.3069999999999999</v>
      </c>
      <c r="E24" s="55">
        <v>2.7413333333333334</v>
      </c>
      <c r="F24" s="55">
        <v>2.7083333333333335</v>
      </c>
      <c r="G24" s="56">
        <v>2.661</v>
      </c>
      <c r="H24" s="28">
        <f t="shared" si="0"/>
        <v>-1.7476923076923168</v>
      </c>
      <c r="I24" s="27">
        <f t="shared" si="3"/>
        <v>-1.2037937743190619</v>
      </c>
      <c r="J24" s="28">
        <f t="shared" si="1"/>
        <v>1.6210881577103728</v>
      </c>
      <c r="K24" s="27">
        <f t="shared" si="2"/>
        <v>1.5702030538275273</v>
      </c>
      <c r="L24" s="18"/>
    </row>
    <row r="25" spans="1:14">
      <c r="A25" s="16"/>
      <c r="B25" s="11" t="s">
        <v>10</v>
      </c>
      <c r="C25" s="55">
        <v>2.2036666666666669</v>
      </c>
      <c r="D25" s="55">
        <v>2.5736666666666665</v>
      </c>
      <c r="E25" s="55">
        <v>3.2906666666666666</v>
      </c>
      <c r="F25" s="55">
        <v>2.9649999999999999</v>
      </c>
      <c r="G25" s="56">
        <v>2.3746666666666667</v>
      </c>
      <c r="H25" s="28">
        <f t="shared" si="0"/>
        <v>-19.910061832490157</v>
      </c>
      <c r="I25" s="27">
        <f t="shared" si="3"/>
        <v>-9.896677471636961</v>
      </c>
      <c r="J25" s="28">
        <f t="shared" si="1"/>
        <v>1.4466531423686204</v>
      </c>
      <c r="K25" s="27">
        <f t="shared" si="2"/>
        <v>1.7190099893902588</v>
      </c>
      <c r="L25" s="18"/>
    </row>
    <row r="26" spans="1:14">
      <c r="A26" s="16"/>
      <c r="B26" s="11" t="s">
        <v>18</v>
      </c>
      <c r="C26" s="55">
        <v>1.524</v>
      </c>
      <c r="D26" s="55">
        <v>1.3419999999999999</v>
      </c>
      <c r="E26" s="55">
        <v>2.3176666666666663</v>
      </c>
      <c r="F26" s="55">
        <v>1.4589999999999999</v>
      </c>
      <c r="G26" s="56">
        <v>2.0663333333333331</v>
      </c>
      <c r="H26" s="28">
        <f t="shared" si="0"/>
        <v>41.626684944025591</v>
      </c>
      <c r="I26" s="27">
        <f t="shared" si="3"/>
        <v>-37.048755932690923</v>
      </c>
      <c r="J26" s="28">
        <f t="shared" si="1"/>
        <v>1.2588156695035202</v>
      </c>
      <c r="K26" s="27">
        <f t="shared" si="2"/>
        <v>0.84588046358191826</v>
      </c>
      <c r="L26" s="18"/>
    </row>
    <row r="27" spans="1:14">
      <c r="A27" s="16"/>
      <c r="B27" s="11" t="s">
        <v>8</v>
      </c>
      <c r="C27" s="55">
        <v>1.0113333333333334</v>
      </c>
      <c r="D27" s="55">
        <v>0.95933333333333337</v>
      </c>
      <c r="E27" s="55">
        <v>1.9393333333333331</v>
      </c>
      <c r="F27" s="55">
        <v>1.3573333333333333</v>
      </c>
      <c r="G27" s="56">
        <v>1.2930000000000001</v>
      </c>
      <c r="H27" s="28">
        <f t="shared" si="0"/>
        <v>-4.7396856581532258</v>
      </c>
      <c r="I27" s="27">
        <f t="shared" si="3"/>
        <v>-30.010312822275687</v>
      </c>
      <c r="J27" s="28">
        <f t="shared" si="1"/>
        <v>0.78769898080402567</v>
      </c>
      <c r="K27" s="27">
        <f t="shared" si="2"/>
        <v>0.78693745663823889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131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26.152666666666665</v>
      </c>
      <c r="D13" s="26">
        <v>25.228666666666669</v>
      </c>
      <c r="E13" s="26">
        <v>25.219666666666669</v>
      </c>
      <c r="F13" s="26">
        <v>29.102999999999998</v>
      </c>
      <c r="G13" s="26">
        <v>21.225333333333335</v>
      </c>
      <c r="H13" s="28">
        <f t="shared" ref="H13:H27" si="0">IF(OR(OR(G13=0,F13=0),G13=""),"",(G13/F13-1)*100)</f>
        <v>-27.068228934015959</v>
      </c>
      <c r="I13" s="27">
        <f>IF(OR(OR(G13=0,F13=0),F13=""),"",(F13/E13-1)*100)</f>
        <v>15.398035924344743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9.7033333333333331</v>
      </c>
      <c r="D14" s="25">
        <v>8.0460000000000065</v>
      </c>
      <c r="E14" s="25">
        <v>10.218000000000002</v>
      </c>
      <c r="F14" s="25">
        <v>9.8583333333333272</v>
      </c>
      <c r="G14" s="26">
        <v>6.267333333333335</v>
      </c>
      <c r="H14" s="28">
        <f t="shared" si="0"/>
        <v>-36.42603550295852</v>
      </c>
      <c r="I14" s="27">
        <f>IF(OR(OR(G14=0,F14=0),F14=""),"",(F14/E14-1)*100)</f>
        <v>-3.5199321458864175</v>
      </c>
      <c r="J14" s="28">
        <f t="shared" si="1"/>
        <v>29.527608518123007</v>
      </c>
      <c r="K14" s="27">
        <f t="shared" si="2"/>
        <v>33.873941976199454</v>
      </c>
      <c r="L14" s="18"/>
    </row>
    <row r="15" spans="1:15">
      <c r="A15" s="16"/>
      <c r="B15" s="12" t="s">
        <v>4</v>
      </c>
      <c r="C15" s="107">
        <v>7.4016666666666664</v>
      </c>
      <c r="D15" s="107">
        <v>9.559333333333333</v>
      </c>
      <c r="E15" s="107">
        <v>8.577</v>
      </c>
      <c r="F15" s="107">
        <v>10.081000000000001</v>
      </c>
      <c r="G15" s="107">
        <v>5.8936666666666673</v>
      </c>
      <c r="H15" s="50">
        <f t="shared" si="0"/>
        <v>-41.536884568329867</v>
      </c>
      <c r="I15" s="36">
        <f t="shared" ref="I15:I27" si="3">IF(OR(OR(G15=0,F15=0),F15=""),"",(F15/E15-1)*100)</f>
        <v>17.535268741984389</v>
      </c>
      <c r="J15" s="50">
        <f t="shared" si="1"/>
        <v>27.767133613920475</v>
      </c>
      <c r="K15" s="36">
        <f t="shared" si="2"/>
        <v>34.639040648730379</v>
      </c>
      <c r="L15" s="18"/>
      <c r="N15" s="23" t="s">
        <v>4</v>
      </c>
      <c r="O15" s="34">
        <f>J15</f>
        <v>27.767133613920475</v>
      </c>
    </row>
    <row r="16" spans="1:15">
      <c r="A16" s="16"/>
      <c r="B16" s="11" t="s">
        <v>195</v>
      </c>
      <c r="C16" s="55">
        <v>2.1233333333333335</v>
      </c>
      <c r="D16" s="55">
        <v>1.3896666666666668</v>
      </c>
      <c r="E16" s="55">
        <v>1.5880000000000001</v>
      </c>
      <c r="F16" s="55">
        <v>2.6829999999999998</v>
      </c>
      <c r="G16" s="56">
        <v>2.7243333333333335</v>
      </c>
      <c r="H16" s="28">
        <f t="shared" si="0"/>
        <v>1.5405640452230251</v>
      </c>
      <c r="I16" s="27">
        <f t="shared" si="3"/>
        <v>68.954659949622155</v>
      </c>
      <c r="J16" s="28">
        <f t="shared" si="1"/>
        <v>12.835291161505118</v>
      </c>
      <c r="K16" s="27">
        <f t="shared" si="2"/>
        <v>9.2189808610796131</v>
      </c>
      <c r="L16" s="18"/>
      <c r="N16" s="23" t="s">
        <v>35</v>
      </c>
      <c r="O16" s="34">
        <f>100-O15</f>
        <v>72.232866386079522</v>
      </c>
    </row>
    <row r="17" spans="1:14">
      <c r="A17" s="16"/>
      <c r="B17" s="11" t="s">
        <v>23</v>
      </c>
      <c r="C17" s="55">
        <v>2.1083333333333334</v>
      </c>
      <c r="D17" s="55">
        <v>2.1830000000000003</v>
      </c>
      <c r="E17" s="55">
        <v>0.96399999999999997</v>
      </c>
      <c r="F17" s="55">
        <v>1.5453333333333334</v>
      </c>
      <c r="G17" s="56">
        <v>1.9046666666666667</v>
      </c>
      <c r="H17" s="28">
        <f t="shared" si="0"/>
        <v>23.252804141501283</v>
      </c>
      <c r="I17" s="27">
        <f t="shared" si="3"/>
        <v>60.304287690179812</v>
      </c>
      <c r="J17" s="28">
        <f t="shared" si="1"/>
        <v>8.9735536151768329</v>
      </c>
      <c r="K17" s="27">
        <f t="shared" si="2"/>
        <v>5.3098764159479552</v>
      </c>
      <c r="L17" s="18"/>
    </row>
    <row r="18" spans="1:14">
      <c r="A18" s="16"/>
      <c r="B18" s="11" t="s">
        <v>19</v>
      </c>
      <c r="C18" s="55">
        <v>0.41100000000000003</v>
      </c>
      <c r="D18" s="55">
        <v>0.3213333333333333</v>
      </c>
      <c r="E18" s="55">
        <v>0.85766666666666669</v>
      </c>
      <c r="F18" s="55">
        <v>0.88966666666666672</v>
      </c>
      <c r="G18" s="56">
        <v>0.80000000000000016</v>
      </c>
      <c r="H18" s="28">
        <f t="shared" si="0"/>
        <v>-10.078681153990242</v>
      </c>
      <c r="I18" s="27">
        <f t="shared" si="3"/>
        <v>3.7310532452390133</v>
      </c>
      <c r="J18" s="28">
        <f t="shared" si="1"/>
        <v>3.7690809724228913</v>
      </c>
      <c r="K18" s="27">
        <f t="shared" si="2"/>
        <v>3.0569586182409609</v>
      </c>
      <c r="L18" s="18"/>
    </row>
    <row r="19" spans="1:14">
      <c r="A19" s="16"/>
      <c r="B19" s="11" t="s">
        <v>5</v>
      </c>
      <c r="C19" s="55">
        <v>0.42733333333333334</v>
      </c>
      <c r="D19" s="55">
        <v>0.20166666666666666</v>
      </c>
      <c r="E19" s="55">
        <v>0.11533333333333333</v>
      </c>
      <c r="F19" s="55">
        <v>0.86766666666666659</v>
      </c>
      <c r="G19" s="56">
        <v>0.58099999999999996</v>
      </c>
      <c r="H19" s="28">
        <f t="shared" si="0"/>
        <v>-33.038801383019589</v>
      </c>
      <c r="I19" s="27">
        <f t="shared" si="3"/>
        <v>652.31213872832359</v>
      </c>
      <c r="J19" s="28">
        <f t="shared" si="1"/>
        <v>2.7372950562221243</v>
      </c>
      <c r="K19" s="27">
        <f t="shared" si="2"/>
        <v>2.9813650368232367</v>
      </c>
      <c r="L19" s="18"/>
    </row>
    <row r="20" spans="1:14">
      <c r="A20" s="16"/>
      <c r="B20" s="11" t="s">
        <v>22</v>
      </c>
      <c r="C20" s="55">
        <v>0.26233333333333331</v>
      </c>
      <c r="D20" s="55">
        <v>0.26600000000000001</v>
      </c>
      <c r="E20" s="55">
        <v>0.45633333333333331</v>
      </c>
      <c r="F20" s="55">
        <v>0.58399999999999996</v>
      </c>
      <c r="G20" s="56">
        <v>0.51733333333333331</v>
      </c>
      <c r="H20" s="28">
        <f t="shared" si="0"/>
        <v>-11.415525114155244</v>
      </c>
      <c r="I20" s="27">
        <f t="shared" si="3"/>
        <v>27.976625273922572</v>
      </c>
      <c r="J20" s="28">
        <f t="shared" si="1"/>
        <v>2.4373390288334691</v>
      </c>
      <c r="K20" s="27">
        <f t="shared" si="2"/>
        <v>2.0066659794522903</v>
      </c>
      <c r="L20" s="18"/>
    </row>
    <row r="21" spans="1:14">
      <c r="A21" s="16"/>
      <c r="B21" s="11" t="s">
        <v>18</v>
      </c>
      <c r="C21" s="55">
        <v>0.10166666666666667</v>
      </c>
      <c r="D21" s="55">
        <v>0.27200000000000002</v>
      </c>
      <c r="E21" s="55">
        <v>0.12633333333333333</v>
      </c>
      <c r="F21" s="55">
        <v>0.13966666666666669</v>
      </c>
      <c r="G21" s="56">
        <v>0.50866666666666671</v>
      </c>
      <c r="H21" s="28">
        <f t="shared" si="0"/>
        <v>264.20047732696895</v>
      </c>
      <c r="I21" s="27">
        <f t="shared" si="3"/>
        <v>10.554089709762549</v>
      </c>
      <c r="J21" s="28">
        <f t="shared" si="1"/>
        <v>2.3965073182988883</v>
      </c>
      <c r="K21" s="27">
        <f t="shared" si="2"/>
        <v>0.47990470627312204</v>
      </c>
      <c r="L21" s="18"/>
    </row>
    <row r="22" spans="1:14">
      <c r="A22" s="16"/>
      <c r="B22" s="11" t="s">
        <v>21</v>
      </c>
      <c r="C22" s="55">
        <v>0.32033333333333336</v>
      </c>
      <c r="D22" s="55">
        <v>0.58499999999999996</v>
      </c>
      <c r="E22" s="55">
        <v>0.21966666666666668</v>
      </c>
      <c r="F22" s="55">
        <v>0.46466666666666673</v>
      </c>
      <c r="G22" s="56">
        <v>0.38966666666666666</v>
      </c>
      <c r="H22" s="28">
        <f t="shared" si="0"/>
        <v>-16.14060258249642</v>
      </c>
      <c r="I22" s="27">
        <f t="shared" si="3"/>
        <v>111.53262518968137</v>
      </c>
      <c r="J22" s="28">
        <f t="shared" si="1"/>
        <v>1.835856523650983</v>
      </c>
      <c r="K22" s="27">
        <f t="shared" si="2"/>
        <v>1.596628068125852</v>
      </c>
      <c r="L22" s="18"/>
    </row>
    <row r="23" spans="1:14">
      <c r="A23" s="16"/>
      <c r="B23" s="11" t="s">
        <v>20</v>
      </c>
      <c r="C23" s="55">
        <v>0.67200000000000004</v>
      </c>
      <c r="D23" s="55">
        <v>0.44266666666666671</v>
      </c>
      <c r="E23" s="55">
        <v>0.11166666666666668</v>
      </c>
      <c r="F23" s="55">
        <v>0.20433333333333334</v>
      </c>
      <c r="G23" s="56">
        <v>0.36000000000000004</v>
      </c>
      <c r="H23" s="28">
        <f t="shared" si="0"/>
        <v>76.182707993474736</v>
      </c>
      <c r="I23" s="27">
        <f t="shared" si="3"/>
        <v>82.985074626865668</v>
      </c>
      <c r="J23" s="28">
        <f t="shared" si="1"/>
        <v>1.6960864375903009</v>
      </c>
      <c r="K23" s="27">
        <f t="shared" si="2"/>
        <v>0.70210402134946004</v>
      </c>
      <c r="L23" s="18"/>
    </row>
    <row r="24" spans="1:14">
      <c r="A24" s="16"/>
      <c r="B24" s="11" t="s">
        <v>7</v>
      </c>
      <c r="C24" s="55">
        <v>0.40199999999999997</v>
      </c>
      <c r="D24" s="55">
        <v>0.56799999999999995</v>
      </c>
      <c r="E24" s="55">
        <v>0.64366666666666672</v>
      </c>
      <c r="F24" s="55">
        <v>0.66933333333333334</v>
      </c>
      <c r="G24" s="56">
        <v>0.35899999999999999</v>
      </c>
      <c r="H24" s="28">
        <f t="shared" si="0"/>
        <v>-46.364541832669325</v>
      </c>
      <c r="I24" s="27">
        <f t="shared" si="3"/>
        <v>3.9875712066286706</v>
      </c>
      <c r="J24" s="28">
        <f t="shared" si="1"/>
        <v>1.6913750863747721</v>
      </c>
      <c r="K24" s="27">
        <f t="shared" si="2"/>
        <v>2.29987744676952</v>
      </c>
      <c r="L24" s="18"/>
    </row>
    <row r="25" spans="1:14">
      <c r="A25" s="16"/>
      <c r="B25" s="11" t="s">
        <v>10</v>
      </c>
      <c r="C25" s="55">
        <v>0.13433333333333333</v>
      </c>
      <c r="D25" s="55">
        <v>0.26966666666666667</v>
      </c>
      <c r="E25" s="55">
        <v>0.39066666666666672</v>
      </c>
      <c r="F25" s="55">
        <v>0.33866666666666667</v>
      </c>
      <c r="G25" s="56">
        <v>0.35566666666666663</v>
      </c>
      <c r="H25" s="28">
        <f t="shared" si="0"/>
        <v>5.0196850393700698</v>
      </c>
      <c r="I25" s="27">
        <f t="shared" si="3"/>
        <v>-13.310580204778166</v>
      </c>
      <c r="J25" s="28">
        <f t="shared" si="1"/>
        <v>1.6756705823230098</v>
      </c>
      <c r="K25" s="27">
        <f t="shared" si="2"/>
        <v>1.1636830109152552</v>
      </c>
      <c r="L25" s="18"/>
    </row>
    <row r="26" spans="1:14">
      <c r="A26" s="16"/>
      <c r="B26" s="11" t="s">
        <v>24</v>
      </c>
      <c r="C26" s="55">
        <v>1.8083333333333333</v>
      </c>
      <c r="D26" s="55">
        <v>0.98566666666666658</v>
      </c>
      <c r="E26" s="55">
        <v>0.86233333333333329</v>
      </c>
      <c r="F26" s="55">
        <v>0.60766666666666669</v>
      </c>
      <c r="G26" s="56">
        <v>0.32733333333333331</v>
      </c>
      <c r="H26" s="28">
        <f t="shared" si="0"/>
        <v>-46.132748217224361</v>
      </c>
      <c r="I26" s="27">
        <f t="shared" si="3"/>
        <v>-29.532276768457667</v>
      </c>
      <c r="J26" s="28">
        <f t="shared" si="1"/>
        <v>1.5421822978830326</v>
      </c>
      <c r="K26" s="27">
        <f t="shared" si="2"/>
        <v>2.0879863473410532</v>
      </c>
      <c r="L26" s="18"/>
    </row>
    <row r="27" spans="1:14">
      <c r="A27" s="16"/>
      <c r="B27" s="11" t="s">
        <v>8</v>
      </c>
      <c r="C27" s="55">
        <v>0.27666666666666667</v>
      </c>
      <c r="D27" s="55">
        <v>0.13866666666666669</v>
      </c>
      <c r="E27" s="55">
        <v>8.900000000000001E-2</v>
      </c>
      <c r="F27" s="55">
        <v>0.16966666666666666</v>
      </c>
      <c r="G27" s="56">
        <v>0.23666666666666666</v>
      </c>
      <c r="H27" s="28">
        <f t="shared" si="0"/>
        <v>39.489194499017685</v>
      </c>
      <c r="I27" s="27">
        <f t="shared" si="3"/>
        <v>90.636704119850165</v>
      </c>
      <c r="J27" s="28">
        <f t="shared" si="1"/>
        <v>1.1150197876751051</v>
      </c>
      <c r="K27" s="27">
        <f t="shared" si="2"/>
        <v>0.58298686275183542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46"/>
  <sheetViews>
    <sheetView zoomScaleNormal="100" zoomScaleSheetLayoutView="100" workbookViewId="0">
      <pane ySplit="11" topLeftCell="A12" activePane="bottomLeft" state="frozen"/>
      <selection activeCell="F16" sqref="F16"/>
      <selection pane="bottomLeft" activeCell="I24" sqref="I24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8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8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8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8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8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8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8">
      <c r="A7" s="16"/>
      <c r="B7" s="10"/>
      <c r="C7" s="172" t="s">
        <v>130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8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8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8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8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8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8">
      <c r="A13" s="16"/>
      <c r="B13" s="12" t="s">
        <v>196</v>
      </c>
      <c r="C13" s="26">
        <v>105.31766666666665</v>
      </c>
      <c r="D13" s="26">
        <v>117.32099999999998</v>
      </c>
      <c r="E13" s="26">
        <v>139.00966666666667</v>
      </c>
      <c r="F13" s="26">
        <v>139.77066666666667</v>
      </c>
      <c r="G13" s="26">
        <v>135.03566666666666</v>
      </c>
      <c r="H13" s="28">
        <f t="shared" ref="H13:H27" si="0">IF(OR(OR(G13=0,F13=0),G13=""),"",(G13/F13-1)*100)</f>
        <v>-3.3876922196359849</v>
      </c>
      <c r="I13" s="27">
        <f>IF(OR(OR(G13=0,F13=0),F13=""),"",(F13/E13-1)*100)</f>
        <v>0.54744394274739427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8">
      <c r="A14" s="16"/>
      <c r="B14" s="11" t="s">
        <v>26</v>
      </c>
      <c r="C14" s="25">
        <v>26.256333333333316</v>
      </c>
      <c r="D14" s="25">
        <v>31.787333333333336</v>
      </c>
      <c r="E14" s="25">
        <v>40.605333333333363</v>
      </c>
      <c r="F14" s="25">
        <v>43.591666666666669</v>
      </c>
      <c r="G14" s="26">
        <v>43.405999999999992</v>
      </c>
      <c r="H14" s="28">
        <f t="shared" si="0"/>
        <v>-0.42592238577712216</v>
      </c>
      <c r="I14" s="27">
        <f>IF(OR(OR(G14=0,F14=0),F14=""),"",(F14/E14-1)*100)</f>
        <v>7.3545347080842483</v>
      </c>
      <c r="J14" s="28">
        <f t="shared" si="1"/>
        <v>32.144100200687717</v>
      </c>
      <c r="K14" s="27">
        <f t="shared" si="2"/>
        <v>31.187993665814478</v>
      </c>
      <c r="L14" s="18"/>
    </row>
    <row r="15" spans="1:18">
      <c r="A15" s="16"/>
      <c r="B15" s="12" t="s">
        <v>4</v>
      </c>
      <c r="C15" s="107">
        <v>39.464333333333336</v>
      </c>
      <c r="D15" s="107">
        <v>40.29</v>
      </c>
      <c r="E15" s="107">
        <v>43.571333333333335</v>
      </c>
      <c r="F15" s="107">
        <v>50.177999999999997</v>
      </c>
      <c r="G15" s="107">
        <v>42.146000000000008</v>
      </c>
      <c r="H15" s="50">
        <f t="shared" si="0"/>
        <v>-16.007015026505623</v>
      </c>
      <c r="I15" s="36">
        <f t="shared" ref="I15:I27" si="3">IF(OR(OR(G15=0,F15=0),F15=""),"",(F15/E15-1)*100)</f>
        <v>15.1628746729501</v>
      </c>
      <c r="J15" s="50">
        <f t="shared" si="1"/>
        <v>31.21101338658676</v>
      </c>
      <c r="K15" s="36">
        <f t="shared" si="2"/>
        <v>35.900236578013505</v>
      </c>
      <c r="L15" s="18"/>
      <c r="N15" s="23" t="s">
        <v>4</v>
      </c>
      <c r="O15" s="34">
        <f>J15</f>
        <v>31.21101338658676</v>
      </c>
      <c r="R15" s="120"/>
    </row>
    <row r="16" spans="1:18">
      <c r="A16" s="16"/>
      <c r="B16" s="11" t="s">
        <v>195</v>
      </c>
      <c r="C16" s="55">
        <v>10.587666666666667</v>
      </c>
      <c r="D16" s="55">
        <v>18.545000000000002</v>
      </c>
      <c r="E16" s="55">
        <v>22.593666666666664</v>
      </c>
      <c r="F16" s="55">
        <v>15.134666666666668</v>
      </c>
      <c r="G16" s="56">
        <v>17.846666666666664</v>
      </c>
      <c r="H16" s="28">
        <f t="shared" si="0"/>
        <v>17.919126068187797</v>
      </c>
      <c r="I16" s="27">
        <f t="shared" si="3"/>
        <v>-33.013676398990853</v>
      </c>
      <c r="J16" s="28">
        <f t="shared" si="1"/>
        <v>13.21626138279516</v>
      </c>
      <c r="K16" s="27">
        <f t="shared" si="2"/>
        <v>10.828213835998016</v>
      </c>
      <c r="L16" s="18"/>
      <c r="N16" s="23" t="s">
        <v>35</v>
      </c>
      <c r="O16" s="34">
        <f>100-O15</f>
        <v>68.788986613413243</v>
      </c>
    </row>
    <row r="17" spans="1:14">
      <c r="A17" s="16"/>
      <c r="B17" s="11" t="s">
        <v>23</v>
      </c>
      <c r="C17" s="55">
        <v>9.2186666666666657</v>
      </c>
      <c r="D17" s="55">
        <v>8.788333333333334</v>
      </c>
      <c r="E17" s="55">
        <v>9.7023333333333337</v>
      </c>
      <c r="F17" s="55">
        <v>10.895666666666665</v>
      </c>
      <c r="G17" s="56">
        <v>12.507333333333333</v>
      </c>
      <c r="H17" s="28">
        <f t="shared" si="0"/>
        <v>14.791813259093844</v>
      </c>
      <c r="I17" s="27">
        <f t="shared" si="3"/>
        <v>12.299446868450881</v>
      </c>
      <c r="J17" s="28">
        <f t="shared" si="1"/>
        <v>9.2622442959514419</v>
      </c>
      <c r="K17" s="27">
        <f t="shared" si="2"/>
        <v>7.7953886366238017</v>
      </c>
      <c r="L17" s="18"/>
    </row>
    <row r="18" spans="1:14">
      <c r="A18" s="16"/>
      <c r="B18" s="11" t="s">
        <v>19</v>
      </c>
      <c r="C18" s="55">
        <v>3.9833333333333329</v>
      </c>
      <c r="D18" s="55">
        <v>3.6603333333333334</v>
      </c>
      <c r="E18" s="55">
        <v>3.2743333333333333</v>
      </c>
      <c r="F18" s="55">
        <v>2.3363333333333336</v>
      </c>
      <c r="G18" s="56">
        <v>4.0663333333333336</v>
      </c>
      <c r="H18" s="28">
        <f t="shared" si="0"/>
        <v>74.047653017548853</v>
      </c>
      <c r="I18" s="27">
        <f t="shared" si="3"/>
        <v>-28.64705283518273</v>
      </c>
      <c r="J18" s="28">
        <f t="shared" si="1"/>
        <v>3.0113031865655251</v>
      </c>
      <c r="K18" s="27">
        <f t="shared" si="2"/>
        <v>1.671547678101271</v>
      </c>
      <c r="L18" s="18"/>
    </row>
    <row r="19" spans="1:14">
      <c r="A19" s="16"/>
      <c r="B19" s="11" t="s">
        <v>24</v>
      </c>
      <c r="C19" s="55">
        <v>3.4440000000000004</v>
      </c>
      <c r="D19" s="55">
        <v>2.6806666666666668</v>
      </c>
      <c r="E19" s="55">
        <v>4.9210000000000003</v>
      </c>
      <c r="F19" s="55">
        <v>2.6629999999999998</v>
      </c>
      <c r="G19" s="56">
        <v>2.6726666666666667</v>
      </c>
      <c r="H19" s="28">
        <f t="shared" si="0"/>
        <v>0.36299912379522681</v>
      </c>
      <c r="I19" s="27">
        <f t="shared" si="3"/>
        <v>-45.884982727087994</v>
      </c>
      <c r="J19" s="28">
        <f t="shared" si="1"/>
        <v>1.9792301786935307</v>
      </c>
      <c r="K19" s="27">
        <f t="shared" si="2"/>
        <v>1.9052638608005494</v>
      </c>
      <c r="L19" s="18"/>
    </row>
    <row r="20" spans="1:14">
      <c r="A20" s="16"/>
      <c r="B20" s="11" t="s">
        <v>7</v>
      </c>
      <c r="C20" s="55">
        <v>2.0766666666666667</v>
      </c>
      <c r="D20" s="55">
        <v>2.9533333333333331</v>
      </c>
      <c r="E20" s="55">
        <v>2.9226666666666667</v>
      </c>
      <c r="F20" s="55">
        <v>2.7353333333333336</v>
      </c>
      <c r="G20" s="56">
        <v>2.5736666666666665</v>
      </c>
      <c r="H20" s="28">
        <f t="shared" si="0"/>
        <v>-5.9103095296124897</v>
      </c>
      <c r="I20" s="27">
        <f t="shared" si="3"/>
        <v>-6.4096715328467058</v>
      </c>
      <c r="J20" s="28">
        <f t="shared" si="1"/>
        <v>1.9059162147284547</v>
      </c>
      <c r="K20" s="27">
        <f t="shared" si="2"/>
        <v>1.9570153012553899</v>
      </c>
      <c r="L20" s="18"/>
    </row>
    <row r="21" spans="1:14">
      <c r="A21" s="16"/>
      <c r="B21" s="11" t="s">
        <v>22</v>
      </c>
      <c r="C21" s="55">
        <v>2.1046666666666667</v>
      </c>
      <c r="D21" s="55">
        <v>1.764</v>
      </c>
      <c r="E21" s="55">
        <v>3.46</v>
      </c>
      <c r="F21" s="55">
        <v>2.9796666666666667</v>
      </c>
      <c r="G21" s="56">
        <v>2.5583333333333336</v>
      </c>
      <c r="H21" s="28">
        <f t="shared" si="0"/>
        <v>-14.14028414811499</v>
      </c>
      <c r="I21" s="27">
        <f t="shared" si="3"/>
        <v>-13.882466281310213</v>
      </c>
      <c r="J21" s="28">
        <f t="shared" si="1"/>
        <v>1.8945611900065913</v>
      </c>
      <c r="K21" s="27">
        <f t="shared" si="2"/>
        <v>2.1318254664784217</v>
      </c>
      <c r="L21" s="18"/>
    </row>
    <row r="22" spans="1:14">
      <c r="A22" s="16"/>
      <c r="B22" s="11" t="s">
        <v>18</v>
      </c>
      <c r="C22" s="55">
        <v>0.85466666666666669</v>
      </c>
      <c r="D22" s="55">
        <v>0.96566666666666656</v>
      </c>
      <c r="E22" s="55">
        <v>0.94633333333333336</v>
      </c>
      <c r="F22" s="55">
        <v>1.804</v>
      </c>
      <c r="G22" s="56">
        <v>1.6970000000000001</v>
      </c>
      <c r="H22" s="28">
        <f t="shared" si="0"/>
        <v>-5.9312638580931276</v>
      </c>
      <c r="I22" s="27">
        <f t="shared" si="3"/>
        <v>90.63050369848537</v>
      </c>
      <c r="J22" s="28">
        <f t="shared" si="1"/>
        <v>1.2567050186740787</v>
      </c>
      <c r="K22" s="27">
        <f t="shared" si="2"/>
        <v>1.2906856946617316</v>
      </c>
      <c r="L22" s="18"/>
    </row>
    <row r="23" spans="1:14">
      <c r="A23" s="16"/>
      <c r="B23" s="11" t="s">
        <v>21</v>
      </c>
      <c r="C23" s="55">
        <v>1.2556666666666667</v>
      </c>
      <c r="D23" s="55">
        <v>1.5403333333333336</v>
      </c>
      <c r="E23" s="55">
        <v>0.88600000000000001</v>
      </c>
      <c r="F23" s="55">
        <v>1.6506666666666667</v>
      </c>
      <c r="G23" s="56">
        <v>1.5683333333333334</v>
      </c>
      <c r="H23" s="28">
        <f t="shared" si="0"/>
        <v>-4.9878836833602609</v>
      </c>
      <c r="I23" s="27">
        <f t="shared" si="3"/>
        <v>86.30549285176825</v>
      </c>
      <c r="J23" s="28">
        <f t="shared" si="1"/>
        <v>1.1614215503558321</v>
      </c>
      <c r="K23" s="27">
        <f t="shared" si="2"/>
        <v>1.1809821803334988</v>
      </c>
      <c r="L23" s="18"/>
    </row>
    <row r="24" spans="1:14">
      <c r="A24" s="16"/>
      <c r="B24" s="11" t="s">
        <v>20</v>
      </c>
      <c r="C24" s="55">
        <v>0.53766666666666663</v>
      </c>
      <c r="D24" s="55">
        <v>1.1236666666666668</v>
      </c>
      <c r="E24" s="55">
        <v>1.1753333333333333</v>
      </c>
      <c r="F24" s="55">
        <v>2.3613333333333331</v>
      </c>
      <c r="G24" s="56">
        <v>1.3303333333333334</v>
      </c>
      <c r="H24" s="28">
        <f t="shared" si="0"/>
        <v>-43.661773009599095</v>
      </c>
      <c r="I24" s="27">
        <f t="shared" si="3"/>
        <v>100.90754395916051</v>
      </c>
      <c r="J24" s="28">
        <f t="shared" si="1"/>
        <v>0.9851718188034273</v>
      </c>
      <c r="K24" s="27">
        <f t="shared" si="2"/>
        <v>1.6894341206547865</v>
      </c>
      <c r="L24" s="18"/>
    </row>
    <row r="25" spans="1:14">
      <c r="A25" s="16"/>
      <c r="B25" s="11" t="s">
        <v>10</v>
      </c>
      <c r="C25" s="55">
        <v>1.0593333333333332</v>
      </c>
      <c r="D25" s="55">
        <v>1.1043333333333332</v>
      </c>
      <c r="E25" s="55">
        <v>1.6396666666666668</v>
      </c>
      <c r="F25" s="55">
        <v>1.1826666666666665</v>
      </c>
      <c r="G25" s="56">
        <v>1.0103333333333333</v>
      </c>
      <c r="H25" s="28">
        <f t="shared" si="0"/>
        <v>-14.571589627959403</v>
      </c>
      <c r="I25" s="27">
        <f t="shared" si="3"/>
        <v>-27.871518601341748</v>
      </c>
      <c r="J25" s="28">
        <f t="shared" si="1"/>
        <v>0.74819738982540418</v>
      </c>
      <c r="K25" s="27">
        <f t="shared" si="2"/>
        <v>0.84614797573167466</v>
      </c>
      <c r="L25" s="18"/>
    </row>
    <row r="26" spans="1:14">
      <c r="A26" s="16"/>
      <c r="B26" s="11" t="s">
        <v>5</v>
      </c>
      <c r="C26" s="55">
        <v>3.6443333333333334</v>
      </c>
      <c r="D26" s="55">
        <v>1.5409999999999997</v>
      </c>
      <c r="E26" s="55">
        <v>2.4659999999999997</v>
      </c>
      <c r="F26" s="55">
        <v>1.3683333333333332</v>
      </c>
      <c r="G26" s="56">
        <v>0.90266666666666662</v>
      </c>
      <c r="H26" s="28">
        <f t="shared" si="0"/>
        <v>-34.031668696711328</v>
      </c>
      <c r="I26" s="27">
        <f t="shared" si="3"/>
        <v>-44.512030278453643</v>
      </c>
      <c r="J26" s="28">
        <f t="shared" si="1"/>
        <v>0.66846536840884019</v>
      </c>
      <c r="K26" s="27">
        <f t="shared" si="2"/>
        <v>0.97898462242912188</v>
      </c>
      <c r="L26" s="18"/>
    </row>
    <row r="27" spans="1:14">
      <c r="A27" s="16"/>
      <c r="B27" s="11" t="s">
        <v>8</v>
      </c>
      <c r="C27" s="55">
        <v>0.83033333333333326</v>
      </c>
      <c r="D27" s="55">
        <v>0.57699999999999996</v>
      </c>
      <c r="E27" s="55">
        <v>0.84566666666666668</v>
      </c>
      <c r="F27" s="55">
        <v>0.88933333333333342</v>
      </c>
      <c r="G27" s="56">
        <v>0.75</v>
      </c>
      <c r="H27" s="28">
        <f t="shared" si="0"/>
        <v>-15.667166416791611</v>
      </c>
      <c r="I27" s="27">
        <f t="shared" si="3"/>
        <v>5.1635790303508067</v>
      </c>
      <c r="J27" s="28">
        <f t="shared" si="1"/>
        <v>0.55540881791724173</v>
      </c>
      <c r="K27" s="27">
        <f t="shared" si="2"/>
        <v>0.63628038310375101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tabSelected="1" zoomScaleNormal="100" zoomScaleSheetLayoutView="100" workbookViewId="0">
      <pane ySplit="11" topLeftCell="A12" activePane="bottomLeft" state="frozen"/>
      <selection activeCell="F16" sqref="F16"/>
      <selection pane="bottomLeft" activeCell="J23" sqref="J23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129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191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185</v>
      </c>
      <c r="I10" s="168" t="s">
        <v>1</v>
      </c>
      <c r="J10" s="168" t="s">
        <v>183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">
        <v>196</v>
      </c>
      <c r="C13" s="26">
        <v>440.62733333333335</v>
      </c>
      <c r="D13" s="26">
        <v>450.84933333333333</v>
      </c>
      <c r="E13" s="26">
        <v>494.89566666666661</v>
      </c>
      <c r="F13" s="26">
        <v>578.82433333333336</v>
      </c>
      <c r="G13" s="26">
        <v>516.77699999999993</v>
      </c>
      <c r="H13" s="28">
        <f t="shared" ref="H13:H27" si="0">IF(OR(OR(G13=0,F13=0),G13=""),"",(G13/F13-1)*100)</f>
        <v>-10.719544732339648</v>
      </c>
      <c r="I13" s="27">
        <f>IF(OR(OR(G13=0,F13=0),F13=""),"",(F13/E13-1)*100)</f>
        <v>16.958860689155376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v>238.61866666666668</v>
      </c>
      <c r="D14" s="25">
        <v>244.02</v>
      </c>
      <c r="E14" s="25">
        <v>274.68066666666664</v>
      </c>
      <c r="F14" s="25">
        <v>310.55233333333337</v>
      </c>
      <c r="G14" s="26">
        <v>277.47699999999992</v>
      </c>
      <c r="H14" s="28">
        <f t="shared" si="0"/>
        <v>-10.650486176779683</v>
      </c>
      <c r="I14" s="27">
        <f>IF(OR(OR(G14=0,F14=0),F14=""),"",(F14/E14-1)*100)</f>
        <v>13.059407166139604</v>
      </c>
      <c r="J14" s="28">
        <f>IF(G14=0,"",G14/$G$13*100)</f>
        <v>53.693759590693844</v>
      </c>
      <c r="K14" s="27">
        <f t="shared" si="2"/>
        <v>53.652259493813034</v>
      </c>
      <c r="L14" s="18"/>
    </row>
    <row r="15" spans="1:15">
      <c r="A15" s="16"/>
      <c r="B15" s="12" t="s">
        <v>4</v>
      </c>
      <c r="C15" s="107">
        <v>72.900000000000006</v>
      </c>
      <c r="D15" s="107">
        <v>64.562333333333328</v>
      </c>
      <c r="E15" s="107">
        <v>70.86066666666666</v>
      </c>
      <c r="F15" s="107">
        <v>90.166999999999987</v>
      </c>
      <c r="G15" s="107">
        <v>81.401333333333341</v>
      </c>
      <c r="H15" s="50">
        <f t="shared" si="0"/>
        <v>-9.7215906780381385</v>
      </c>
      <c r="I15" s="36">
        <f t="shared" ref="I15:I27" si="3">IF(OR(OR(G15=0,F15=0),F15=""),"",(F15/E15-1)*100)</f>
        <v>27.245486447582579</v>
      </c>
      <c r="J15" s="50">
        <f>IF(G15=0,"",G15/$G$13*100)</f>
        <v>15.751733017013789</v>
      </c>
      <c r="K15" s="36">
        <f t="shared" si="2"/>
        <v>15.577610478251028</v>
      </c>
      <c r="L15" s="18"/>
      <c r="N15" s="23" t="s">
        <v>4</v>
      </c>
      <c r="O15" s="34">
        <f>J15</f>
        <v>15.751733017013789</v>
      </c>
    </row>
    <row r="16" spans="1:15">
      <c r="A16" s="16"/>
      <c r="B16" s="11" t="s">
        <v>195</v>
      </c>
      <c r="C16" s="55">
        <v>31.369333333333334</v>
      </c>
      <c r="D16" s="55">
        <v>34.771333333333338</v>
      </c>
      <c r="E16" s="55">
        <v>37.539333333333332</v>
      </c>
      <c r="F16" s="55">
        <v>40.125999999999998</v>
      </c>
      <c r="G16" s="56">
        <v>35.993666666666662</v>
      </c>
      <c r="H16" s="28">
        <f t="shared" si="0"/>
        <v>-10.298393394141792</v>
      </c>
      <c r="I16" s="27">
        <f t="shared" si="3"/>
        <v>6.8905503560709569</v>
      </c>
      <c r="J16" s="28">
        <f t="shared" si="1"/>
        <v>6.9650287583748245</v>
      </c>
      <c r="K16" s="27">
        <f t="shared" si="2"/>
        <v>6.9323277701409687</v>
      </c>
      <c r="L16" s="18"/>
      <c r="N16" s="23" t="s">
        <v>35</v>
      </c>
      <c r="O16" s="34">
        <f>100-O15</f>
        <v>84.248266982986209</v>
      </c>
    </row>
    <row r="17" spans="1:14">
      <c r="A17" s="16"/>
      <c r="B17" s="11" t="s">
        <v>23</v>
      </c>
      <c r="C17" s="55">
        <v>20.763000000000002</v>
      </c>
      <c r="D17" s="55">
        <v>24.429333333333332</v>
      </c>
      <c r="E17" s="55">
        <v>26.670333333333332</v>
      </c>
      <c r="F17" s="55">
        <v>43.592333333333329</v>
      </c>
      <c r="G17" s="56">
        <v>35.731999999999999</v>
      </c>
      <c r="H17" s="28">
        <f t="shared" si="0"/>
        <v>-18.031458131016919</v>
      </c>
      <c r="I17" s="27">
        <f t="shared" si="3"/>
        <v>63.448775793328416</v>
      </c>
      <c r="J17" s="28">
        <f t="shared" si="1"/>
        <v>6.9143944099679358</v>
      </c>
      <c r="K17" s="27">
        <f t="shared" si="2"/>
        <v>7.5311853394783554</v>
      </c>
      <c r="L17" s="18"/>
    </row>
    <row r="18" spans="1:14">
      <c r="A18" s="16"/>
      <c r="B18" s="11" t="s">
        <v>24</v>
      </c>
      <c r="C18" s="55">
        <v>15.851999999999999</v>
      </c>
      <c r="D18" s="55">
        <v>14.315</v>
      </c>
      <c r="E18" s="55">
        <v>14.304666666666668</v>
      </c>
      <c r="F18" s="55">
        <v>13.940333333333333</v>
      </c>
      <c r="G18" s="56">
        <v>12.476666666666667</v>
      </c>
      <c r="H18" s="28">
        <f t="shared" si="0"/>
        <v>-10.49950981564286</v>
      </c>
      <c r="I18" s="27">
        <f t="shared" si="3"/>
        <v>-2.5469543738640188</v>
      </c>
      <c r="J18" s="28">
        <f t="shared" si="1"/>
        <v>2.4143231348660388</v>
      </c>
      <c r="K18" s="27">
        <f t="shared" si="2"/>
        <v>2.4083875764264691</v>
      </c>
      <c r="L18" s="18"/>
    </row>
    <row r="19" spans="1:14">
      <c r="A19" s="16"/>
      <c r="B19" s="11" t="s">
        <v>5</v>
      </c>
      <c r="C19" s="55">
        <v>12.574666666666667</v>
      </c>
      <c r="D19" s="55">
        <v>11.808333333333332</v>
      </c>
      <c r="E19" s="55">
        <v>11.074333333333334</v>
      </c>
      <c r="F19" s="55">
        <v>10.782666666666666</v>
      </c>
      <c r="G19" s="56">
        <v>11.377333333333334</v>
      </c>
      <c r="H19" s="28">
        <f t="shared" si="0"/>
        <v>5.5150241127736033</v>
      </c>
      <c r="I19" s="27">
        <f t="shared" si="3"/>
        <v>-2.6337176052734668</v>
      </c>
      <c r="J19" s="28">
        <f t="shared" si="1"/>
        <v>2.2015943692024482</v>
      </c>
      <c r="K19" s="27">
        <f t="shared" si="2"/>
        <v>1.8628564912901033</v>
      </c>
      <c r="L19" s="18"/>
    </row>
    <row r="20" spans="1:14">
      <c r="A20" s="16"/>
      <c r="B20" s="11" t="s">
        <v>20</v>
      </c>
      <c r="C20" s="55">
        <v>7.3626666666666667</v>
      </c>
      <c r="D20" s="55">
        <v>6.3389999999999995</v>
      </c>
      <c r="E20" s="55">
        <v>6.9716666666666667</v>
      </c>
      <c r="F20" s="55">
        <v>8.1280000000000001</v>
      </c>
      <c r="G20" s="56">
        <v>10.457666666666666</v>
      </c>
      <c r="H20" s="28">
        <f t="shared" si="0"/>
        <v>28.662237532808387</v>
      </c>
      <c r="I20" s="27">
        <f t="shared" si="3"/>
        <v>16.586182165909634</v>
      </c>
      <c r="J20" s="28">
        <f t="shared" si="1"/>
        <v>2.0236323726997658</v>
      </c>
      <c r="K20" s="27">
        <f t="shared" si="2"/>
        <v>1.4042256919629617</v>
      </c>
      <c r="L20" s="18"/>
    </row>
    <row r="21" spans="1:14">
      <c r="A21" s="16"/>
      <c r="B21" s="11" t="s">
        <v>7</v>
      </c>
      <c r="C21" s="55">
        <v>9.4763333333333346</v>
      </c>
      <c r="D21" s="55">
        <v>11.278333333333334</v>
      </c>
      <c r="E21" s="55">
        <v>11.044000000000002</v>
      </c>
      <c r="F21" s="55">
        <v>8.6189999999999998</v>
      </c>
      <c r="G21" s="56">
        <v>9.9369999999999994</v>
      </c>
      <c r="H21" s="28">
        <f t="shared" si="0"/>
        <v>15.291797192249668</v>
      </c>
      <c r="I21" s="27">
        <f t="shared" si="3"/>
        <v>-21.957624049257529</v>
      </c>
      <c r="J21" s="28">
        <f t="shared" si="1"/>
        <v>1.9228796947232558</v>
      </c>
      <c r="K21" s="27">
        <f t="shared" si="2"/>
        <v>1.4890528099198779</v>
      </c>
      <c r="L21" s="18"/>
    </row>
    <row r="22" spans="1:14">
      <c r="A22" s="16"/>
      <c r="B22" s="11" t="s">
        <v>19</v>
      </c>
      <c r="C22" s="55">
        <v>5.3823333333333325</v>
      </c>
      <c r="D22" s="55">
        <v>12.305666666666665</v>
      </c>
      <c r="E22" s="55">
        <v>8.7706666666666653</v>
      </c>
      <c r="F22" s="55">
        <v>13.629333333333333</v>
      </c>
      <c r="G22" s="56">
        <v>9.6836666666666673</v>
      </c>
      <c r="H22" s="28">
        <f t="shared" si="0"/>
        <v>-28.949814126394045</v>
      </c>
      <c r="I22" s="27">
        <f t="shared" si="3"/>
        <v>55.396777135907605</v>
      </c>
      <c r="J22" s="28">
        <f t="shared" si="1"/>
        <v>1.873857905182829</v>
      </c>
      <c r="K22" s="27">
        <f t="shared" si="2"/>
        <v>2.3546579762541655</v>
      </c>
      <c r="L22" s="18"/>
    </row>
    <row r="23" spans="1:14">
      <c r="A23" s="16"/>
      <c r="B23" s="11" t="s">
        <v>22</v>
      </c>
      <c r="C23" s="55">
        <v>5.8513333333333337</v>
      </c>
      <c r="D23" s="55">
        <v>5.4463333333333326</v>
      </c>
      <c r="E23" s="55">
        <v>11.460333333333333</v>
      </c>
      <c r="F23" s="55">
        <v>12.603999999999999</v>
      </c>
      <c r="G23" s="56">
        <v>9.1790000000000003</v>
      </c>
      <c r="H23" s="28">
        <f t="shared" si="0"/>
        <v>-27.173913043478258</v>
      </c>
      <c r="I23" s="27">
        <f t="shared" si="3"/>
        <v>9.9793490590733178</v>
      </c>
      <c r="J23" s="28">
        <f t="shared" si="1"/>
        <v>1.7762013402299253</v>
      </c>
      <c r="K23" s="27">
        <f t="shared" si="2"/>
        <v>2.1775173008736672</v>
      </c>
      <c r="L23" s="18"/>
    </row>
    <row r="24" spans="1:14">
      <c r="A24" s="16"/>
      <c r="B24" s="11" t="s">
        <v>8</v>
      </c>
      <c r="C24" s="55">
        <v>4.62</v>
      </c>
      <c r="D24" s="55">
        <v>5.208333333333333</v>
      </c>
      <c r="E24" s="55">
        <v>7.3136666666666663</v>
      </c>
      <c r="F24" s="55">
        <v>7.1153333333333331</v>
      </c>
      <c r="G24" s="56">
        <v>6.5910000000000002</v>
      </c>
      <c r="H24" s="28">
        <f t="shared" si="0"/>
        <v>-7.369062119366621</v>
      </c>
      <c r="I24" s="27">
        <f t="shared" si="3"/>
        <v>-2.7118180575178896</v>
      </c>
      <c r="J24" s="28">
        <f t="shared" si="1"/>
        <v>1.2754050586616665</v>
      </c>
      <c r="K24" s="27">
        <f t="shared" si="2"/>
        <v>1.2292733604265658</v>
      </c>
      <c r="L24" s="18"/>
    </row>
    <row r="25" spans="1:14">
      <c r="A25" s="16"/>
      <c r="B25" s="11" t="s">
        <v>10</v>
      </c>
      <c r="C25" s="55">
        <v>5.5916666666666659</v>
      </c>
      <c r="D25" s="55">
        <v>5.0270000000000001</v>
      </c>
      <c r="E25" s="55">
        <v>5.4746666666666668</v>
      </c>
      <c r="F25" s="55">
        <v>8.2273333333333323</v>
      </c>
      <c r="G25" s="56">
        <v>6.019000000000001</v>
      </c>
      <c r="H25" s="28">
        <f t="shared" si="0"/>
        <v>-26.8414228992788</v>
      </c>
      <c r="I25" s="27">
        <f t="shared" si="3"/>
        <v>50.28007793472964</v>
      </c>
      <c r="J25" s="28">
        <f t="shared" si="1"/>
        <v>1.1647190180677549</v>
      </c>
      <c r="K25" s="27">
        <f t="shared" si="2"/>
        <v>1.4213869147403959</v>
      </c>
      <c r="L25" s="18"/>
    </row>
    <row r="26" spans="1:14">
      <c r="A26" s="16"/>
      <c r="B26" s="11" t="s">
        <v>21</v>
      </c>
      <c r="C26" s="55">
        <v>5.76</v>
      </c>
      <c r="D26" s="55">
        <v>5.7736666666666672</v>
      </c>
      <c r="E26" s="55">
        <v>4.2523333333333335</v>
      </c>
      <c r="F26" s="55">
        <v>6.0116666666666658</v>
      </c>
      <c r="G26" s="56">
        <v>5.3240000000000007</v>
      </c>
      <c r="H26" s="28">
        <f t="shared" si="0"/>
        <v>-11.438868866093676</v>
      </c>
      <c r="I26" s="27">
        <f t="shared" si="3"/>
        <v>41.373363643489824</v>
      </c>
      <c r="J26" s="28">
        <f t="shared" si="1"/>
        <v>1.0302316086048724</v>
      </c>
      <c r="K26" s="27">
        <f t="shared" si="2"/>
        <v>1.0385995060101711</v>
      </c>
      <c r="L26" s="18"/>
    </row>
    <row r="27" spans="1:14">
      <c r="A27" s="16"/>
      <c r="B27" s="11" t="s">
        <v>18</v>
      </c>
      <c r="C27" s="55">
        <v>4.5053333333333336</v>
      </c>
      <c r="D27" s="55">
        <v>5.5646666666666667</v>
      </c>
      <c r="E27" s="55">
        <v>4.4783333333333335</v>
      </c>
      <c r="F27" s="55">
        <v>5.3289999999999997</v>
      </c>
      <c r="G27" s="56">
        <v>5.1276666666666664</v>
      </c>
      <c r="H27" s="28">
        <f t="shared" si="0"/>
        <v>-3.778069681616314</v>
      </c>
      <c r="I27" s="27">
        <f t="shared" si="3"/>
        <v>18.995161890584278</v>
      </c>
      <c r="J27" s="28">
        <f t="shared" si="1"/>
        <v>0.99223972171104102</v>
      </c>
      <c r="K27" s="27">
        <f t="shared" si="2"/>
        <v>0.92065929041223205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190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100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175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170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Insuficiencia de horas</vt:lpstr>
      <vt:lpstr>Empleo inadecuado competencias</vt:lpstr>
      <vt:lpstr>Empleo inadecuado por ingresos</vt:lpstr>
      <vt:lpstr>Tasa de subempleo objetivo</vt:lpstr>
      <vt:lpstr>Insuficiencia de horas </vt:lpstr>
      <vt:lpstr>Empleo inadecuado x competncias</vt:lpstr>
      <vt:lpstr> Empleo inadecuado x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  Abiertos</vt:lpstr>
      <vt:lpstr>  Ocultos</vt:lpstr>
      <vt:lpstr>Inactivos</vt:lpstr>
      <vt:lpstr>Subempleados subjetivos</vt:lpstr>
      <vt:lpstr>   Insuficiencia de horas</vt:lpstr>
      <vt:lpstr>  Inadecuado por competencias</vt:lpstr>
      <vt:lpstr>  Inadecuado por ingresos</vt:lpstr>
      <vt:lpstr>Subempleados objetivos</vt:lpstr>
      <vt:lpstr> Insuficiencia de horas</vt:lpstr>
      <vt:lpstr>   Inadecuado por competencias</vt:lpstr>
      <vt:lpstr>   Inadecuado por ingresos</vt:lpstr>
      <vt:lpstr>tipo de empleo (personas)</vt:lpstr>
      <vt:lpstr>Empleado particular</vt:lpstr>
      <vt:lpstr>Empleado del gobierno </vt:lpstr>
      <vt:lpstr>Empleado doméstico </vt:lpstr>
      <vt:lpstr>Cuenta propia </vt:lpstr>
      <vt:lpstr>Patrón o empleador</vt:lpstr>
      <vt:lpstr>Trab familiar sin remuneración </vt:lpstr>
      <vt:lpstr>Trab sin remuneración otras emp</vt:lpstr>
      <vt:lpstr>Jornalero o Peón</vt:lpstr>
      <vt:lpstr>Otro</vt:lpstr>
      <vt:lpstr>Indicadores Secretaría</vt:lpstr>
      <vt:lpstr>Empleado Asalariado</vt:lpstr>
      <vt:lpstr>Empleado no asalariado</vt:lpstr>
      <vt:lpstr>Tasa de empleados asalariados</vt:lpstr>
      <vt:lpstr>Tasa de empl no asalariados</vt:lpstr>
      <vt:lpstr>Rama de actividad</vt:lpstr>
      <vt:lpstr>No informa</vt:lpstr>
      <vt:lpstr>Agro, pesca, ganad</vt:lpstr>
      <vt:lpstr>Explot de Minas y Cant</vt:lpstr>
      <vt:lpstr>Industria manufacturera</vt:lpstr>
      <vt:lpstr>Sum.Electr Gas y Agua</vt:lpstr>
      <vt:lpstr>Construcción</vt:lpstr>
      <vt:lpstr> Comercio, hoteles y rest</vt:lpstr>
      <vt:lpstr>Transp, almac y comunic</vt:lpstr>
      <vt:lpstr>Intermediación financiera</vt:lpstr>
      <vt:lpstr>Actividades Inmobiliarias</vt:lpstr>
      <vt:lpstr>Serv, comunales, soc y person</vt:lpstr>
      <vt:lpstr>Poblacion desempleada Cesante</vt:lpstr>
      <vt:lpstr>Cesantes Total Nacional</vt:lpstr>
      <vt:lpstr> No informa</vt:lpstr>
      <vt:lpstr>Agric, pesca, ganad, caza </vt:lpstr>
      <vt:lpstr>Explot de Minas y Canteras</vt:lpstr>
      <vt:lpstr>Industria manufacturer</vt:lpstr>
      <vt:lpstr>Sumin de Electric Gas y Agua</vt:lpstr>
      <vt:lpstr>Construcc</vt:lpstr>
      <vt:lpstr>Comercio, hoteles y restau</vt:lpstr>
      <vt:lpstr>Transp, almacen y comun</vt:lpstr>
      <vt:lpstr> Intermediación financ</vt:lpstr>
      <vt:lpstr>Act Inmobiliarias</vt:lpstr>
      <vt:lpstr>Servi, comunales, soc y person</vt:lpstr>
      <vt:lpstr>'   Inadecuado por competencias'!Área_de_impresión</vt:lpstr>
      <vt:lpstr>'   Inadecuado por ingresos'!Área_de_impresión</vt:lpstr>
      <vt:lpstr>'   Insuficiencia de horas'!Área_de_impresión</vt:lpstr>
      <vt:lpstr>'  Abiertos'!Área_de_impresión</vt:lpstr>
      <vt:lpstr>'  Inadecuado por competencias'!Área_de_impresión</vt:lpstr>
      <vt:lpstr>'  Inadecuado por ingresos'!Área_de_impresión</vt:lpstr>
      <vt:lpstr>'  Ocultos'!Área_de_impresión</vt:lpstr>
      <vt:lpstr>' Comercio, hoteles y rest'!Área_de_impresión</vt:lpstr>
      <vt:lpstr>' Empleo inadecuado x ingresos'!Área_de_impresión</vt:lpstr>
      <vt:lpstr>' Insuficiencia de horas'!Área_de_impresión</vt:lpstr>
      <vt:lpstr>' Intermediación financ'!Área_de_impresión</vt:lpstr>
      <vt:lpstr>' No informa'!Área_de_impresión</vt:lpstr>
      <vt:lpstr>'Act Inmobiliarias'!Área_de_impresión</vt:lpstr>
      <vt:lpstr>'Actividades Inmobiliarias'!Área_de_impresión</vt:lpstr>
      <vt:lpstr>'Agric, pesca, ganad, caza '!Área_de_impresión</vt:lpstr>
      <vt:lpstr>'Agro, pesca, ganad'!Área_de_impresión</vt:lpstr>
      <vt:lpstr>'Cesantes Total Nacional'!Área_de_impresión</vt:lpstr>
      <vt:lpstr>'Comercio, hoteles y restau'!Área_de_impresión</vt:lpstr>
      <vt:lpstr>Construcc!Área_de_impresión</vt:lpstr>
      <vt:lpstr>Construcción!Área_de_impresión</vt:lpstr>
      <vt:lpstr>'Cuenta propia '!Área_de_impresión</vt:lpstr>
      <vt:lpstr>Desocupados!Área_de_impresión</vt:lpstr>
      <vt:lpstr>'Empleado Asalariado'!Área_de_impresión</vt:lpstr>
      <vt:lpstr>'Empleado del gobierno '!Área_de_impresión</vt:lpstr>
      <vt:lpstr>'Empleado doméstico '!Área_de_impresión</vt:lpstr>
      <vt:lpstr>'Empleado no asalariado'!Área_de_impresión</vt:lpstr>
      <vt:lpstr>'Empleado particular'!Área_de_impresión</vt:lpstr>
      <vt:lpstr>'Empleo inadecuado competencias'!Área_de_impresión</vt:lpstr>
      <vt:lpstr>'Empleo inadecuado por ingresos'!Área_de_impresión</vt:lpstr>
      <vt:lpstr>'Empleo inadecuado x competncias'!Área_de_impresión</vt:lpstr>
      <vt:lpstr>'Explot de Minas y Cant'!Área_de_impresión</vt:lpstr>
      <vt:lpstr>'Explot de Minas y Canteras'!Área_de_impresión</vt:lpstr>
      <vt:lpstr>Inactivos!Área_de_impresión</vt:lpstr>
      <vt:lpstr>'Indicadores Secretaría'!Área_de_impresión</vt:lpstr>
      <vt:lpstr>'Industria manufacturer'!Área_de_impresión</vt:lpstr>
      <vt:lpstr>'Industria manufacturera'!Área_de_impresión</vt:lpstr>
      <vt:lpstr>'Insuficiencia de horas'!Área_de_impresión</vt:lpstr>
      <vt:lpstr>'Insuficiencia de horas '!Área_de_impresión</vt:lpstr>
      <vt:lpstr>'Intermediación financiera'!Área_de_impresión</vt:lpstr>
      <vt:lpstr>'Jornalero o Peón'!Área_de_impresión</vt:lpstr>
      <vt:lpstr>'Mercado laboral (%)'!Área_de_impresión</vt:lpstr>
      <vt:lpstr>'Mercado laboral (personas)'!Área_de_impresión</vt:lpstr>
      <vt:lpstr>'No informa'!Área_de_impresión</vt:lpstr>
      <vt:lpstr>Ocupados!Área_de_impresión</vt:lpstr>
      <vt:lpstr>Otro!Área_de_impresión</vt:lpstr>
      <vt:lpstr>'Patrón o empleador'!Área_de_impresión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'Rama de actividad'!Área_de_impresión</vt:lpstr>
      <vt:lpstr>'Serv, comunales, soc y person'!Área_de_impresión</vt:lpstr>
      <vt:lpstr>'Servi, comunales, soc y person'!Área_de_impresión</vt:lpstr>
      <vt:lpstr>'Subempleados objetivos'!Área_de_impresión</vt:lpstr>
      <vt:lpstr>'Subempleados subjetivos'!Área_de_impresión</vt:lpstr>
      <vt:lpstr>'Sum.Electr Gas y Agua'!Área_de_impresión</vt:lpstr>
      <vt:lpstr>'Sumin de Electric Gas y Agua'!Área_de_impresión</vt:lpstr>
      <vt:lpstr>'Tasa de desempleo'!Área_de_impresión</vt:lpstr>
      <vt:lpstr>'Tasa de desempleo abierto'!Área_de_impresión</vt:lpstr>
      <vt:lpstr>'Tasa de desempleo oculto'!Área_de_impresión</vt:lpstr>
      <vt:lpstr>'Tasa de empl no asalariados'!Área_de_impresión</vt:lpstr>
      <vt:lpstr>'Tasa de empleados asalariados'!Área_de_impresión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'tipo de empleo (personas)'!Área_de_impresión</vt:lpstr>
      <vt:lpstr>'Trab familiar sin remuneración '!Área_de_impresión</vt:lpstr>
      <vt:lpstr>'Trab sin remuneración otras emp'!Área_de_impresión</vt:lpstr>
      <vt:lpstr>'Transp, almac y comunic'!Área_de_impresión</vt:lpstr>
      <vt:lpstr>'Transp, almacen y comun'!Área_de_impresión</vt:lpstr>
      <vt:lpstr>'   Inadecuado por competencias'!Print_Area</vt:lpstr>
      <vt:lpstr>'   Inadecuado por ingresos'!Print_Area</vt:lpstr>
      <vt:lpstr>'   Insuficiencia de horas'!Print_Area</vt:lpstr>
      <vt:lpstr>'  Abiertos'!Print_Area</vt:lpstr>
      <vt:lpstr>'  Inadecuado por competencias'!Print_Area</vt:lpstr>
      <vt:lpstr>'  Inadecuado por ingresos'!Print_Area</vt:lpstr>
      <vt:lpstr>'  Ocultos'!Print_Area</vt:lpstr>
      <vt:lpstr>' Comercio, hoteles y rest'!Print_Area</vt:lpstr>
      <vt:lpstr>' Empleo inadecuado x ingresos'!Print_Area</vt:lpstr>
      <vt:lpstr>' Insuficiencia de horas'!Print_Area</vt:lpstr>
      <vt:lpstr>' Intermediación financ'!Print_Area</vt:lpstr>
      <vt:lpstr>' No informa'!Print_Area</vt:lpstr>
      <vt:lpstr>'Act Inmobiliarias'!Print_Area</vt:lpstr>
      <vt:lpstr>'Actividades Inmobiliarias'!Print_Area</vt:lpstr>
      <vt:lpstr>'Agric, pesca, ganad, caza '!Print_Area</vt:lpstr>
      <vt:lpstr>'Agro, pesca, ganad'!Print_Area</vt:lpstr>
      <vt:lpstr>'Cesantes Total Nacional'!Print_Area</vt:lpstr>
      <vt:lpstr>'Comercio, hoteles y restau'!Print_Area</vt:lpstr>
      <vt:lpstr>Construcc!Print_Area</vt:lpstr>
      <vt:lpstr>Construcción!Print_Area</vt:lpstr>
      <vt:lpstr>'Cuenta propia '!Print_Area</vt:lpstr>
      <vt:lpstr>Desocupados!Print_Area</vt:lpstr>
      <vt:lpstr>'Empleado Asalariado'!Print_Area</vt:lpstr>
      <vt:lpstr>'Empleado del gobierno '!Print_Area</vt:lpstr>
      <vt:lpstr>'Empleado doméstico '!Print_Area</vt:lpstr>
      <vt:lpstr>'Empleado no asalariado'!Print_Area</vt:lpstr>
      <vt:lpstr>'Empleado particular'!Print_Area</vt:lpstr>
      <vt:lpstr>'Empleo inadecuado competencias'!Print_Area</vt:lpstr>
      <vt:lpstr>'Empleo inadecuado por ingresos'!Print_Area</vt:lpstr>
      <vt:lpstr>'Empleo inadecuado x competncias'!Print_Area</vt:lpstr>
      <vt:lpstr>'Explot de Minas y Cant'!Print_Area</vt:lpstr>
      <vt:lpstr>'Explot de Minas y Canteras'!Print_Area</vt:lpstr>
      <vt:lpstr>Inactivos!Print_Area</vt:lpstr>
      <vt:lpstr>'Indicadores Secretaría'!Print_Area</vt:lpstr>
      <vt:lpstr>Índice!Print_Area</vt:lpstr>
      <vt:lpstr>'Industria manufacturer'!Print_Area</vt:lpstr>
      <vt:lpstr>'Industria manufacturera'!Print_Area</vt:lpstr>
      <vt:lpstr>'Insuficiencia de horas'!Print_Area</vt:lpstr>
      <vt:lpstr>'Insuficiencia de horas '!Print_Area</vt:lpstr>
      <vt:lpstr>'Intermediación financiera'!Print_Area</vt:lpstr>
      <vt:lpstr>'Jornalero o Peón'!Print_Area</vt:lpstr>
      <vt:lpstr>'Mercado laboral (%)'!Print_Area</vt:lpstr>
      <vt:lpstr>'Mercado laboral (personas)'!Print_Area</vt:lpstr>
      <vt:lpstr>'No informa'!Print_Area</vt:lpstr>
      <vt:lpstr>Ocupados!Print_Area</vt:lpstr>
      <vt:lpstr>Otro!Print_Area</vt:lpstr>
      <vt:lpstr>'Patrón o empleador'!Print_Area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'Rama de actividad'!Print_Area</vt:lpstr>
      <vt:lpstr>'Serv, comunales, soc y person'!Print_Area</vt:lpstr>
      <vt:lpstr>'Servi, comunales, soc y person'!Print_Area</vt:lpstr>
      <vt:lpstr>'Subempleados objetivos'!Print_Area</vt:lpstr>
      <vt:lpstr>'Subempleados subjetivos'!Print_Area</vt:lpstr>
      <vt:lpstr>'Sum.Electr Gas y Agua'!Print_Area</vt:lpstr>
      <vt:lpstr>'Sumin de Electric Gas y Agua'!Print_Area</vt:lpstr>
      <vt:lpstr>'Tasa de desempleo'!Print_Area</vt:lpstr>
      <vt:lpstr>'Tasa de desempleo abierto'!Print_Area</vt:lpstr>
      <vt:lpstr>'Tasa de desempleo oculto'!Print_Area</vt:lpstr>
      <vt:lpstr>'Tasa de empl no asalariados'!Print_Area</vt:lpstr>
      <vt:lpstr>'Tasa de empleados asalariados'!Print_Area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  <vt:lpstr>'tipo de empleo (personas)'!Print_Area</vt:lpstr>
      <vt:lpstr>'Trab familiar sin remuneración '!Print_Area</vt:lpstr>
      <vt:lpstr>'Trab sin remuneración otras emp'!Print_Area</vt:lpstr>
      <vt:lpstr>'Transp, almac y comunic'!Print_Area</vt:lpstr>
      <vt:lpstr>'Transp, almacen y comun'!Print_Area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ypatiño</cp:lastModifiedBy>
  <cp:lastPrinted>2011-06-01T15:13:19Z</cp:lastPrinted>
  <dcterms:created xsi:type="dcterms:W3CDTF">2009-04-02T15:53:30Z</dcterms:created>
  <dcterms:modified xsi:type="dcterms:W3CDTF">2011-11-11T13:41:28Z</dcterms:modified>
</cp:coreProperties>
</file>