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asalariado'!$A$1:$L$53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asalariados'!$A$1:$L$53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32">[2]BASE!#REF!</definedName>
    <definedName name="Database" localSheetId="33">[2]BASE!#REF!</definedName>
    <definedName name="Database" localSheetId="27">[2]BASE!#REF!</definedName>
    <definedName name="Database" localSheetId="23">[2]BASE!#REF!</definedName>
    <definedName name="Database" localSheetId="28">[2]BASE!#REF!</definedName>
    <definedName name="Database" localSheetId="29">[2]BASE!#REF!</definedName>
    <definedName name="Database" localSheetId="24">[2]BASE!#REF!</definedName>
    <definedName name="Database" localSheetId="56">[2]BASE!#REF!</definedName>
    <definedName name="Database" localSheetId="16">[2]BASE!#REF!</definedName>
    <definedName name="Database" localSheetId="31">[2]BASE!#REF!</definedName>
    <definedName name="Database" localSheetId="71">[2]BASE!#REF!</definedName>
    <definedName name="Database" localSheetId="63">[2]BASE!#REF!</definedName>
    <definedName name="Database" localSheetId="72">[2]BASE!#REF!</definedName>
    <definedName name="Database" localSheetId="59">[2]BASE!#REF!</definedName>
    <definedName name="Database" localSheetId="64">[2]BASE!#REF!</definedName>
    <definedName name="Database" localSheetId="51">[2]BASE!#REF!</definedName>
    <definedName name="Database" localSheetId="62">[2]BASE!#REF!</definedName>
    <definedName name="Database" localSheetId="69">[2]BASE!#REF!</definedName>
    <definedName name="Database" localSheetId="68">[2]BASE!#REF!</definedName>
    <definedName name="Database" localSheetId="55">[2]BASE!#REF!</definedName>
    <definedName name="Database" localSheetId="38">[2]BASE!#REF!</definedName>
    <definedName name="Database" localSheetId="22">[2]BASE!#REF!</definedName>
    <definedName name="Database" localSheetId="45">[2]BASE!#REF!</definedName>
    <definedName name="Database" localSheetId="36">[2]BASE!#REF!</definedName>
    <definedName name="Database" localSheetId="37">[2]BASE!#REF!</definedName>
    <definedName name="Database" localSheetId="46">[2]BASE!#REF!</definedName>
    <definedName name="Database" localSheetId="35">[2]BASE!#REF!</definedName>
    <definedName name="Database" localSheetId="11">[2]BASE!#REF!</definedName>
    <definedName name="Database" localSheetId="12">[2]BASE!#REF!</definedName>
    <definedName name="Database" localSheetId="15">[2]BASE!#REF!</definedName>
    <definedName name="Database" localSheetId="52">[2]BASE!#REF!</definedName>
    <definedName name="Database" localSheetId="65">[2]BASE!#REF!</definedName>
    <definedName name="Database" localSheetId="25">[2]BASE!#REF!</definedName>
    <definedName name="Database" localSheetId="44">[2]BASE!#REF!</definedName>
    <definedName name="Database" localSheetId="0">[2]BASE!#REF!</definedName>
    <definedName name="Database" localSheetId="66">[2]BASE!#REF!</definedName>
    <definedName name="Database" localSheetId="53">[2]BASE!#REF!</definedName>
    <definedName name="Database" localSheetId="10">[2]BASE!#REF!</definedName>
    <definedName name="Database" localSheetId="14">[2]BASE!#REF!</definedName>
    <definedName name="Database" localSheetId="58">[2]BASE!#REF!</definedName>
    <definedName name="Database" localSheetId="42">[2]BASE!#REF!</definedName>
    <definedName name="Database" localSheetId="2">[2]BASE!#REF!</definedName>
    <definedName name="Database" localSheetId="17">[2]BASE!#REF!</definedName>
    <definedName name="Database" localSheetId="50">[2]BASE!#REF!</definedName>
    <definedName name="Database" localSheetId="21">[2]BASE!#REF!</definedName>
    <definedName name="Database" localSheetId="43">[2]BASE!#REF!</definedName>
    <definedName name="Database" localSheetId="3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49">[2]BASE!#REF!</definedName>
    <definedName name="Database" localSheetId="60">[2]BASE!#REF!</definedName>
    <definedName name="Database" localSheetId="73">[2]BASE!#REF!</definedName>
    <definedName name="Database" localSheetId="30">[2]BASE!#REF!</definedName>
    <definedName name="Database" localSheetId="26">[2]BASE!#REF!</definedName>
    <definedName name="Database" localSheetId="54">[2]BASE!#REF!</definedName>
    <definedName name="Database" localSheetId="67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8">[2]BASE!#REF!</definedName>
    <definedName name="Database" localSheetId="47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 localSheetId="34">[2]BASE!#REF!</definedName>
    <definedName name="Database" localSheetId="40">[2]BASE!#REF!</definedName>
    <definedName name="Database" localSheetId="41">[2]BASE!#REF!</definedName>
    <definedName name="Database" localSheetId="57">[2]BASE!#REF!</definedName>
    <definedName name="Database" localSheetId="70">[2]BASE!#REF!</definedName>
    <definedName name="Database">[2]BASE!#REF!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Print_Area" localSheetId="32">'   Inadecuado por competencias'!$A$1:$L$51</definedName>
    <definedName name="Print_Area" localSheetId="33">'   Inadecuado por ingresos'!$A$1:$L$51</definedName>
    <definedName name="Print_Area" localSheetId="27">'   Insuficiencia de horas'!$A$1:$L$51</definedName>
    <definedName name="Print_Area" localSheetId="23">'  Abiertos'!$A$1:$L$51</definedName>
    <definedName name="Print_Area" localSheetId="28">'  Inadecuado por competencias'!$A$1:$L$51</definedName>
    <definedName name="Print_Area" localSheetId="29">'  Inadecuado por ingresos'!$A$1:$L$51</definedName>
    <definedName name="Print_Area" localSheetId="24">'  Ocultos'!$A$1:$L$51</definedName>
    <definedName name="Print_Area" localSheetId="56">' Comercio, hoteles y rest'!$A$1:$L$46</definedName>
    <definedName name="Print_Area" localSheetId="16">' Empleo inadecuado x ingresos'!$A$1:$L$51</definedName>
    <definedName name="Print_Area" localSheetId="31">' Insuficiencia de horas'!$A$1:$L$51</definedName>
    <definedName name="Print_Area" localSheetId="71">' Intermediación financ'!$A$1:$L$46</definedName>
    <definedName name="Print_Area" localSheetId="63">' No informa'!$A$1:$L$46</definedName>
    <definedName name="Print_Area" localSheetId="72">'Act Inmobiliarias'!$A$1:$L$46</definedName>
    <definedName name="Print_Area" localSheetId="59">'Actividades Inmobiliarias'!$A$1:$L$46</definedName>
    <definedName name="Print_Area" localSheetId="64">'Agric, pesca, ganad, caza '!$A$1:$L$46</definedName>
    <definedName name="Print_Area" localSheetId="51">'Agro, pesca, ganad'!$A$1:$L$46</definedName>
    <definedName name="Print_Area" localSheetId="62">'Cesantes Total Nacional'!$A$1:$L$46</definedName>
    <definedName name="Print_Area" localSheetId="69">'Comercio, hoteles y restau'!$A$1:$L$46</definedName>
    <definedName name="Print_Area" localSheetId="68">Construcc!$A$1:$L$46</definedName>
    <definedName name="Print_Area" localSheetId="55">Construcción!$A$1:$L$46</definedName>
    <definedName name="Print_Area" localSheetId="38">'Cuenta propia '!$A$1:$L$46</definedName>
    <definedName name="Print_Area" localSheetId="22">Desocupados!$A$1:$L$51</definedName>
    <definedName name="Print_Area" localSheetId="45">'Empleado Asalariado'!$A$1:$L$46</definedName>
    <definedName name="Print_Area" localSheetId="36">'Empleado del gobierno '!$A$1:$L$46</definedName>
    <definedName name="Print_Area" localSheetId="37">'Empleado doméstico '!$A$1:$L$46</definedName>
    <definedName name="Print_Area" localSheetId="46">'Empleado no asalariado'!$A$1:$L$53</definedName>
    <definedName name="Print_Area" localSheetId="35">'Empleado particular'!$A$1:$L$46</definedName>
    <definedName name="Print_Area" localSheetId="11">'Empleo inadecuado competencias'!$A$1:$L$51</definedName>
    <definedName name="Print_Area" localSheetId="12">'Empleo inadecuado por ingresos'!$A$1:$L$51</definedName>
    <definedName name="Print_Area" localSheetId="15">'Empleo inadecuado x competncias'!$A$1:$L$51</definedName>
    <definedName name="Print_Area" localSheetId="52">'Explot de Minas y Cant'!$A$1:$L$46</definedName>
    <definedName name="Print_Area" localSheetId="65">'Explot de Minas y Canteras'!$A$1:$L$46</definedName>
    <definedName name="Print_Area" localSheetId="25">Inactivos!$A$1:$L$51</definedName>
    <definedName name="Print_Area" localSheetId="44">'Indicadores Secretaría'!$A$1:$J$46</definedName>
    <definedName name="Print_Area" localSheetId="0">Índice!$A$1:$T$50</definedName>
    <definedName name="Print_Area" localSheetId="66">'Industria manufacturer'!$A$1:$L$46</definedName>
    <definedName name="Print_Area" localSheetId="53">'Industria manufacturera'!$A$1:$L$46</definedName>
    <definedName name="Print_Area" localSheetId="10">'Insuficiencia de horas'!$A$1:$L$51</definedName>
    <definedName name="Print_Area" localSheetId="14">'Insuficiencia de horas '!$A$1:$L$51</definedName>
    <definedName name="Print_Area" localSheetId="58">'Intermediación financiera'!$A$1:$L$46</definedName>
    <definedName name="Print_Area" localSheetId="42">'Jornalero o Peón'!$A$1:$L$46</definedName>
    <definedName name="Print_Area" localSheetId="2">'Mercado laboral (%)'!$A$1:$J$42</definedName>
    <definedName name="Print_Area" localSheetId="17">'Mercado laboral (personas)'!$A$1:$J$46</definedName>
    <definedName name="Print_Area" localSheetId="50">'No informa'!$A$1:$L$46</definedName>
    <definedName name="Print_Area" localSheetId="21">Ocupados!$A$1:$L$51</definedName>
    <definedName name="Print_Area" localSheetId="43">Otro!$A$1:$L$46</definedName>
    <definedName name="Print_Area" localSheetId="39">'Patrón o empleador'!$A$1:$L$46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18">'Población total'!$A$1:$L$51</definedName>
    <definedName name="Print_Area" localSheetId="49">'Rama de actividad'!$A$1:$J$46</definedName>
    <definedName name="Print_Area" localSheetId="60">'Serv, comunales, soc y person'!$A$1:$L$46</definedName>
    <definedName name="Print_Area" localSheetId="73">'Servi, comunales, soc y person'!$A$1:$L$46</definedName>
    <definedName name="Print_Area" localSheetId="30">'Subempleados objetivos'!$A$1:$L$51</definedName>
    <definedName name="Print_Area" localSheetId="26">'Subempleados subjetivos'!$A$1:$L$51</definedName>
    <definedName name="Print_Area" localSheetId="54">'Sum.Electr Gas y Agua'!$A$1:$L$46</definedName>
    <definedName name="Print_Area" localSheetId="67">'Sumin de Electric Gas y Agua'!$A$1:$L$45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8">'Tasa de empl no asalariados'!$A$1:$L$53</definedName>
    <definedName name="Print_Area" localSheetId="47">'Tasa de empleados asalariados'!$A$1:$L$45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Print_Area" localSheetId="34">'tipo de empleo (personas)'!$A$1:$J$46</definedName>
    <definedName name="Print_Area" localSheetId="40">'Trab familiar sin remuneración '!$A$1:$L$46</definedName>
    <definedName name="Print_Area" localSheetId="41">'Trab sin remuneración otras emp'!$A$1:$L$46</definedName>
    <definedName name="Print_Area" localSheetId="57">'Transp, almac y comunic'!$A$1:$L$46</definedName>
    <definedName name="Print_Area" localSheetId="70">'Transp, almacen y comun'!$A$1:$L$46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O15" i="84"/>
  <c r="O15" i="80"/>
  <c r="I26" i="81"/>
  <c r="H18" i="84"/>
  <c r="I18"/>
  <c r="H19"/>
  <c r="I20"/>
  <c r="H20"/>
  <c r="I21"/>
  <c r="H21"/>
  <c r="I22"/>
  <c r="H22"/>
  <c r="H23"/>
  <c r="H24"/>
  <c r="H25"/>
  <c r="I25"/>
  <c r="H26"/>
  <c r="I26"/>
  <c r="H27"/>
  <c r="I27"/>
  <c r="H16"/>
  <c r="I16"/>
  <c r="I27" i="67" l="1"/>
  <c r="H21" i="56"/>
  <c r="H22"/>
  <c r="H23"/>
  <c r="H25"/>
  <c r="H26"/>
  <c r="H27"/>
  <c r="H23" i="82"/>
  <c r="H25"/>
  <c r="H26"/>
  <c r="I26"/>
  <c r="H27"/>
  <c r="I27"/>
  <c r="H15"/>
  <c r="I15"/>
  <c r="H16"/>
  <c r="I16"/>
  <c r="H17"/>
  <c r="I17"/>
  <c r="H18"/>
  <c r="I18"/>
  <c r="H19"/>
  <c r="I19"/>
  <c r="H20"/>
  <c r="H21"/>
  <c r="H22"/>
  <c r="I22"/>
  <c r="I27" i="81"/>
  <c r="H19" i="80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K21" i="56"/>
  <c r="K22"/>
  <c r="K26" i="55"/>
  <c r="J26"/>
  <c r="O16" s="1"/>
  <c r="I26"/>
  <c r="H26"/>
  <c r="I24" i="67" l="1"/>
  <c r="I25"/>
  <c r="I26"/>
  <c r="I27" i="56"/>
  <c r="I26"/>
  <c r="I25"/>
  <c r="H24"/>
  <c r="I21"/>
  <c r="I38" i="58"/>
  <c r="I37"/>
  <c r="I36"/>
  <c r="I35"/>
  <c r="I34"/>
  <c r="I33"/>
  <c r="I32"/>
  <c r="I31"/>
  <c r="I30"/>
  <c r="I29"/>
  <c r="I28"/>
  <c r="I27"/>
  <c r="I26"/>
  <c r="I25"/>
  <c r="I24"/>
  <c r="I23"/>
  <c r="I22"/>
  <c r="I15" i="65"/>
  <c r="H26"/>
  <c r="I25"/>
  <c r="H24"/>
  <c r="I23"/>
  <c r="I16"/>
  <c r="I27"/>
  <c r="H38" i="58"/>
  <c r="H37"/>
  <c r="H36"/>
  <c r="H35"/>
  <c r="H34"/>
  <c r="H33"/>
  <c r="H32"/>
  <c r="H31"/>
  <c r="H30"/>
  <c r="H29"/>
  <c r="H28"/>
  <c r="H27"/>
  <c r="H26"/>
  <c r="H25"/>
  <c r="H24"/>
  <c r="H23"/>
  <c r="H22"/>
  <c r="J27" i="65"/>
  <c r="H27"/>
  <c r="I26"/>
  <c r="J25"/>
  <c r="H25"/>
  <c r="I24"/>
  <c r="J23"/>
  <c r="H23"/>
  <c r="H16"/>
  <c r="H15"/>
  <c r="H27" i="67"/>
  <c r="H26"/>
  <c r="H25"/>
  <c r="H24"/>
  <c r="J26" i="65"/>
  <c r="J24"/>
  <c r="J18" i="84"/>
  <c r="K18"/>
  <c r="J19"/>
  <c r="K19"/>
  <c r="J20"/>
  <c r="K20"/>
  <c r="J21"/>
  <c r="K21"/>
  <c r="J22"/>
  <c r="K22"/>
  <c r="J23"/>
  <c r="K23"/>
  <c r="J24"/>
  <c r="K24"/>
  <c r="J25"/>
  <c r="K25"/>
  <c r="J26"/>
  <c r="K26"/>
  <c r="J27"/>
  <c r="K27"/>
  <c r="I21" i="81"/>
  <c r="H17" i="80"/>
  <c r="I17"/>
  <c r="J17"/>
  <c r="K17"/>
  <c r="H18"/>
  <c r="J18"/>
  <c r="K18"/>
  <c r="K19"/>
  <c r="K20"/>
  <c r="K21"/>
  <c r="K22"/>
  <c r="K23"/>
  <c r="K24"/>
  <c r="K25"/>
  <c r="K26"/>
  <c r="K27"/>
  <c r="H18" i="6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K23"/>
  <c r="K24"/>
  <c r="K25"/>
  <c r="K26"/>
  <c r="K27"/>
  <c r="K35" i="58" l="1"/>
  <c r="J35"/>
  <c r="K34"/>
  <c r="J34"/>
  <c r="I20" i="56"/>
  <c r="J23"/>
  <c r="K23"/>
  <c r="J24"/>
  <c r="K24"/>
  <c r="J25"/>
  <c r="K25"/>
  <c r="J26"/>
  <c r="K26"/>
  <c r="J27"/>
  <c r="K27"/>
  <c r="I25" i="55"/>
  <c r="I27"/>
  <c r="I20" i="54"/>
  <c r="I19" i="88" l="1"/>
  <c r="I20"/>
  <c r="I21"/>
  <c r="I22"/>
  <c r="I23"/>
  <c r="I24"/>
  <c r="I25"/>
  <c r="I26"/>
  <c r="I27"/>
  <c r="K27" i="82"/>
  <c r="J27"/>
  <c r="K26"/>
  <c r="J26"/>
  <c r="K25"/>
  <c r="J25"/>
  <c r="K24"/>
  <c r="J24"/>
  <c r="I24"/>
  <c r="H24"/>
  <c r="H19" i="56"/>
  <c r="I19"/>
  <c r="K19"/>
  <c r="H13" i="92"/>
  <c r="K15" i="84" l="1"/>
  <c r="H15"/>
  <c r="K23" i="82"/>
  <c r="J27" i="67"/>
  <c r="K27"/>
  <c r="J22" i="58"/>
  <c r="K22"/>
  <c r="J23"/>
  <c r="K23"/>
  <c r="J24"/>
  <c r="K24"/>
  <c r="J25"/>
  <c r="K25"/>
  <c r="J26"/>
  <c r="K26"/>
  <c r="J27"/>
  <c r="K27"/>
  <c r="J28"/>
  <c r="K28"/>
  <c r="J29"/>
  <c r="K29"/>
  <c r="J30"/>
  <c r="K30"/>
  <c r="J31"/>
  <c r="K31"/>
  <c r="J32"/>
  <c r="K32"/>
  <c r="J33"/>
  <c r="K33"/>
  <c r="J36"/>
  <c r="K36"/>
  <c r="J37"/>
  <c r="K37"/>
  <c r="J38"/>
  <c r="K38"/>
  <c r="I16" i="56"/>
  <c r="H27" i="55"/>
  <c r="J27"/>
  <c r="K27"/>
  <c r="H22"/>
  <c r="K22"/>
  <c r="I21"/>
  <c r="I22"/>
  <c r="I19" i="54"/>
  <c r="J15" i="84"/>
  <c r="J16"/>
  <c r="K16"/>
  <c r="H17"/>
  <c r="I17"/>
  <c r="J17"/>
  <c r="K17"/>
  <c r="J22" i="82"/>
  <c r="K22"/>
  <c r="J23"/>
  <c r="H16" i="80"/>
  <c r="I16"/>
  <c r="J16"/>
  <c r="K16"/>
  <c r="I18" i="54" l="1"/>
  <c r="O16" i="84"/>
  <c r="O16" i="80"/>
  <c r="I27" i="54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K20"/>
  <c r="J20"/>
  <c r="K19"/>
  <c r="J19"/>
  <c r="K18"/>
  <c r="J18"/>
  <c r="O15" s="1"/>
  <c r="K17"/>
  <c r="J17"/>
  <c r="K16"/>
  <c r="J16"/>
  <c r="K15"/>
  <c r="J15"/>
  <c r="K26" i="81"/>
  <c r="J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J22" i="56"/>
  <c r="J21"/>
  <c r="K20"/>
  <c r="J20"/>
  <c r="H20"/>
  <c r="J19"/>
  <c r="G21" i="61"/>
  <c r="G22"/>
  <c r="I25" i="54"/>
  <c r="I19" i="55"/>
  <c r="F49" i="17"/>
  <c r="N13" i="65"/>
  <c r="J17"/>
  <c r="J16"/>
  <c r="J15"/>
  <c r="O15" s="1"/>
  <c r="J14"/>
  <c r="J13"/>
  <c r="K13"/>
  <c r="O16" l="1"/>
  <c r="H14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K18" i="56" l="1"/>
  <c r="H18" l="1"/>
  <c r="I18"/>
  <c r="N46" i="92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I14" l="1"/>
  <c r="H14"/>
  <c r="J14"/>
  <c r="O16" i="82"/>
  <c r="J22" i="66"/>
  <c r="K14" i="71"/>
  <c r="J14" i="77"/>
  <c r="K14" i="84"/>
  <c r="K14" i="89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J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K17" i="65"/>
  <c r="I17"/>
  <c r="H17"/>
  <c r="K16"/>
  <c r="K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K25"/>
  <c r="J25"/>
  <c r="K24"/>
  <c r="J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H27"/>
  <c r="K25"/>
  <c r="J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81" l="1"/>
  <c r="O16" s="1"/>
  <c r="O16" i="67"/>
  <c r="O15" i="85"/>
  <c r="O16" s="1"/>
  <c r="I14" i="84"/>
  <c r="H14"/>
  <c r="J14"/>
  <c r="O16" i="71"/>
  <c r="I14" i="89"/>
  <c r="I14" i="77"/>
  <c r="I14" i="90"/>
  <c r="H14" i="80"/>
  <c r="H14" i="90"/>
  <c r="K14"/>
  <c r="I14" i="7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H25"/>
  <c r="I14" i="1" l="1"/>
  <c r="H14"/>
  <c r="J14"/>
  <c r="L16" i="62"/>
  <c r="L17"/>
  <c r="K14" i="58"/>
  <c r="K14" i="57"/>
  <c r="K14" i="56"/>
  <c r="J14"/>
  <c r="K14" i="55"/>
  <c r="K14" i="54"/>
  <c r="K14" i="53"/>
  <c r="K14" i="52"/>
  <c r="K14" i="51"/>
  <c r="K14" i="50"/>
  <c r="K14" i="49"/>
  <c r="K14" i="48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18"/>
  <c r="K17"/>
  <c r="J17"/>
  <c r="I17"/>
  <c r="H17"/>
  <c r="K16"/>
  <c r="J16"/>
  <c r="O16" s="1"/>
  <c r="H16"/>
  <c r="K15"/>
  <c r="J15"/>
  <c r="H15"/>
  <c r="K13"/>
  <c r="J13"/>
  <c r="I13"/>
  <c r="H13"/>
  <c r="N38" i="55"/>
  <c r="N37"/>
  <c r="N36"/>
  <c r="N35"/>
  <c r="N33"/>
  <c r="N32"/>
  <c r="N31"/>
  <c r="N30"/>
  <c r="N29"/>
  <c r="K24"/>
  <c r="J24"/>
  <c r="H24"/>
  <c r="K23"/>
  <c r="J23"/>
  <c r="H23"/>
  <c r="J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K14" i="47"/>
  <c r="J14"/>
  <c r="K14" i="46"/>
  <c r="K14" i="45"/>
  <c r="J14"/>
  <c r="K14" i="44"/>
  <c r="K14" i="43"/>
  <c r="J14"/>
  <c r="K14" i="42"/>
  <c r="K14" i="41"/>
  <c r="J14"/>
  <c r="K14" i="40"/>
  <c r="K14" i="39"/>
  <c r="J14"/>
  <c r="K14" i="38"/>
  <c r="J14" i="37"/>
  <c r="K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J14" i="35"/>
  <c r="K14"/>
  <c r="K14" i="21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</calcChain>
</file>

<file path=xl/sharedStrings.xml><?xml version="1.0" encoding="utf-8"?>
<sst xmlns="http://schemas.openxmlformats.org/spreadsheetml/2006/main" count="2475" uniqueCount="198">
  <si>
    <t>Índice de cuadros y gráficas</t>
  </si>
  <si>
    <t>% Cambio   '10/'09</t>
  </si>
  <si>
    <t>Año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</si>
  <si>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</si>
  <si>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</si>
  <si>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</si>
  <si>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</si>
  <si>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</si>
  <si>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</si>
  <si>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</si>
  <si>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</si>
  <si>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</si>
  <si>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</si>
  <si>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</si>
  <si>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</si>
  <si>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</si>
  <si>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</si>
  <si>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</si>
  <si>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</si>
  <si>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</si>
  <si>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</si>
  <si>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</si>
  <si>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</si>
  <si>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Cali</t>
  </si>
  <si>
    <t>Barranquilla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</si>
  <si>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</si>
  <si>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</si>
  <si>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</si>
  <si>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</si>
  <si>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</si>
  <si>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</si>
  <si>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</si>
  <si>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</si>
  <si>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</si>
  <si>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</si>
  <si>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</si>
  <si>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</si>
  <si>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</si>
  <si>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</si>
  <si>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</si>
  <si>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</si>
  <si>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</si>
  <si>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</si>
  <si>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</si>
  <si>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</si>
  <si>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</si>
  <si>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</si>
  <si>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</si>
  <si>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</si>
  <si>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</si>
  <si>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</si>
  <si>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</si>
  <si>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</si>
  <si>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</si>
  <si>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</si>
  <si>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</si>
  <si>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</si>
  <si>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</si>
  <si>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</si>
  <si>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</si>
  <si>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</si>
  <si>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</si>
  <si>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</si>
  <si>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</si>
  <si>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</si>
  <si>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</si>
  <si>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</si>
  <si>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</si>
  <si>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</si>
  <si>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</si>
  <si>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</si>
  <si>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</si>
  <si>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</si>
  <si>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</si>
  <si>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</si>
  <si>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</si>
  <si>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</si>
  <si>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</si>
  <si>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</si>
  <si>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</si>
  <si>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</si>
  <si>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</si>
  <si>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</si>
  <si>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</si>
  <si>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</si>
  <si>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</si>
  <si>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</si>
  <si>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</si>
  <si>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</si>
  <si>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</si>
  <si>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</si>
  <si>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</si>
  <si>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</si>
  <si>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</si>
  <si>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</si>
  <si>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</si>
  <si>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</si>
  <si>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</si>
  <si>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</si>
  <si>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</si>
  <si>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</si>
  <si>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</si>
  <si>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</si>
  <si>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</si>
  <si>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</si>
  <si>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</si>
  <si>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</si>
  <si>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</si>
  <si>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</si>
  <si>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</si>
  <si>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</si>
  <si>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</si>
  <si>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</si>
  <si>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</si>
  <si>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</si>
  <si>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</si>
  <si>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</si>
  <si>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</si>
  <si>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</si>
  <si>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</si>
  <si>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</si>
  <si>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</si>
  <si>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</si>
  <si>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</si>
  <si>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</si>
  <si>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</si>
  <si>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</si>
  <si>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</si>
  <si>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</si>
  <si>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</si>
  <si>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</si>
  <si>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</si>
  <si>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</si>
  <si>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</si>
  <si>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</si>
  <si>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</si>
  <si>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</si>
  <si>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</si>
  <si>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</si>
  <si>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</si>
  <si>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</si>
  <si>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</si>
  <si>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</si>
  <si>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</si>
  <si>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</si>
  <si>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</si>
  <si>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</si>
  <si>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</si>
  <si>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</si>
  <si>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</si>
  <si>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</si>
  <si>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</si>
  <si>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</si>
  <si>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</si>
  <si>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</si>
  <si>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</si>
  <si>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</si>
  <si>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</si>
  <si>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</si>
  <si>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</si>
  <si>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</si>
  <si>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</si>
  <si>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</si>
  <si>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</si>
  <si>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</si>
  <si>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</si>
  <si>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</si>
  <si>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</si>
  <si>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</si>
  <si>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</si>
  <si>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</si>
  <si>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</si>
  <si>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</si>
  <si>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</si>
  <si>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</si>
  <si>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</si>
  <si>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Principales estadísticas del mercado laboral para Bogotá: tipo de empleo</t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</si>
  <si>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</si>
  <si>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</si>
  <si>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</si>
  <si>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</si>
  <si>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</si>
  <si>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</si>
  <si>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</si>
  <si>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</si>
  <si>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</si>
  <si>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t>Riohacha</t>
  </si>
  <si>
    <t>Fuente: Departamento Administrativo Nacional de Estadística, Gran Encuesta Integrada de Hogares (GEIH) julio 2011.</t>
  </si>
  <si>
    <t>Fuente: The Economist. Edición impresa 30 de julio de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</si>
  <si>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</si>
  <si>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julio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</si>
  <si>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2011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</si>
  <si>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abril-junio de 2011</t>
    </r>
    <r>
      <rPr>
        <b/>
        <sz val="12"/>
        <rFont val="Calibri"/>
        <family val="2"/>
        <scheme val="minor"/>
      </rPr>
      <t xml:space="preserve">, miles de personas </t>
    </r>
  </si>
  <si>
    <t>Segundo trimestre 2011 Venezuela y Primer trimestre 2011 Argentina, 2010 para China.</t>
  </si>
  <si>
    <t>Datos Para Mayo Euro Zona y Japón, Chile y Perú. Para Junio 2011  Colombia, EEUU, Brasil, México y Canadá.</t>
  </si>
  <si>
    <t>Medellín</t>
  </si>
  <si>
    <t>Colombia</t>
  </si>
  <si>
    <t/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</si>
</sst>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7" xfId="2" applyNumberFormat="1" applyFont="1" applyFill="1" applyBorder="1"/>
    <xf numFmtId="164" fontId="11" fillId="2" borderId="17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88"/>
          <c:w val="0.82021562265349712"/>
          <c:h val="0.54467662231878489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64.25766058259596</c:v>
                </c:pt>
                <c:pt idx="1">
                  <c:v>64.712463324538376</c:v>
                </c:pt>
                <c:pt idx="2">
                  <c:v>66.09535170306674</c:v>
                </c:pt>
                <c:pt idx="3">
                  <c:v>67.681075424934093</c:v>
                </c:pt>
                <c:pt idx="4">
                  <c:v>70.373547536107978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57.45809752029416</c:v>
                </c:pt>
                <c:pt idx="1">
                  <c:v>58.442771373180221</c:v>
                </c:pt>
                <c:pt idx="2">
                  <c:v>58.654570503396862</c:v>
                </c:pt>
                <c:pt idx="3">
                  <c:v>60.090306351539191</c:v>
                </c:pt>
                <c:pt idx="4">
                  <c:v>63.613384486997013</c:v>
                </c:pt>
              </c:numCache>
            </c:numRef>
          </c:val>
        </c:ser>
        <c:marker val="1"/>
        <c:axId val="69409408"/>
        <c:axId val="69411200"/>
      </c:lineChart>
      <c:catAx>
        <c:axId val="6940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11200"/>
        <c:crosses val="autoZero"/>
        <c:auto val="1"/>
        <c:lblAlgn val="ctr"/>
        <c:lblOffset val="100"/>
      </c:catAx>
      <c:valAx>
        <c:axId val="69411200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094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1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10.581725178111222</c:v>
                </c:pt>
                <c:pt idx="1">
                  <c:v>9.6885476120623224</c:v>
                </c:pt>
                <c:pt idx="2">
                  <c:v>11.257638019605489</c:v>
                </c:pt>
                <c:pt idx="3">
                  <c:v>11.215505482590274</c:v>
                </c:pt>
                <c:pt idx="4">
                  <c:v>9.6061216707782915</c:v>
                </c:pt>
              </c:numCache>
            </c:numRef>
          </c:val>
        </c:ser>
        <c:marker val="1"/>
        <c:axId val="69451776"/>
        <c:axId val="69453312"/>
      </c:lineChart>
      <c:catAx>
        <c:axId val="6945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3312"/>
        <c:crosses val="autoZero"/>
        <c:auto val="1"/>
        <c:lblAlgn val="ctr"/>
        <c:lblOffset val="100"/>
      </c:catAx>
      <c:valAx>
        <c:axId val="69453312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1776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193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78.02838024374401</c:v>
                </c:pt>
                <c:pt idx="1">
                  <c:v>78.401575497918387</c:v>
                </c:pt>
                <c:pt idx="2">
                  <c:v>78.865379684731835</c:v>
                </c:pt>
                <c:pt idx="3">
                  <c:v>79.302856849874033</c:v>
                </c:pt>
                <c:pt idx="4">
                  <c:v>79.703194822005031</c:v>
                </c:pt>
                <c:pt idx="5">
                  <c:v>80.074426729414398</c:v>
                </c:pt>
                <c:pt idx="6">
                  <c:v>80.412010428984743</c:v>
                </c:pt>
                <c:pt idx="7">
                  <c:v>80.722833527575233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76.1447233218571</c:v>
                </c:pt>
                <c:pt idx="1">
                  <c:v>76.562321679847358</c:v>
                </c:pt>
                <c:pt idx="2">
                  <c:v>76.963327700211366</c:v>
                </c:pt>
                <c:pt idx="3">
                  <c:v>77.365200169181364</c:v>
                </c:pt>
                <c:pt idx="4">
                  <c:v>77.761009032022855</c:v>
                </c:pt>
                <c:pt idx="5">
                  <c:v>78.141434988386933</c:v>
                </c:pt>
                <c:pt idx="6">
                  <c:v>78.475333983513778</c:v>
                </c:pt>
                <c:pt idx="7">
                  <c:v>78.760876613277205</c:v>
                </c:pt>
              </c:numCache>
            </c:numRef>
          </c:val>
        </c:ser>
        <c:marker val="1"/>
        <c:axId val="69458560"/>
        <c:axId val="69161344"/>
      </c:lineChart>
      <c:catAx>
        <c:axId val="69458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61344"/>
        <c:crosses val="autoZero"/>
        <c:auto val="1"/>
        <c:lblAlgn val="ctr"/>
        <c:lblOffset val="100"/>
      </c:catAx>
      <c:valAx>
        <c:axId val="69161344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8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162"/>
          <c:w val="0.17144393666027982"/>
          <c:h val="0.2442883528447845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247"/>
          <c:w val="0.90275170481134137"/>
          <c:h val="0.62367124600404211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64.882781075067626</c:v>
                </c:pt>
                <c:pt idx="1">
                  <c:v>65.457910344460814</c:v>
                </c:pt>
                <c:pt idx="2">
                  <c:v>66.845813653482679</c:v>
                </c:pt>
                <c:pt idx="3">
                  <c:v>64.25766058259596</c:v>
                </c:pt>
                <c:pt idx="4">
                  <c:v>64.712463324538376</c:v>
                </c:pt>
                <c:pt idx="5">
                  <c:v>66.09535170306674</c:v>
                </c:pt>
                <c:pt idx="6">
                  <c:v>67.681075424934093</c:v>
                </c:pt>
                <c:pt idx="7">
                  <c:v>70.373547536107978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61.099297826621921</c:v>
                </c:pt>
                <c:pt idx="1">
                  <c:v>59.903316226325444</c:v>
                </c:pt>
                <c:pt idx="2">
                  <c:v>59.878388279231906</c:v>
                </c:pt>
                <c:pt idx="3">
                  <c:v>58.153852311904672</c:v>
                </c:pt>
                <c:pt idx="4">
                  <c:v>58.644514658902438</c:v>
                </c:pt>
                <c:pt idx="5">
                  <c:v>61.417685877577711</c:v>
                </c:pt>
                <c:pt idx="6">
                  <c:v>62.641725626385245</c:v>
                </c:pt>
                <c:pt idx="7">
                  <c:v>63.060900167412804</c:v>
                </c:pt>
              </c:numCache>
            </c:numRef>
          </c:val>
        </c:ser>
        <c:marker val="1"/>
        <c:axId val="70200704"/>
        <c:axId val="70243456"/>
      </c:lineChart>
      <c:catAx>
        <c:axId val="70200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43456"/>
        <c:crosses val="autoZero"/>
        <c:auto val="1"/>
        <c:lblAlgn val="ctr"/>
        <c:lblOffset val="100"/>
      </c:catAx>
      <c:valAx>
        <c:axId val="7024345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00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79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427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212"/>
          <c:w val="0.90275170481134137"/>
          <c:h val="0.66762575661251566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54.956448144663625</c:v>
                </c:pt>
                <c:pt idx="1">
                  <c:v>56.707087337261783</c:v>
                </c:pt>
                <c:pt idx="2">
                  <c:v>59.383037063608427</c:v>
                </c:pt>
                <c:pt idx="3">
                  <c:v>57.45809752029416</c:v>
                </c:pt>
                <c:pt idx="4">
                  <c:v>58.442771373180221</c:v>
                </c:pt>
                <c:pt idx="5">
                  <c:v>58.654570503396862</c:v>
                </c:pt>
                <c:pt idx="6">
                  <c:v>60.090306351539191</c:v>
                </c:pt>
                <c:pt idx="7">
                  <c:v>63.613384486997013</c:v>
                </c:pt>
              </c:numCache>
            </c:numRef>
          </c:val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ocupación'!$C$23:$J$23</c:f>
              <c:numCache>
                <c:formatCode>#,##0.0</c:formatCode>
                <c:ptCount val="8"/>
                <c:pt idx="0">
                  <c:v>52.459939398814036</c:v>
                </c:pt>
                <c:pt idx="1">
                  <c:v>52.734956797286301</c:v>
                </c:pt>
                <c:pt idx="2">
                  <c:v>53.009654172253384</c:v>
                </c:pt>
                <c:pt idx="3">
                  <c:v>51.645757077467536</c:v>
                </c:pt>
                <c:pt idx="4">
                  <c:v>52.163666959786404</c:v>
                </c:pt>
                <c:pt idx="5">
                  <c:v>54.222236814817023</c:v>
                </c:pt>
                <c:pt idx="6">
                  <c:v>55.142955080570118</c:v>
                </c:pt>
                <c:pt idx="7">
                  <c:v>56.045175747457421</c:v>
                </c:pt>
              </c:numCache>
            </c:numRef>
          </c:val>
        </c:ser>
        <c:marker val="1"/>
        <c:axId val="70188032"/>
        <c:axId val="70259456"/>
      </c:lineChart>
      <c:catAx>
        <c:axId val="7018803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59456"/>
        <c:crosses val="autoZero"/>
        <c:auto val="1"/>
        <c:lblAlgn val="ctr"/>
        <c:lblOffset val="100"/>
      </c:catAx>
      <c:valAx>
        <c:axId val="7025945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880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79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168"/>
          <c:w val="0.90275170481134137"/>
          <c:h val="0.6125435326681723"/>
        </c:manualLayout>
      </c:layout>
      <c:lineChart>
        <c:grouping val="standard"/>
        <c:ser>
          <c:idx val="0"/>
          <c:order val="0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desempleo'!$C$34:$J$34</c:f>
              <c:numCache>
                <c:formatCode>#,##0.0</c:formatCode>
                <c:ptCount val="8"/>
                <c:pt idx="0">
                  <c:v>15.298880746211092</c:v>
                </c:pt>
                <c:pt idx="1">
                  <c:v>13.368606601031116</c:v>
                </c:pt>
                <c:pt idx="2">
                  <c:v>11.164164488385197</c:v>
                </c:pt>
                <c:pt idx="3">
                  <c:v>10.581725178111222</c:v>
                </c:pt>
                <c:pt idx="4">
                  <c:v>9.6885476120623224</c:v>
                </c:pt>
                <c:pt idx="5">
                  <c:v>11.257638019605489</c:v>
                </c:pt>
                <c:pt idx="6">
                  <c:v>11.215505482590274</c:v>
                </c:pt>
                <c:pt idx="7">
                  <c:v>9.6061216707782915</c:v>
                </c:pt>
              </c:numCache>
            </c:numRef>
          </c:val>
        </c:ser>
        <c:ser>
          <c:idx val="1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14.139863583549573</c:v>
                </c:pt>
                <c:pt idx="1">
                  <c:v>11.966548566286058</c:v>
                </c:pt>
                <c:pt idx="2">
                  <c:v>11.47114231453787</c:v>
                </c:pt>
                <c:pt idx="3">
                  <c:v>11.191167868865087</c:v>
                </c:pt>
                <c:pt idx="4">
                  <c:v>11.051072273018145</c:v>
                </c:pt>
                <c:pt idx="5">
                  <c:v>11.715596220329068</c:v>
                </c:pt>
                <c:pt idx="6">
                  <c:v>11.970887568679267</c:v>
                </c:pt>
                <c:pt idx="7">
                  <c:v>11.125317508601803</c:v>
                </c:pt>
              </c:numCache>
            </c:numRef>
          </c:val>
        </c:ser>
        <c:marker val="1"/>
        <c:axId val="70487040"/>
        <c:axId val="70488832"/>
      </c:lineChart>
      <c:catAx>
        <c:axId val="7048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88832"/>
        <c:crosses val="autoZero"/>
        <c:auto val="1"/>
        <c:lblAlgn val="ctr"/>
        <c:lblOffset val="100"/>
      </c:catAx>
      <c:valAx>
        <c:axId val="70488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487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0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598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13.860918891021228</c:v>
                </c:pt>
                <c:pt idx="1">
                  <c:v>12.421167965693671</c:v>
                </c:pt>
                <c:pt idx="2">
                  <c:v>10.307826299525107</c:v>
                </c:pt>
                <c:pt idx="3">
                  <c:v>9.976333820668625</c:v>
                </c:pt>
                <c:pt idx="4">
                  <c:v>9.3383841658757731</c:v>
                </c:pt>
                <c:pt idx="5">
                  <c:v>10.782356367428386</c:v>
                </c:pt>
                <c:pt idx="6">
                  <c:v>10.636822181036745</c:v>
                </c:pt>
                <c:pt idx="7">
                  <c:v>8.9789022093604967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abierto'!$C$31:$J$31</c:f>
              <c:numCache>
                <c:formatCode>#,##0.0</c:formatCode>
                <c:ptCount val="8"/>
                <c:pt idx="0">
                  <c:v>12.77766977571471</c:v>
                </c:pt>
                <c:pt idx="1">
                  <c:v>10.911293058606624</c:v>
                </c:pt>
                <c:pt idx="2">
                  <c:v>10.563685650909765</c:v>
                </c:pt>
                <c:pt idx="3">
                  <c:v>10.116850988925785</c:v>
                </c:pt>
                <c:pt idx="4">
                  <c:v>10.248884206987061</c:v>
                </c:pt>
                <c:pt idx="5">
                  <c:v>10.976633665105977</c:v>
                </c:pt>
                <c:pt idx="6">
                  <c:v>10.962333358550685</c:v>
                </c:pt>
                <c:pt idx="7">
                  <c:v>10.177108586676015</c:v>
                </c:pt>
              </c:numCache>
            </c:numRef>
          </c:val>
        </c:ser>
        <c:marker val="1"/>
        <c:axId val="70544384"/>
        <c:axId val="70566656"/>
      </c:lineChart>
      <c:catAx>
        <c:axId val="70544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66656"/>
        <c:crosses val="autoZero"/>
        <c:auto val="1"/>
        <c:lblAlgn val="ctr"/>
        <c:lblOffset val="100"/>
      </c:catAx>
      <c:valAx>
        <c:axId val="705666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44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0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541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474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oculto'!$C$27:$J$27</c:f>
              <c:numCache>
                <c:formatCode>#,##0.0</c:formatCode>
                <c:ptCount val="8"/>
                <c:pt idx="0">
                  <c:v>1.4379716745837168</c:v>
                </c:pt>
                <c:pt idx="1">
                  <c:v>0.9474577071231689</c:v>
                </c:pt>
                <c:pt idx="2">
                  <c:v>0.85633818886008894</c:v>
                </c:pt>
                <c:pt idx="3">
                  <c:v>0.60538204114950755</c:v>
                </c:pt>
                <c:pt idx="4">
                  <c:v>0.35017251519398834</c:v>
                </c:pt>
                <c:pt idx="5">
                  <c:v>0.47528165217710178</c:v>
                </c:pt>
                <c:pt idx="6">
                  <c:v>0.57868330155352932</c:v>
                </c:pt>
                <c:pt idx="7">
                  <c:v>0.62721157315472631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oculto'!$C$19:$J$19</c:f>
              <c:numCache>
                <c:formatCode>#,##0.0</c:formatCode>
                <c:ptCount val="8"/>
                <c:pt idx="0">
                  <c:v>1.3621955502720215</c:v>
                </c:pt>
                <c:pt idx="1">
                  <c:v>1.0552572537793898</c:v>
                </c:pt>
                <c:pt idx="2">
                  <c:v>0.90745838074802243</c:v>
                </c:pt>
                <c:pt idx="3">
                  <c:v>1.0743116655344458</c:v>
                </c:pt>
                <c:pt idx="4">
                  <c:v>0.8021897607349322</c:v>
                </c:pt>
                <c:pt idx="5">
                  <c:v>0.7389641467412178</c:v>
                </c:pt>
                <c:pt idx="6">
                  <c:v>1.0085542101285838</c:v>
                </c:pt>
                <c:pt idx="7">
                  <c:v>0.94820741948657361</c:v>
                </c:pt>
              </c:numCache>
            </c:numRef>
          </c:val>
        </c:ser>
        <c:marker val="1"/>
        <c:axId val="70720512"/>
        <c:axId val="70742784"/>
      </c:lineChart>
      <c:catAx>
        <c:axId val="7072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42784"/>
        <c:crosses val="autoZero"/>
        <c:auto val="1"/>
        <c:lblAlgn val="ctr"/>
        <c:lblOffset val="100"/>
      </c:catAx>
      <c:valAx>
        <c:axId val="707427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20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0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575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30.772320856942432</c:v>
                </c:pt>
                <c:pt idx="1">
                  <c:v>34.166064713429734</c:v>
                </c:pt>
                <c:pt idx="2">
                  <c:v>34.460060908690075</c:v>
                </c:pt>
                <c:pt idx="3">
                  <c:v>30.172752954359584</c:v>
                </c:pt>
                <c:pt idx="4">
                  <c:v>25.229235033757114</c:v>
                </c:pt>
                <c:pt idx="5">
                  <c:v>21.781078468203777</c:v>
                </c:pt>
                <c:pt idx="6">
                  <c:v>31.604253135637478</c:v>
                </c:pt>
                <c:pt idx="7">
                  <c:v>32.800265550487964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32.700727584256022</c:v>
                </c:pt>
                <c:pt idx="1">
                  <c:v>32.632818402636332</c:v>
                </c:pt>
                <c:pt idx="2">
                  <c:v>33.724539039588393</c:v>
                </c:pt>
                <c:pt idx="3">
                  <c:v>35.090533887617617</c:v>
                </c:pt>
                <c:pt idx="4">
                  <c:v>29.437809113981718</c:v>
                </c:pt>
                <c:pt idx="5">
                  <c:v>29.335463675834877</c:v>
                </c:pt>
                <c:pt idx="6">
                  <c:v>32.463979811868739</c:v>
                </c:pt>
                <c:pt idx="7">
                  <c:v>31.284525583707779</c:v>
                </c:pt>
              </c:numCache>
            </c:numRef>
          </c:val>
        </c:ser>
        <c:marker val="1"/>
        <c:axId val="70614016"/>
        <c:axId val="70624000"/>
      </c:lineChart>
      <c:catAx>
        <c:axId val="70614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24000"/>
        <c:crosses val="autoZero"/>
        <c:auto val="1"/>
        <c:lblAlgn val="ctr"/>
        <c:lblOffset val="100"/>
      </c:catAx>
      <c:valAx>
        <c:axId val="706240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14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0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horas'!$C$16:$J$16</c:f>
              <c:numCache>
                <c:formatCode>#,##0.0</c:formatCode>
                <c:ptCount val="8"/>
                <c:pt idx="0">
                  <c:v>15.859666329141369</c:v>
                </c:pt>
                <c:pt idx="1">
                  <c:v>15.388108455523881</c:v>
                </c:pt>
                <c:pt idx="2">
                  <c:v>16.814669133877256</c:v>
                </c:pt>
                <c:pt idx="3">
                  <c:v>7.8858414983655036</c:v>
                </c:pt>
                <c:pt idx="4">
                  <c:v>6.9723980224122375</c:v>
                </c:pt>
                <c:pt idx="5">
                  <c:v>5.1225632614991552</c:v>
                </c:pt>
                <c:pt idx="6">
                  <c:v>10.216017772752759</c:v>
                </c:pt>
                <c:pt idx="7">
                  <c:v>12.325403157293069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13.334197233675408</c:v>
                </c:pt>
                <c:pt idx="1">
                  <c:v>11.254427891222864</c:v>
                </c:pt>
                <c:pt idx="2">
                  <c:v>11.398581978335406</c:v>
                </c:pt>
                <c:pt idx="3">
                  <c:v>10.529930927212261</c:v>
                </c:pt>
                <c:pt idx="4">
                  <c:v>8.2807568411804908</c:v>
                </c:pt>
                <c:pt idx="5">
                  <c:v>8.4984043996308998</c:v>
                </c:pt>
                <c:pt idx="6">
                  <c:v>10.699096177648824</c:v>
                </c:pt>
                <c:pt idx="7">
                  <c:v>10.225194153834721</c:v>
                </c:pt>
              </c:numCache>
            </c:numRef>
          </c:val>
        </c:ser>
        <c:marker val="1"/>
        <c:axId val="70990848"/>
        <c:axId val="70996736"/>
      </c:lineChart>
      <c:catAx>
        <c:axId val="7099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96736"/>
        <c:crosses val="autoZero"/>
        <c:auto val="1"/>
        <c:lblAlgn val="ctr"/>
        <c:lblOffset val="100"/>
      </c:catAx>
      <c:valAx>
        <c:axId val="709967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90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181"/>
          <c:w val="0.171443936660280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684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289"/>
          <c:w val="0.90275170481134137"/>
          <c:h val="0.62416364035937677"/>
        </c:manualLayout>
      </c:layout>
      <c:lineChart>
        <c:grouping val="standard"/>
        <c:ser>
          <c:idx val="0"/>
          <c:order val="0"/>
          <c:tx>
            <c:strRef>
              <c:f>'Empleo inadecuado competencias'!$B$21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competencias'!$C$21:$J$21</c:f>
              <c:numCache>
                <c:formatCode>#,##0.0</c:formatCode>
                <c:ptCount val="8"/>
                <c:pt idx="0">
                  <c:v>3.5695362339560921</c:v>
                </c:pt>
                <c:pt idx="1">
                  <c:v>3.4202482288270994</c:v>
                </c:pt>
                <c:pt idx="2">
                  <c:v>6.0107861386060772</c:v>
                </c:pt>
                <c:pt idx="3">
                  <c:v>22.393256941593268</c:v>
                </c:pt>
                <c:pt idx="4">
                  <c:v>17.038778622354286</c:v>
                </c:pt>
                <c:pt idx="5">
                  <c:v>13.144784475253433</c:v>
                </c:pt>
                <c:pt idx="6">
                  <c:v>19.708182488861755</c:v>
                </c:pt>
                <c:pt idx="7">
                  <c:v>19.099165090460232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competencias'!$C$24:$J$24</c:f>
              <c:numCache>
                <c:formatCode>#,##0.0</c:formatCode>
                <c:ptCount val="8"/>
                <c:pt idx="0">
                  <c:v>3.179865915627464</c:v>
                </c:pt>
                <c:pt idx="1">
                  <c:v>3.399202625994644</c:v>
                </c:pt>
                <c:pt idx="2">
                  <c:v>6.9226290321603008</c:v>
                </c:pt>
                <c:pt idx="3">
                  <c:v>18.297967153838083</c:v>
                </c:pt>
                <c:pt idx="4">
                  <c:v>15.914207990325274</c:v>
                </c:pt>
                <c:pt idx="5">
                  <c:v>14.428464594506881</c:v>
                </c:pt>
                <c:pt idx="6">
                  <c:v>16.076479336163885</c:v>
                </c:pt>
                <c:pt idx="7">
                  <c:v>16.10555194410902</c:v>
                </c:pt>
              </c:numCache>
            </c:numRef>
          </c:val>
        </c:ser>
        <c:marker val="1"/>
        <c:axId val="70917120"/>
        <c:axId val="70959872"/>
      </c:lineChart>
      <c:catAx>
        <c:axId val="70917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59872"/>
        <c:crosses val="autoZero"/>
        <c:auto val="1"/>
        <c:lblAlgn val="ctr"/>
        <c:lblOffset val="100"/>
      </c:catAx>
      <c:valAx>
        <c:axId val="709598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17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045"/>
          <c:w val="0.171443936660280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695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ingresos'!$C$19:$J$19</c:f>
              <c:numCache>
                <c:formatCode>#,##0.0</c:formatCode>
                <c:ptCount val="8"/>
                <c:pt idx="0">
                  <c:v>21.221958756974718</c:v>
                </c:pt>
                <c:pt idx="1">
                  <c:v>25.83363967389154</c:v>
                </c:pt>
                <c:pt idx="2">
                  <c:v>26.104135704261644</c:v>
                </c:pt>
                <c:pt idx="3">
                  <c:v>26.644533017548266</c:v>
                </c:pt>
                <c:pt idx="4">
                  <c:v>21.575486110134932</c:v>
                </c:pt>
                <c:pt idx="5">
                  <c:v>19.09954574519486</c:v>
                </c:pt>
                <c:pt idx="6">
                  <c:v>26.939849118647984</c:v>
                </c:pt>
                <c:pt idx="7">
                  <c:v>27.436435981775588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ingresos'!$C$20:$J$20</c:f>
              <c:numCache>
                <c:formatCode>#,##0.0</c:formatCode>
                <c:ptCount val="8"/>
                <c:pt idx="0">
                  <c:v>27.154158067521493</c:v>
                </c:pt>
                <c:pt idx="1">
                  <c:v>27.390879665950131</c:v>
                </c:pt>
                <c:pt idx="2">
                  <c:v>29.103838036029678</c:v>
                </c:pt>
                <c:pt idx="3">
                  <c:v>31.231650074778038</c:v>
                </c:pt>
                <c:pt idx="4">
                  <c:v>26.210077861473557</c:v>
                </c:pt>
                <c:pt idx="5">
                  <c:v>25.929716745264592</c:v>
                </c:pt>
                <c:pt idx="6">
                  <c:v>28.239304411521832</c:v>
                </c:pt>
                <c:pt idx="7">
                  <c:v>27.389898136574221</c:v>
                </c:pt>
              </c:numCache>
            </c:numRef>
          </c:val>
        </c:ser>
        <c:marker val="1"/>
        <c:axId val="71183360"/>
        <c:axId val="71205632"/>
      </c:lineChart>
      <c:catAx>
        <c:axId val="7118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05632"/>
        <c:crosses val="autoZero"/>
        <c:auto val="1"/>
        <c:lblAlgn val="ctr"/>
        <c:lblOffset val="100"/>
      </c:catAx>
      <c:valAx>
        <c:axId val="712056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83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716"/>
          <c:y val="0.55623681731798114"/>
          <c:w val="0.171443936660280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319"/>
        </c:manualLayout>
      </c:layout>
      <c:lineChart>
        <c:grouping val="standard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objetivo'!$C$20:$J$20</c:f>
              <c:numCache>
                <c:formatCode>#,##0.0</c:formatCode>
                <c:ptCount val="8"/>
                <c:pt idx="0">
                  <c:v>10.92665816176234</c:v>
                </c:pt>
                <c:pt idx="1">
                  <c:v>11.784608973561259</c:v>
                </c:pt>
                <c:pt idx="2">
                  <c:v>12.254050287105315</c:v>
                </c:pt>
                <c:pt idx="3">
                  <c:v>9.2250027320029488</c:v>
                </c:pt>
                <c:pt idx="4">
                  <c:v>8.8052716326435281</c:v>
                </c:pt>
                <c:pt idx="5">
                  <c:v>10.156768471505881</c:v>
                </c:pt>
                <c:pt idx="6">
                  <c:v>12.623564428942599</c:v>
                </c:pt>
                <c:pt idx="7">
                  <c:v>13.280561379284887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objetivo'!$C$26:$J$26</c:f>
              <c:numCache>
                <c:formatCode>#,##0.0</c:formatCode>
                <c:ptCount val="8"/>
                <c:pt idx="0">
                  <c:v>12.709730408554989</c:v>
                </c:pt>
                <c:pt idx="1">
                  <c:v>13.035432384112658</c:v>
                </c:pt>
                <c:pt idx="2">
                  <c:v>13.407083404686823</c:v>
                </c:pt>
                <c:pt idx="3">
                  <c:v>9.3119154782516542</c:v>
                </c:pt>
                <c:pt idx="4">
                  <c:v>9.355199080250328</c:v>
                </c:pt>
                <c:pt idx="5">
                  <c:v>11.644773663761779</c:v>
                </c:pt>
                <c:pt idx="6">
                  <c:v>12.343678927427819</c:v>
                </c:pt>
                <c:pt idx="7">
                  <c:v>11.807893674419891</c:v>
                </c:pt>
              </c:numCache>
            </c:numRef>
          </c:val>
        </c:ser>
        <c:marker val="1"/>
        <c:axId val="71142400"/>
        <c:axId val="71148288"/>
      </c:lineChart>
      <c:catAx>
        <c:axId val="71142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8288"/>
        <c:crosses val="autoZero"/>
        <c:auto val="1"/>
        <c:lblAlgn val="ctr"/>
        <c:lblOffset val="100"/>
      </c:catAx>
      <c:valAx>
        <c:axId val="7114828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2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8922"/>
          <c:w val="0.171443936660280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235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'!$C$17:$J$17</c:f>
              <c:numCache>
                <c:formatCode>#,##0.0</c:formatCode>
                <c:ptCount val="8"/>
                <c:pt idx="0">
                  <c:v>6.4918369415023367</c:v>
                </c:pt>
                <c:pt idx="1">
                  <c:v>5.2826653201985945</c:v>
                </c:pt>
                <c:pt idx="2">
                  <c:v>6.6071749679965635</c:v>
                </c:pt>
                <c:pt idx="3">
                  <c:v>2.6957998331079254</c:v>
                </c:pt>
                <c:pt idx="4">
                  <c:v>2.9722764977125693</c:v>
                </c:pt>
                <c:pt idx="5">
                  <c:v>2.7513638053053331</c:v>
                </c:pt>
                <c:pt idx="6">
                  <c:v>4.9503846768876967</c:v>
                </c:pt>
                <c:pt idx="7">
                  <c:v>5.6821762013942978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'!$C$22:$J$22</c:f>
              <c:numCache>
                <c:formatCode>#,##0.0</c:formatCode>
                <c:ptCount val="8"/>
                <c:pt idx="0">
                  <c:v>6.0002130303667238</c:v>
                </c:pt>
                <c:pt idx="1">
                  <c:v>4.8117817745229701</c:v>
                </c:pt>
                <c:pt idx="2">
                  <c:v>5.087069055059124</c:v>
                </c:pt>
                <c:pt idx="3">
                  <c:v>3.3236964179054875</c:v>
                </c:pt>
                <c:pt idx="4">
                  <c:v>3.1237103303723468</c:v>
                </c:pt>
                <c:pt idx="5">
                  <c:v>4.0124973005863191</c:v>
                </c:pt>
                <c:pt idx="6">
                  <c:v>4.8428214300534478</c:v>
                </c:pt>
                <c:pt idx="7">
                  <c:v>4.4089424400962089</c:v>
                </c:pt>
              </c:numCache>
            </c:numRef>
          </c:val>
        </c:ser>
        <c:marker val="1"/>
        <c:axId val="71318528"/>
        <c:axId val="71320320"/>
      </c:lineChart>
      <c:catAx>
        <c:axId val="71318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20320"/>
        <c:crosses val="autoZero"/>
        <c:auto val="1"/>
        <c:lblAlgn val="ctr"/>
        <c:lblOffset val="100"/>
      </c:catAx>
      <c:valAx>
        <c:axId val="71320320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18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181"/>
          <c:w val="0.171443936660280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37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353"/>
          <c:w val="0.90275170481134137"/>
          <c:h val="0.60330805796912124"/>
        </c:manualLayout>
      </c:layout>
      <c:lineChart>
        <c:grouping val="standard"/>
        <c:ser>
          <c:idx val="0"/>
          <c:order val="0"/>
          <c:tx>
            <c:strRef>
              <c:f>'Empleo inadecuado x competncias'!$B$21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competncias'!$C$21:$J$21</c:f>
              <c:numCache>
                <c:formatCode>#,##0.0</c:formatCode>
                <c:ptCount val="8"/>
                <c:pt idx="0">
                  <c:v>1.2489090653429598</c:v>
                </c:pt>
                <c:pt idx="1">
                  <c:v>1.3644432302074201</c:v>
                </c:pt>
                <c:pt idx="2">
                  <c:v>2.3802713108880069</c:v>
                </c:pt>
                <c:pt idx="3">
                  <c:v>6.8476803781073441</c:v>
                </c:pt>
                <c:pt idx="4">
                  <c:v>5.9720320879621163</c:v>
                </c:pt>
                <c:pt idx="5">
                  <c:v>6.8600741723335652</c:v>
                </c:pt>
                <c:pt idx="6">
                  <c:v>7.47033455845974</c:v>
                </c:pt>
                <c:pt idx="7">
                  <c:v>8.0214789232152146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competncias'!$C$29:$J$29</c:f>
              <c:numCache>
                <c:formatCode>#,##0.0</c:formatCode>
                <c:ptCount val="8"/>
                <c:pt idx="0">
                  <c:v>1.7103432062784747</c:v>
                </c:pt>
                <c:pt idx="1">
                  <c:v>1.7423388554908474</c:v>
                </c:pt>
                <c:pt idx="2">
                  <c:v>3.2361013609703551</c:v>
                </c:pt>
                <c:pt idx="3">
                  <c:v>5.1619931346450407</c:v>
                </c:pt>
                <c:pt idx="4">
                  <c:v>5.3485531296434887</c:v>
                </c:pt>
                <c:pt idx="5">
                  <c:v>6.2122108941675611</c:v>
                </c:pt>
                <c:pt idx="6">
                  <c:v>6.3384037405714064</c:v>
                </c:pt>
                <c:pt idx="7">
                  <c:v>6.6384617628334075</c:v>
                </c:pt>
              </c:numCache>
            </c:numRef>
          </c:val>
        </c:ser>
        <c:marker val="1"/>
        <c:axId val="70069248"/>
        <c:axId val="70095616"/>
      </c:lineChart>
      <c:catAx>
        <c:axId val="70069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95616"/>
        <c:crosses val="autoZero"/>
        <c:auto val="1"/>
        <c:lblAlgn val="ctr"/>
        <c:lblOffset val="100"/>
      </c:catAx>
      <c:valAx>
        <c:axId val="700956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69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59"/>
          <c:w val="0.171443936660280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617"/>
          <c:y val="6.633499170812712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543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ingresos'!$C$24:$J$24</c:f>
              <c:numCache>
                <c:formatCode>#,##0.0</c:formatCode>
                <c:ptCount val="8"/>
                <c:pt idx="0">
                  <c:v>7.1898681923124377</c:v>
                </c:pt>
                <c:pt idx="1">
                  <c:v>9.0087200972279611</c:v>
                </c:pt>
                <c:pt idx="2">
                  <c:v>9.1348499529513134</c:v>
                </c:pt>
                <c:pt idx="3">
                  <c:v>8.0239555433946883</c:v>
                </c:pt>
                <c:pt idx="4">
                  <c:v>7.1294823002449075</c:v>
                </c:pt>
                <c:pt idx="5">
                  <c:v>8.7703205444402954</c:v>
                </c:pt>
                <c:pt idx="6">
                  <c:v>10.356260857983731</c:v>
                </c:pt>
                <c:pt idx="7">
                  <c:v>10.650070181876526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10.17704224394263</c:v>
                </c:pt>
                <c:pt idx="1">
                  <c:v>10.574672924921719</c:v>
                </c:pt>
                <c:pt idx="2">
                  <c:v>11.118196901831448</c:v>
                </c:pt>
                <c:pt idx="3">
                  <c:v>7.9368056541947132</c:v>
                </c:pt>
                <c:pt idx="4">
                  <c:v>8.0502618656384577</c:v>
                </c:pt>
                <c:pt idx="5">
                  <c:v>9.9564912366476204</c:v>
                </c:pt>
                <c:pt idx="6">
                  <c:v>10.31248902884057</c:v>
                </c:pt>
                <c:pt idx="7">
                  <c:v>9.9776943366440154</c:v>
                </c:pt>
              </c:numCache>
            </c:numRef>
          </c:val>
        </c:ser>
        <c:marker val="1"/>
        <c:axId val="71560192"/>
        <c:axId val="71648000"/>
      </c:lineChart>
      <c:catAx>
        <c:axId val="71560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48000"/>
        <c:crosses val="autoZero"/>
        <c:auto val="1"/>
        <c:lblAlgn val="ctr"/>
        <c:lblOffset val="100"/>
      </c:catAx>
      <c:valAx>
        <c:axId val="71648000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60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5247728496114309"/>
          <c:y val="0.18556250149592787"/>
          <c:w val="0.17144393666028099"/>
          <c:h val="0.1949057946259745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3819.7630000000004</c:v>
                </c:pt>
                <c:pt idx="1">
                  <c:v>405.92466666666661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843"/>
          <c:y val="0.76738122850922763"/>
          <c:w val="0.6540910346733386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4225.6873333333333</c:v>
                </c:pt>
                <c:pt idx="1">
                  <c:v>1778.965666666666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3973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33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576"/>
          <c:y val="0.13399276978864852"/>
          <c:w val="0.81918270305897867"/>
          <c:h val="0.62111105077383399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7021.37</c:v>
                </c:pt>
                <c:pt idx="1">
                  <c:v>7126.1559999999999</c:v>
                </c:pt>
                <c:pt idx="2">
                  <c:v>7230.6460000000006</c:v>
                </c:pt>
                <c:pt idx="3">
                  <c:v>7334.8143333333328</c:v>
                </c:pt>
                <c:pt idx="4">
                  <c:v>7438.605333333333</c:v>
                </c:pt>
              </c:numCache>
            </c:numRef>
          </c:val>
        </c:ser>
        <c:axId val="71613824"/>
        <c:axId val="71761280"/>
      </c:barChart>
      <c:catAx>
        <c:axId val="7161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61280"/>
        <c:crosses val="autoZero"/>
        <c:auto val="1"/>
        <c:lblAlgn val="ctr"/>
        <c:lblOffset val="100"/>
      </c:catAx>
      <c:valAx>
        <c:axId val="71761280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1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464"/>
          <c:w val="0.94285714285714251"/>
          <c:h val="0.3741761721355261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16.652536345247505</c:v>
                </c:pt>
                <c:pt idx="1">
                  <c:v>83.347463654752488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252"/>
          <c:h val="0.1382435818316074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42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107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5568.1469999999999</c:v>
                </c:pt>
                <c:pt idx="1">
                  <c:v>5679.7740000000003</c:v>
                </c:pt>
                <c:pt idx="2">
                  <c:v>5789.8983333333335</c:v>
                </c:pt>
                <c:pt idx="3">
                  <c:v>5898.0716666666667</c:v>
                </c:pt>
                <c:pt idx="4">
                  <c:v>6004.6529999999993</c:v>
                </c:pt>
              </c:numCache>
            </c:numRef>
          </c:val>
        </c:ser>
        <c:axId val="71962624"/>
        <c:axId val="71964160"/>
      </c:barChart>
      <c:catAx>
        <c:axId val="71962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64160"/>
        <c:crosses val="autoZero"/>
        <c:auto val="1"/>
        <c:lblAlgn val="ctr"/>
        <c:lblOffset val="100"/>
      </c:catAx>
      <c:valAx>
        <c:axId val="71964160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62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727"/>
          <c:w val="0.90350877192982459"/>
          <c:h val="0.431764893024741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17.067355989568856</c:v>
                </c:pt>
                <c:pt idx="1">
                  <c:v>82.932644010431147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283"/>
          <c:y val="0.78793096627535786"/>
          <c:w val="0.65748549523415656"/>
          <c:h val="0.1127260388887829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043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3577.9609999999998</c:v>
                </c:pt>
                <c:pt idx="1">
                  <c:v>3675.521666666667</c:v>
                </c:pt>
                <c:pt idx="2">
                  <c:v>3826.8536666666664</c:v>
                </c:pt>
                <c:pt idx="3">
                  <c:v>3991.8783333333336</c:v>
                </c:pt>
                <c:pt idx="4">
                  <c:v>4225.6873333333333</c:v>
                </c:pt>
              </c:numCache>
            </c:numRef>
          </c:val>
        </c:ser>
        <c:axId val="72165248"/>
        <c:axId val="72166784"/>
      </c:barChart>
      <c:catAx>
        <c:axId val="7216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66784"/>
        <c:crosses val="autoZero"/>
        <c:auto val="1"/>
        <c:lblAlgn val="ctr"/>
        <c:lblOffset val="100"/>
      </c:catAx>
      <c:valAx>
        <c:axId val="72166784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165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22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19.046515112517749</c:v>
                </c:pt>
                <c:pt idx="1">
                  <c:v>80.953484887482247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249"/>
          <c:y val="0.6797852323254292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576"/>
          <c:y val="0.15775853018372957"/>
          <c:w val="0.8191827030589786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3199.3513333333335</c:v>
                </c:pt>
                <c:pt idx="1">
                  <c:v>3319.4173333333333</c:v>
                </c:pt>
                <c:pt idx="2">
                  <c:v>3396.04</c:v>
                </c:pt>
                <c:pt idx="3">
                  <c:v>3544.1693333333337</c:v>
                </c:pt>
                <c:pt idx="4">
                  <c:v>3819.7630000000004</c:v>
                </c:pt>
              </c:numCache>
            </c:numRef>
          </c:val>
        </c:ser>
        <c:axId val="72359936"/>
        <c:axId val="72361472"/>
      </c:barChart>
      <c:catAx>
        <c:axId val="7235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61472"/>
        <c:crosses val="autoZero"/>
        <c:auto val="1"/>
        <c:lblAlgn val="ctr"/>
        <c:lblOffset val="100"/>
      </c:catAx>
      <c:valAx>
        <c:axId val="72361472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59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2135397395522527"/>
          <c:y val="4.0609180339401085E-2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276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19.372091607548398</c:v>
                </c:pt>
                <c:pt idx="1">
                  <c:v>80.627908392451602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957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2"/>
          <c:y val="0.15827035587032481"/>
          <c:w val="0.8464173816837917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378.61</c:v>
                </c:pt>
                <c:pt idx="1">
                  <c:v>356.10466666666662</c:v>
                </c:pt>
                <c:pt idx="2">
                  <c:v>430.81333333333333</c:v>
                </c:pt>
                <c:pt idx="3">
                  <c:v>447.70933333333329</c:v>
                </c:pt>
                <c:pt idx="4">
                  <c:v>405.92466666666661</c:v>
                </c:pt>
              </c:numCache>
            </c:numRef>
          </c:val>
        </c:ser>
        <c:axId val="72419200"/>
        <c:axId val="72420736"/>
      </c:barChart>
      <c:catAx>
        <c:axId val="7241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20736"/>
        <c:crosses val="autoZero"/>
        <c:auto val="1"/>
        <c:lblAlgn val="ctr"/>
        <c:lblOffset val="100"/>
      </c:catAx>
      <c:valAx>
        <c:axId val="72420736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19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81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16.445655724764769</c:v>
                </c:pt>
                <c:pt idx="1">
                  <c:v>83.554344275235223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094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2"/>
          <c:y val="0.17720296038180294"/>
          <c:w val="0.8464173816837917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356.9493333333333</c:v>
                </c:pt>
                <c:pt idx="1">
                  <c:v>343.23433333333332</c:v>
                </c:pt>
                <c:pt idx="2">
                  <c:v>412.625</c:v>
                </c:pt>
                <c:pt idx="3">
                  <c:v>424.60899999999998</c:v>
                </c:pt>
                <c:pt idx="4">
                  <c:v>379.4203333333333</c:v>
                </c:pt>
              </c:numCache>
            </c:numRef>
          </c:val>
        </c:ser>
        <c:axId val="72530560"/>
        <c:axId val="72726016"/>
      </c:barChart>
      <c:catAx>
        <c:axId val="72530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26016"/>
        <c:crosses val="autoZero"/>
        <c:auto val="1"/>
        <c:lblAlgn val="ctr"/>
        <c:lblOffset val="100"/>
      </c:catAx>
      <c:valAx>
        <c:axId val="72726016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30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16.804065237969539</c:v>
                </c:pt>
                <c:pt idx="1">
                  <c:v>83.195934762030461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735"/>
          <c:h val="0.1094334837358826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21.66033333333333</c:v>
                </c:pt>
                <c:pt idx="1">
                  <c:v>12.870666666666667</c:v>
                </c:pt>
                <c:pt idx="2">
                  <c:v>18.188333333333333</c:v>
                </c:pt>
                <c:pt idx="3">
                  <c:v>23.100333333333335</c:v>
                </c:pt>
                <c:pt idx="4">
                  <c:v>26.504000000000001</c:v>
                </c:pt>
              </c:numCache>
            </c:numRef>
          </c:val>
        </c:ser>
        <c:axId val="72759168"/>
        <c:axId val="72760704"/>
      </c:barChart>
      <c:catAx>
        <c:axId val="72759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60704"/>
        <c:crosses val="autoZero"/>
        <c:auto val="1"/>
        <c:lblAlgn val="ctr"/>
        <c:lblOffset val="100"/>
      </c:catAx>
      <c:valAx>
        <c:axId val="727607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59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12.598714649697676</c:v>
                </c:pt>
                <c:pt idx="1">
                  <c:v>87.401285350302317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986"/>
          <c:y val="0.81150206970396155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367E-2"/>
        </c:manualLayout>
      </c:layout>
    </c:title>
    <c:plotArea>
      <c:layout>
        <c:manualLayout>
          <c:layoutTarget val="inner"/>
          <c:xMode val="edge"/>
          <c:yMode val="edge"/>
          <c:x val="0.14793239410096576"/>
          <c:y val="0.16003127974630071"/>
          <c:w val="0.8191827030589786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1990.1859999999999</c:v>
                </c:pt>
                <c:pt idx="1">
                  <c:v>2004.2523333333331</c:v>
                </c:pt>
                <c:pt idx="2">
                  <c:v>1963.0446666666667</c:v>
                </c:pt>
                <c:pt idx="3">
                  <c:v>1906.1933333333334</c:v>
                </c:pt>
                <c:pt idx="4">
                  <c:v>1778.9656666666667</c:v>
                </c:pt>
              </c:numCache>
            </c:numRef>
          </c:val>
        </c:ser>
        <c:axId val="71381376"/>
        <c:axId val="71382912"/>
      </c:barChart>
      <c:catAx>
        <c:axId val="7138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82912"/>
        <c:crosses val="autoZero"/>
        <c:auto val="1"/>
        <c:lblAlgn val="ctr"/>
        <c:lblOffset val="100"/>
      </c:catAx>
      <c:valAx>
        <c:axId val="71382912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8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13.688617567859932</c:v>
                </c:pt>
                <c:pt idx="1">
                  <c:v>86.311382432140064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946"/>
          <c:y val="0.76129745937998583"/>
          <c:w val="0.435942323392445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617"/>
          <c:y val="5.2493438320211283E-3"/>
        </c:manualLayout>
      </c:layout>
    </c:title>
    <c:plotArea>
      <c:layout>
        <c:manualLayout>
          <c:layoutTarget val="inner"/>
          <c:xMode val="edge"/>
          <c:yMode val="edge"/>
          <c:x val="0.14793239410096576"/>
          <c:y val="0.17442519685039781"/>
          <c:w val="0.8191827030589786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1079.5693333333336</c:v>
                </c:pt>
                <c:pt idx="1">
                  <c:v>927.30600000000004</c:v>
                </c:pt>
                <c:pt idx="2">
                  <c:v>833.53</c:v>
                </c:pt>
                <c:pt idx="3">
                  <c:v>1261.6033333333332</c:v>
                </c:pt>
                <c:pt idx="4">
                  <c:v>1386.0366666666666</c:v>
                </c:pt>
              </c:numCache>
            </c:numRef>
          </c:val>
        </c:ser>
        <c:axId val="72986624"/>
        <c:axId val="73293824"/>
      </c:barChart>
      <c:catAx>
        <c:axId val="72986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93824"/>
        <c:crosses val="autoZero"/>
        <c:auto val="1"/>
        <c:lblAlgn val="ctr"/>
        <c:lblOffset val="100"/>
      </c:catAx>
      <c:valAx>
        <c:axId val="73293824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986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19.9693216325233</c:v>
                </c:pt>
                <c:pt idx="1">
                  <c:v>80.030678367476696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2"/>
          <c:y val="0.19932044858029413"/>
          <c:w val="0.84641738168379177"/>
          <c:h val="0.59798297940029421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282.15233333333333</c:v>
                </c:pt>
                <c:pt idx="1">
                  <c:v>256.27199999999999</c:v>
                </c:pt>
                <c:pt idx="2">
                  <c:v>196.03299999999999</c:v>
                </c:pt>
                <c:pt idx="3">
                  <c:v>407.81099999999998</c:v>
                </c:pt>
                <c:pt idx="4">
                  <c:v>520.83299999999997</c:v>
                </c:pt>
              </c:numCache>
            </c:numRef>
          </c:val>
        </c:ser>
        <c:axId val="73220480"/>
        <c:axId val="73222016"/>
      </c:barChart>
      <c:catAx>
        <c:axId val="73220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22016"/>
        <c:crosses val="autoZero"/>
        <c:auto val="1"/>
        <c:lblAlgn val="ctr"/>
        <c:lblOffset val="100"/>
      </c:catAx>
      <c:valAx>
        <c:axId val="73222016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20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22.958583863683085</c:v>
                </c:pt>
                <c:pt idx="1">
                  <c:v>77.041416136316911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397"/>
          <c:y val="0.80109240191129949"/>
          <c:w val="0.43643597733143147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081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801.22199999999987</c:v>
                </c:pt>
                <c:pt idx="1">
                  <c:v>626.26400000000001</c:v>
                </c:pt>
                <c:pt idx="2">
                  <c:v>503.03166666666669</c:v>
                </c:pt>
                <c:pt idx="3">
                  <c:v>786.72666666666657</c:v>
                </c:pt>
                <c:pt idx="4">
                  <c:v>807.07099999999991</c:v>
                </c:pt>
              </c:numCache>
            </c:numRef>
          </c:val>
        </c:ser>
        <c:axId val="73357568"/>
        <c:axId val="73555968"/>
      </c:barChart>
      <c:catAx>
        <c:axId val="7335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55968"/>
        <c:crosses val="autoZero"/>
        <c:auto val="1"/>
        <c:lblAlgn val="ctr"/>
        <c:lblOffset val="100"/>
      </c:catAx>
      <c:valAx>
        <c:axId val="73555968"/>
        <c:scaling>
          <c:orientation val="minMax"/>
          <c:min val="4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57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22.586778633499769</c:v>
                </c:pt>
                <c:pt idx="1">
                  <c:v>77.413221366500238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562"/>
          <c:y val="0.14166120539280441"/>
          <c:w val="0.81918270305897867"/>
          <c:h val="0.6211108564590323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953.33100000000013</c:v>
                </c:pt>
                <c:pt idx="1">
                  <c:v>793.01166666666666</c:v>
                </c:pt>
                <c:pt idx="2">
                  <c:v>730.91166666666675</c:v>
                </c:pt>
                <c:pt idx="3">
                  <c:v>1075.4059999999999</c:v>
                </c:pt>
                <c:pt idx="4">
                  <c:v>1159.3779999999999</c:v>
                </c:pt>
              </c:numCache>
            </c:numRef>
          </c:val>
        </c:ser>
        <c:axId val="73518464"/>
        <c:axId val="73562752"/>
      </c:barChart>
      <c:catAx>
        <c:axId val="7351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62752"/>
        <c:crosses val="autoZero"/>
        <c:auto val="1"/>
        <c:lblAlgn val="ctr"/>
        <c:lblOffset val="100"/>
      </c:catAx>
      <c:valAx>
        <c:axId val="73562752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18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19.078876816366083</c:v>
                </c:pt>
                <c:pt idx="1">
                  <c:v>80.92112318363391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653"/>
          <c:y val="0.77853652908770343"/>
          <c:w val="0.3636257904972135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14"/>
          <c:y val="0.13752011767759798"/>
          <c:w val="0.84641738168379177"/>
          <c:h val="0.6296345144357060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330.06700000000001</c:v>
                </c:pt>
                <c:pt idx="1">
                  <c:v>323.63966666666664</c:v>
                </c:pt>
                <c:pt idx="2">
                  <c:v>388.68466666666671</c:v>
                </c:pt>
                <c:pt idx="3">
                  <c:v>503.91733333333332</c:v>
                </c:pt>
                <c:pt idx="4">
                  <c:v>561.19500000000005</c:v>
                </c:pt>
              </c:numCache>
            </c:numRef>
          </c:val>
        </c:ser>
        <c:axId val="73611136"/>
        <c:axId val="73612672"/>
      </c:barChart>
      <c:catAx>
        <c:axId val="7361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12672"/>
        <c:crosses val="autoZero"/>
        <c:auto val="1"/>
        <c:lblAlgn val="ctr"/>
        <c:lblOffset val="100"/>
      </c:catAx>
      <c:valAx>
        <c:axId val="73612672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11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21.421975839877831</c:v>
                </c:pt>
                <c:pt idx="1">
                  <c:v>78.578024160122169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014"/>
          <c:y val="0.16650592588969856"/>
          <c:w val="0.84641738168379177"/>
          <c:h val="0.60454769240802686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96.454666666666654</c:v>
                </c:pt>
                <c:pt idx="1">
                  <c:v>109.24666666666667</c:v>
                </c:pt>
                <c:pt idx="2">
                  <c:v>105.29066666666667</c:v>
                </c:pt>
                <c:pt idx="3">
                  <c:v>197.61333333333332</c:v>
                </c:pt>
                <c:pt idx="4">
                  <c:v>240.11099999999999</c:v>
                </c:pt>
              </c:numCache>
            </c:numRef>
          </c:val>
        </c:ser>
        <c:axId val="73897856"/>
        <c:axId val="73899392"/>
      </c:barChart>
      <c:catAx>
        <c:axId val="73897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99392"/>
        <c:crosses val="autoZero"/>
        <c:auto val="1"/>
        <c:lblAlgn val="ctr"/>
        <c:lblOffset val="100"/>
      </c:catAx>
      <c:valAx>
        <c:axId val="73899392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97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24.546851396291661</c:v>
                </c:pt>
                <c:pt idx="1">
                  <c:v>75.453148603708343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14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245.00733333333332</c:v>
                </c:pt>
                <c:pt idx="1">
                  <c:v>219.50333333333333</c:v>
                </c:pt>
                <c:pt idx="2">
                  <c:v>262.52499999999998</c:v>
                </c:pt>
                <c:pt idx="3">
                  <c:v>298.20666666666671</c:v>
                </c:pt>
                <c:pt idx="4">
                  <c:v>333.44633333333331</c:v>
                </c:pt>
              </c:numCache>
            </c:numRef>
          </c:val>
        </c:ser>
        <c:axId val="73789824"/>
        <c:axId val="73791360"/>
      </c:barChart>
      <c:catAx>
        <c:axId val="7378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91360"/>
        <c:crosses val="autoZero"/>
        <c:auto val="1"/>
        <c:lblAlgn val="ctr"/>
        <c:lblOffset val="100"/>
      </c:catAx>
      <c:valAx>
        <c:axId val="73791360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8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33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23.416909612801522</c:v>
                </c:pt>
                <c:pt idx="1">
                  <c:v>76.583090387198482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607"/>
          <c:y val="0.70590784485272651"/>
          <c:w val="0.36362579049721383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287.09399999999999</c:v>
                </c:pt>
                <c:pt idx="1">
                  <c:v>262.04566666666665</c:v>
                </c:pt>
                <c:pt idx="2">
                  <c:v>335.62733333333335</c:v>
                </c:pt>
                <c:pt idx="3">
                  <c:v>413.40933333333334</c:v>
                </c:pt>
                <c:pt idx="4">
                  <c:v>450.03866666666664</c:v>
                </c:pt>
              </c:numCache>
            </c:numRef>
          </c:val>
        </c:ser>
        <c:axId val="74255744"/>
        <c:axId val="74388608"/>
      </c:barChart>
      <c:catAx>
        <c:axId val="74255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88608"/>
        <c:crosses val="autoZero"/>
        <c:auto val="1"/>
        <c:lblAlgn val="ctr"/>
        <c:lblOffset val="100"/>
      </c:catAx>
      <c:valAx>
        <c:axId val="74388608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55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20.330019724447997</c:v>
                </c:pt>
                <c:pt idx="1">
                  <c:v>79.669980275552007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935"/>
          <c:y val="0.79185245087607292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1655.5313333333331</c:v>
                </c:pt>
                <c:pt idx="1">
                  <c:v>1767.3173333333334</c:v>
                </c:pt>
                <c:pt idx="2">
                  <c:v>1799.9489999999998</c:v>
                </c:pt>
                <c:pt idx="3">
                  <c:v>1938.3483333333334</c:v>
                </c:pt>
              </c:numCache>
            </c:numRef>
          </c:val>
        </c:ser>
        <c:axId val="74521984"/>
        <c:axId val="74536064"/>
      </c:barChart>
      <c:catAx>
        <c:axId val="7452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36064"/>
        <c:crosses val="autoZero"/>
        <c:auto val="1"/>
        <c:lblAlgn val="ctr"/>
        <c:lblOffset val="100"/>
      </c:catAx>
      <c:valAx>
        <c:axId val="745360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2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1158.56</c:v>
                </c:pt>
                <c:pt idx="1">
                  <c:v>1112.8563333333334</c:v>
                </c:pt>
                <c:pt idx="2">
                  <c:v>1228.1053333333332</c:v>
                </c:pt>
                <c:pt idx="3">
                  <c:v>1308.0506666666668</c:v>
                </c:pt>
              </c:numCache>
            </c:numRef>
          </c:val>
        </c:ser>
        <c:axId val="74568064"/>
        <c:axId val="74569600"/>
      </c:barChart>
      <c:catAx>
        <c:axId val="74568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69600"/>
        <c:crosses val="autoZero"/>
        <c:auto val="1"/>
        <c:lblAlgn val="ctr"/>
        <c:lblOffset val="100"/>
      </c:catAx>
      <c:valAx>
        <c:axId val="74569600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68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121.96433333333334</c:v>
                </c:pt>
                <c:pt idx="1">
                  <c:v>138.43033333333335</c:v>
                </c:pt>
                <c:pt idx="2">
                  <c:v>150.12366666666665</c:v>
                </c:pt>
                <c:pt idx="3">
                  <c:v>135.25966666666667</c:v>
                </c:pt>
              </c:numCache>
            </c:numRef>
          </c:val>
        </c:ser>
        <c:axId val="74585216"/>
        <c:axId val="74586752"/>
      </c:barChart>
      <c:catAx>
        <c:axId val="74585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86752"/>
        <c:crosses val="autoZero"/>
        <c:auto val="1"/>
        <c:lblAlgn val="ctr"/>
        <c:lblOffset val="100"/>
      </c:catAx>
      <c:valAx>
        <c:axId val="745867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85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175.35066666666663</c:v>
                </c:pt>
                <c:pt idx="1">
                  <c:v>142.58699999999999</c:v>
                </c:pt>
                <c:pt idx="2">
                  <c:v>143.55600000000001</c:v>
                </c:pt>
                <c:pt idx="3">
                  <c:v>213.88733333333334</c:v>
                </c:pt>
              </c:numCache>
            </c:numRef>
          </c:val>
        </c:ser>
        <c:axId val="74647424"/>
        <c:axId val="74648960"/>
      </c:barChart>
      <c:catAx>
        <c:axId val="7464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48960"/>
        <c:crosses val="autoZero"/>
        <c:auto val="1"/>
        <c:lblAlgn val="ctr"/>
        <c:lblOffset val="100"/>
      </c:catAx>
      <c:valAx>
        <c:axId val="74648960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47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12"/>
          <c:y val="0.23275843967780244"/>
          <c:w val="0.8191827030589786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1806.9236666666666</c:v>
                </c:pt>
                <c:pt idx="1">
                  <c:v>1655.5313333333331</c:v>
                </c:pt>
                <c:pt idx="2">
                  <c:v>1767.3173333333334</c:v>
                </c:pt>
                <c:pt idx="3">
                  <c:v>1799.9489999999998</c:v>
                </c:pt>
                <c:pt idx="4">
                  <c:v>1938.3483333333334</c:v>
                </c:pt>
              </c:numCache>
            </c:numRef>
          </c:val>
        </c:ser>
        <c:axId val="74601984"/>
        <c:axId val="74663424"/>
      </c:barChart>
      <c:catAx>
        <c:axId val="7460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63424"/>
        <c:crosses val="autoZero"/>
        <c:auto val="1"/>
        <c:lblAlgn val="ctr"/>
        <c:lblOffset val="100"/>
      </c:catAx>
      <c:valAx>
        <c:axId val="74663424"/>
        <c:scaling>
          <c:orientation val="minMax"/>
          <c:min val="16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0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28.42027687733415</c:v>
                </c:pt>
                <c:pt idx="1">
                  <c:v>71.579723122665854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39"/>
          <c:y val="0.23275843967780244"/>
          <c:w val="0.8464173816837917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190.15766666666664</c:v>
                </c:pt>
                <c:pt idx="1">
                  <c:v>121.96433333333334</c:v>
                </c:pt>
                <c:pt idx="2">
                  <c:v>138.43033333333335</c:v>
                </c:pt>
                <c:pt idx="3">
                  <c:v>150.12366666666665</c:v>
                </c:pt>
                <c:pt idx="4">
                  <c:v>135.25966666666667</c:v>
                </c:pt>
              </c:numCache>
            </c:numRef>
          </c:val>
        </c:ser>
        <c:axId val="74797824"/>
        <c:axId val="75121024"/>
      </c:barChart>
      <c:catAx>
        <c:axId val="74797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21024"/>
        <c:crosses val="autoZero"/>
        <c:auto val="1"/>
        <c:lblAlgn val="ctr"/>
        <c:lblOffset val="100"/>
      </c:catAx>
      <c:valAx>
        <c:axId val="75121024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97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16.509093897584616</c:v>
                </c:pt>
                <c:pt idx="1">
                  <c:v>83.49090610241538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39"/>
          <c:y val="0.23275843967780244"/>
          <c:w val="0.8464173816837917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125.82099999999998</c:v>
                </c:pt>
                <c:pt idx="1">
                  <c:v>136.20033333333333</c:v>
                </c:pt>
                <c:pt idx="2">
                  <c:v>154.97466666666665</c:v>
                </c:pt>
                <c:pt idx="3">
                  <c:v>142.55233333333334</c:v>
                </c:pt>
                <c:pt idx="4">
                  <c:v>141.61166666666668</c:v>
                </c:pt>
              </c:numCache>
            </c:numRef>
          </c:val>
        </c:ser>
        <c:axId val="75269632"/>
        <c:axId val="75271168"/>
      </c:barChart>
      <c:catAx>
        <c:axId val="75269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71168"/>
        <c:crosses val="autoZero"/>
        <c:auto val="1"/>
        <c:lblAlgn val="ctr"/>
        <c:lblOffset val="100"/>
      </c:catAx>
      <c:valAx>
        <c:axId val="75271168"/>
        <c:scaling>
          <c:orientation val="minMax"/>
          <c:min val="1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69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20.300739663985453</c:v>
                </c:pt>
                <c:pt idx="1">
                  <c:v>79.699260336014547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103"/>
          <c:y val="0.23275843967780244"/>
          <c:w val="0.8191827030589786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866.476</c:v>
                </c:pt>
                <c:pt idx="1">
                  <c:v>1158.56</c:v>
                </c:pt>
                <c:pt idx="2">
                  <c:v>1112.8563333333334</c:v>
                </c:pt>
                <c:pt idx="3">
                  <c:v>1228.1053333333332</c:v>
                </c:pt>
                <c:pt idx="4">
                  <c:v>1308.0506666666668</c:v>
                </c:pt>
              </c:numCache>
            </c:numRef>
          </c:val>
        </c:ser>
        <c:axId val="75374976"/>
        <c:axId val="75376512"/>
      </c:barChart>
      <c:catAx>
        <c:axId val="75374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76512"/>
        <c:crosses val="autoZero"/>
        <c:auto val="1"/>
        <c:lblAlgn val="ctr"/>
        <c:lblOffset val="100"/>
      </c:catAx>
      <c:valAx>
        <c:axId val="75376512"/>
        <c:scaling>
          <c:orientation val="minMax"/>
          <c:min val="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74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15.106928387271207</c:v>
                </c:pt>
                <c:pt idx="1">
                  <c:v>84.893071612728789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244"/>
          <c:w val="0.8464173816837917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164.22033333333331</c:v>
                </c:pt>
                <c:pt idx="1">
                  <c:v>175.35066666666663</c:v>
                </c:pt>
                <c:pt idx="2">
                  <c:v>142.58699999999999</c:v>
                </c:pt>
                <c:pt idx="3">
                  <c:v>143.55600000000001</c:v>
                </c:pt>
                <c:pt idx="4">
                  <c:v>213.88733333333334</c:v>
                </c:pt>
              </c:numCache>
            </c:numRef>
          </c:val>
        </c:ser>
        <c:axId val="75439104"/>
        <c:axId val="75596544"/>
      </c:barChart>
      <c:catAx>
        <c:axId val="75439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96544"/>
        <c:crosses val="autoZero"/>
        <c:auto val="1"/>
        <c:lblAlgn val="ctr"/>
        <c:lblOffset val="100"/>
      </c:catAx>
      <c:valAx>
        <c:axId val="75596544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39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22.635161115308936</c:v>
                </c:pt>
                <c:pt idx="1">
                  <c:v>77.364838884691068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39"/>
          <c:y val="0.23275843967780244"/>
          <c:w val="0.8464173816837917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41.067666666666661</c:v>
                </c:pt>
                <c:pt idx="1">
                  <c:v>66.160333333333327</c:v>
                </c:pt>
                <c:pt idx="2">
                  <c:v>72.254999999999995</c:v>
                </c:pt>
                <c:pt idx="3">
                  <c:v>68.077999999999989</c:v>
                </c:pt>
                <c:pt idx="4">
                  <c:v>73.876999999999995</c:v>
                </c:pt>
              </c:numCache>
            </c:numRef>
          </c:val>
        </c:ser>
        <c:axId val="75675520"/>
        <c:axId val="75677056"/>
      </c:barChart>
      <c:catAx>
        <c:axId val="75675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77056"/>
        <c:crosses val="autoZero"/>
        <c:auto val="1"/>
        <c:lblAlgn val="ctr"/>
        <c:lblOffset val="100"/>
      </c:catAx>
      <c:valAx>
        <c:axId val="7567705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75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8.5552590112955311</c:v>
                </c:pt>
                <c:pt idx="1">
                  <c:v>91.444740988704467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4.6849999999999996</c:v>
                </c:pt>
                <c:pt idx="1">
                  <c:v>4.7459999999999996</c:v>
                </c:pt>
                <c:pt idx="2">
                  <c:v>1.8363333333333334</c:v>
                </c:pt>
                <c:pt idx="3">
                  <c:v>8.0393333333333334</c:v>
                </c:pt>
                <c:pt idx="4">
                  <c:v>6.6193333333333335</c:v>
                </c:pt>
              </c:numCache>
            </c:numRef>
          </c:val>
        </c:ser>
        <c:axId val="75673984"/>
        <c:axId val="75725440"/>
      </c:barChart>
      <c:catAx>
        <c:axId val="75673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25440"/>
        <c:crosses val="autoZero"/>
        <c:auto val="1"/>
        <c:lblAlgn val="ctr"/>
        <c:lblOffset val="100"/>
      </c:catAx>
      <c:valAx>
        <c:axId val="75725440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73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4.2580575963962026</c:v>
                </c:pt>
                <c:pt idx="1">
                  <c:v>95.741942403603801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244"/>
          <c:w val="0.88277014700516698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'Jornalero o Peón'!$C$26:$G$26</c:f>
              <c:numCache>
                <c:formatCode>#,##0</c:formatCode>
                <c:ptCount val="5"/>
                <c:pt idx="0">
                  <c:v>0</c:v>
                </c:pt>
                <c:pt idx="1">
                  <c:v>0.90366666666666662</c:v>
                </c:pt>
                <c:pt idx="2">
                  <c:v>0.80133333333333334</c:v>
                </c:pt>
                <c:pt idx="3">
                  <c:v>0.80066666666666675</c:v>
                </c:pt>
                <c:pt idx="4">
                  <c:v>0</c:v>
                </c:pt>
              </c:numCache>
            </c:numRef>
          </c:val>
        </c:ser>
        <c:axId val="75705728"/>
        <c:axId val="75007104"/>
      </c:barChart>
      <c:catAx>
        <c:axId val="75705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07104"/>
        <c:crosses val="autoZero"/>
        <c:auto val="1"/>
        <c:lblAlgn val="ctr"/>
        <c:lblOffset val="100"/>
      </c:catAx>
      <c:valAx>
        <c:axId val="750071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05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</c:v>
                </c:pt>
                <c:pt idx="1">
                  <c:v>99.260822728825275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244"/>
          <c:w val="0.86459376434447965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Otro!$B$16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Otro!$C$16:$G$16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4.9809999999999999</c:v>
                </c:pt>
                <c:pt idx="3">
                  <c:v>2.9646666666666666</c:v>
                </c:pt>
                <c:pt idx="4">
                  <c:v>2.109</c:v>
                </c:pt>
              </c:numCache>
            </c:numRef>
          </c:val>
        </c:ser>
        <c:axId val="76049024"/>
        <c:axId val="76149120"/>
      </c:barChart>
      <c:catAx>
        <c:axId val="76049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149120"/>
        <c:crosses val="autoZero"/>
        <c:auto val="1"/>
        <c:lblAlgn val="ctr"/>
        <c:lblOffset val="100"/>
      </c:catAx>
      <c:valAx>
        <c:axId val="761491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49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9.9883177570093444</c:v>
                </c:pt>
                <c:pt idx="1">
                  <c:v>90.011682242990659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2073.6080000000002</c:v>
                </c:pt>
                <c:pt idx="1">
                  <c:v>1746.1550000000002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018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496"/>
          <c:w val="0.82021562265349757"/>
          <c:h val="0.60911544639010728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62.421445013749661</c:v>
                </c:pt>
                <c:pt idx="1">
                  <c:v>53.548423960349666</c:v>
                </c:pt>
                <c:pt idx="2">
                  <c:v>56.116761482982142</c:v>
                </c:pt>
                <c:pt idx="3">
                  <c:v>55.021994810631682</c:v>
                </c:pt>
                <c:pt idx="4">
                  <c:v>54.286299961542113</c:v>
                </c:pt>
              </c:numCache>
            </c:numRef>
          </c:val>
        </c:ser>
        <c:marker val="1"/>
        <c:axId val="76379648"/>
        <c:axId val="76381184"/>
      </c:lineChart>
      <c:catAx>
        <c:axId val="76379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81184"/>
        <c:crosses val="autoZero"/>
        <c:auto val="1"/>
        <c:lblAlgn val="ctr"/>
        <c:lblOffset val="100"/>
      </c:catAx>
      <c:valAx>
        <c:axId val="763811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796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502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37.578554986250339</c:v>
                </c:pt>
                <c:pt idx="1">
                  <c:v>46.451576039650341</c:v>
                </c:pt>
                <c:pt idx="2">
                  <c:v>43.883238517017858</c:v>
                </c:pt>
                <c:pt idx="3">
                  <c:v>44.978005189368311</c:v>
                </c:pt>
                <c:pt idx="4">
                  <c:v>45.713700038457887</c:v>
                </c:pt>
              </c:numCache>
            </c:numRef>
          </c:val>
        </c:ser>
        <c:marker val="1"/>
        <c:axId val="76409088"/>
        <c:axId val="76410880"/>
      </c:lineChart>
      <c:catAx>
        <c:axId val="76409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10880"/>
        <c:crosses val="autoZero"/>
        <c:auto val="1"/>
        <c:lblAlgn val="ctr"/>
        <c:lblOffset val="100"/>
      </c:catAx>
      <c:valAx>
        <c:axId val="76410880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09088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12"/>
          <c:y val="0.23275843967780244"/>
          <c:w val="0.81918270305897867"/>
          <c:h val="0.62111105077383388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1997.0813333333333</c:v>
                </c:pt>
                <c:pt idx="1">
                  <c:v>1777.4956666666665</c:v>
                </c:pt>
                <c:pt idx="2">
                  <c:v>1905.7476666666666</c:v>
                </c:pt>
                <c:pt idx="3">
                  <c:v>1950.0726666666665</c:v>
                </c:pt>
                <c:pt idx="4">
                  <c:v>2073.6080000000002</c:v>
                </c:pt>
              </c:numCache>
            </c:numRef>
          </c:val>
        </c:ser>
        <c:axId val="76048640"/>
        <c:axId val="76422528"/>
      </c:barChart>
      <c:catAx>
        <c:axId val="76048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22528"/>
        <c:crosses val="autoZero"/>
        <c:auto val="1"/>
        <c:lblAlgn val="ctr"/>
        <c:lblOffset val="100"/>
      </c:catAx>
      <c:valAx>
        <c:axId val="76422528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48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27.142870481867</c:v>
                </c:pt>
                <c:pt idx="1">
                  <c:v>72.857129518133007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767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454"/>
          <c:y val="0.25601416102057217"/>
          <c:w val="0.81918270305897867"/>
          <c:h val="0.49085454434475173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1202.2700000000002</c:v>
                </c:pt>
                <c:pt idx="1">
                  <c:v>1541.9216666666669</c:v>
                </c:pt>
                <c:pt idx="2">
                  <c:v>1490.2923333333333</c:v>
                </c:pt>
                <c:pt idx="3">
                  <c:v>1594.0966666666673</c:v>
                </c:pt>
                <c:pt idx="4">
                  <c:v>1746.1550000000002</c:v>
                </c:pt>
              </c:numCache>
            </c:numRef>
          </c:val>
        </c:ser>
        <c:axId val="76681600"/>
        <c:axId val="76683136"/>
      </c:barChart>
      <c:catAx>
        <c:axId val="76681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683136"/>
        <c:crosses val="autoZero"/>
        <c:auto val="1"/>
        <c:lblAlgn val="ctr"/>
        <c:lblOffset val="100"/>
      </c:catAx>
      <c:valAx>
        <c:axId val="76683136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681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14.457006683329665</c:v>
                </c:pt>
                <c:pt idx="1">
                  <c:v>85.542993316670334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38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asalariados'!$C$15:$J$15</c:f>
              <c:numCache>
                <c:formatCode>0.0</c:formatCode>
                <c:ptCount val="8"/>
                <c:pt idx="0">
                  <c:v>60.400825328180169</c:v>
                </c:pt>
                <c:pt idx="1">
                  <c:v>59.550271399335692</c:v>
                </c:pt>
                <c:pt idx="2">
                  <c:v>58.338929790074722</c:v>
                </c:pt>
                <c:pt idx="3">
                  <c:v>62.421445013749661</c:v>
                </c:pt>
                <c:pt idx="4">
                  <c:v>53.548423960349666</c:v>
                </c:pt>
                <c:pt idx="5">
                  <c:v>56.116761482982142</c:v>
                </c:pt>
                <c:pt idx="6">
                  <c:v>55.021994810631682</c:v>
                </c:pt>
                <c:pt idx="7">
                  <c:v>54.286299961542113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asalariados'!$C$23:$J$23</c:f>
              <c:numCache>
                <c:formatCode>0.0</c:formatCode>
                <c:ptCount val="8"/>
                <c:pt idx="0">
                  <c:v>40.416233205832171</c:v>
                </c:pt>
                <c:pt idx="1">
                  <c:v>40.806580866696081</c:v>
                </c:pt>
                <c:pt idx="2">
                  <c:v>40.25462735641765</c:v>
                </c:pt>
                <c:pt idx="3">
                  <c:v>44.606321739253822</c:v>
                </c:pt>
                <c:pt idx="4">
                  <c:v>40.435705895243665</c:v>
                </c:pt>
                <c:pt idx="5">
                  <c:v>39.292424836201057</c:v>
                </c:pt>
                <c:pt idx="6">
                  <c:v>38.667076418909616</c:v>
                </c:pt>
                <c:pt idx="7">
                  <c:v>38.744582176465109</c:v>
                </c:pt>
              </c:numCache>
            </c:numRef>
          </c:val>
        </c:ser>
        <c:marker val="1"/>
        <c:axId val="76542336"/>
        <c:axId val="76543872"/>
      </c:lineChart>
      <c:catAx>
        <c:axId val="7654233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43872"/>
        <c:crosses val="autoZero"/>
        <c:auto val="1"/>
        <c:lblAlgn val="ctr"/>
        <c:lblOffset val="100"/>
      </c:catAx>
      <c:valAx>
        <c:axId val="765438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4233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677"/>
          <c:h val="0.1543482730058000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234" l="0.70866141732285082" r="0.70866141732285082" t="0.74803149606301234" header="0.31496062992127244" footer="0.3149606299212724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asalariados'!$C$35:$J$35</c:f>
              <c:numCache>
                <c:formatCode>0.0</c:formatCode>
                <c:ptCount val="8"/>
                <c:pt idx="0">
                  <c:v>39.599174671819824</c:v>
                </c:pt>
                <c:pt idx="1">
                  <c:v>40.449728600664301</c:v>
                </c:pt>
                <c:pt idx="2">
                  <c:v>41.661070209925285</c:v>
                </c:pt>
                <c:pt idx="3">
                  <c:v>37.578554986250339</c:v>
                </c:pt>
                <c:pt idx="4">
                  <c:v>46.451576039650341</c:v>
                </c:pt>
                <c:pt idx="5">
                  <c:v>43.883238517017858</c:v>
                </c:pt>
                <c:pt idx="6">
                  <c:v>44.978005189368311</c:v>
                </c:pt>
                <c:pt idx="7">
                  <c:v>45.713700038457887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asalariados'!$C$27:$J$27</c:f>
              <c:numCache>
                <c:formatCode>0.0</c:formatCode>
                <c:ptCount val="8"/>
                <c:pt idx="0">
                  <c:v>59.583766794167836</c:v>
                </c:pt>
                <c:pt idx="1">
                  <c:v>59.193419133303912</c:v>
                </c:pt>
                <c:pt idx="2">
                  <c:v>59.745372643582343</c:v>
                </c:pt>
                <c:pt idx="3">
                  <c:v>55.393678260746171</c:v>
                </c:pt>
                <c:pt idx="4">
                  <c:v>59.564294104756335</c:v>
                </c:pt>
                <c:pt idx="5">
                  <c:v>60.70757516379895</c:v>
                </c:pt>
                <c:pt idx="6">
                  <c:v>61.332923581090384</c:v>
                </c:pt>
                <c:pt idx="7">
                  <c:v>61.255417823534891</c:v>
                </c:pt>
              </c:numCache>
            </c:numRef>
          </c:val>
        </c:ser>
        <c:marker val="1"/>
        <c:axId val="75903744"/>
        <c:axId val="75905280"/>
      </c:lineChart>
      <c:catAx>
        <c:axId val="7590374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05280"/>
        <c:crosses val="autoZero"/>
        <c:auto val="1"/>
        <c:lblAlgn val="ctr"/>
        <c:lblOffset val="100"/>
      </c:catAx>
      <c:valAx>
        <c:axId val="7590528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0374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03"/>
          <c:y val="0.26260520031385537"/>
          <c:w val="0.2725033908973018"/>
          <c:h val="0.10078822500128769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14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474"/>
          <c:w val="0.67288166960782514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635.29066666666665</c:v>
                </c:pt>
                <c:pt idx="1">
                  <c:v>620.39599999999984</c:v>
                </c:pt>
                <c:pt idx="2">
                  <c:v>566.73399999999992</c:v>
                </c:pt>
                <c:pt idx="3">
                  <c:v>654.32533333333333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139.34566666666666</c:v>
                </c:pt>
                <c:pt idx="1">
                  <c:v>177.60966666666664</c:v>
                </c:pt>
                <c:pt idx="2">
                  <c:v>184.34</c:v>
                </c:pt>
                <c:pt idx="3">
                  <c:v>218.84633333333332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837.82433333333336</c:v>
                </c:pt>
                <c:pt idx="1">
                  <c:v>914.51299999999992</c:v>
                </c:pt>
                <c:pt idx="2">
                  <c:v>982.36900000000003</c:v>
                </c:pt>
                <c:pt idx="3">
                  <c:v>1106.6926666666666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319.89166666666665</c:v>
                </c:pt>
                <c:pt idx="1">
                  <c:v>314.25600000000003</c:v>
                </c:pt>
                <c:pt idx="2">
                  <c:v>338.04266666666666</c:v>
                </c:pt>
                <c:pt idx="3">
                  <c:v>342.52966666666663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428.18866666666668</c:v>
                </c:pt>
                <c:pt idx="1">
                  <c:v>420.17733333333331</c:v>
                </c:pt>
                <c:pt idx="2">
                  <c:v>460.63866666666667</c:v>
                </c:pt>
                <c:pt idx="3">
                  <c:v>496.99566666666669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804.32466666666676</c:v>
                </c:pt>
                <c:pt idx="1">
                  <c:v>813.30200000000002</c:v>
                </c:pt>
                <c:pt idx="2">
                  <c:v>862.94099999999992</c:v>
                </c:pt>
                <c:pt idx="3">
                  <c:v>836.91733333333332</c:v>
                </c:pt>
              </c:numCache>
            </c:numRef>
          </c:val>
        </c:ser>
        <c:marker val="1"/>
        <c:axId val="77144448"/>
        <c:axId val="77145984"/>
      </c:lineChart>
      <c:catAx>
        <c:axId val="7714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45984"/>
        <c:crosses val="autoZero"/>
        <c:auto val="1"/>
        <c:lblAlgn val="ctr"/>
        <c:lblOffset val="100"/>
      </c:catAx>
      <c:valAx>
        <c:axId val="77145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4444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446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3208E-2"/>
          <c:y val="0.23275843967780238"/>
          <c:w val="0.88432629549623998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0.5036666666666666</c:v>
                </c:pt>
                <c:pt idx="1">
                  <c:v>6.163333333333334</c:v>
                </c:pt>
                <c:pt idx="2">
                  <c:v>4.1743333333333332</c:v>
                </c:pt>
                <c:pt idx="3">
                  <c:v>4.6026666666666669</c:v>
                </c:pt>
                <c:pt idx="4">
                  <c:v>0.65166666666666673</c:v>
                </c:pt>
              </c:numCache>
            </c:numRef>
          </c:val>
        </c:ser>
        <c:axId val="77287424"/>
        <c:axId val="77288960"/>
      </c:barChart>
      <c:catAx>
        <c:axId val="7728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88960"/>
        <c:crosses val="autoZero"/>
        <c:auto val="1"/>
        <c:lblAlgn val="ctr"/>
        <c:lblOffset val="100"/>
      </c:catAx>
      <c:valAx>
        <c:axId val="77288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87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18.564238913683411</c:v>
                </c:pt>
                <c:pt idx="1">
                  <c:v>81.435761086316589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238"/>
          <c:w val="0.86668613443188158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16.323</c:v>
                </c:pt>
                <c:pt idx="1">
                  <c:v>12.328333333333333</c:v>
                </c:pt>
                <c:pt idx="2">
                  <c:v>30.213333333333335</c:v>
                </c:pt>
                <c:pt idx="3">
                  <c:v>27.689000000000004</c:v>
                </c:pt>
                <c:pt idx="4">
                  <c:v>43.205666666666666</c:v>
                </c:pt>
              </c:numCache>
            </c:numRef>
          </c:val>
        </c:ser>
        <c:axId val="77304576"/>
        <c:axId val="77389184"/>
      </c:barChart>
      <c:catAx>
        <c:axId val="7730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89184"/>
        <c:crosses val="autoZero"/>
        <c:auto val="1"/>
        <c:lblAlgn val="ctr"/>
        <c:lblOffset val="100"/>
      </c:catAx>
      <c:valAx>
        <c:axId val="7738918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0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1.253868004363198</c:v>
                </c:pt>
                <c:pt idx="1">
                  <c:v>98.746131995636802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238"/>
          <c:w val="0.86697977730759002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6.6503333333333332</c:v>
                </c:pt>
                <c:pt idx="1">
                  <c:v>10.690666666666667</c:v>
                </c:pt>
                <c:pt idx="2">
                  <c:v>6.5206666666666671</c:v>
                </c:pt>
                <c:pt idx="3">
                  <c:v>13.012</c:v>
                </c:pt>
                <c:pt idx="4">
                  <c:v>21.472333333333335</c:v>
                </c:pt>
              </c:numCache>
            </c:numRef>
          </c:val>
        </c:ser>
        <c:axId val="75800576"/>
        <c:axId val="75802112"/>
      </c:barChart>
      <c:catAx>
        <c:axId val="75800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02112"/>
        <c:crosses val="autoZero"/>
        <c:auto val="1"/>
        <c:lblAlgn val="ctr"/>
        <c:lblOffset val="100"/>
      </c:catAx>
      <c:valAx>
        <c:axId val="75802112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00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7.5818333543230363</c:v>
                </c:pt>
                <c:pt idx="1">
                  <c:v>92.418166645676962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38"/>
          <c:w val="0.84978542155915726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606.65533333333326</c:v>
                </c:pt>
                <c:pt idx="1">
                  <c:v>635.29066666666665</c:v>
                </c:pt>
                <c:pt idx="2">
                  <c:v>620.39599999999984</c:v>
                </c:pt>
                <c:pt idx="3">
                  <c:v>566.73399999999992</c:v>
                </c:pt>
                <c:pt idx="4">
                  <c:v>654.32533333333333</c:v>
                </c:pt>
              </c:numCache>
            </c:numRef>
          </c:val>
        </c:ser>
        <c:axId val="76893184"/>
        <c:axId val="77424512"/>
      </c:barChart>
      <c:catAx>
        <c:axId val="76893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24512"/>
        <c:crosses val="autoZero"/>
        <c:auto val="1"/>
        <c:lblAlgn val="ctr"/>
        <c:lblOffset val="100"/>
      </c:catAx>
      <c:valAx>
        <c:axId val="77424512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93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24.82127954438549</c:v>
                </c:pt>
                <c:pt idx="1">
                  <c:v>75.17872045561451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38"/>
          <c:w val="0.86727212944535759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12.800333333333334</c:v>
                </c:pt>
                <c:pt idx="1">
                  <c:v>13.344000000000001</c:v>
                </c:pt>
                <c:pt idx="2">
                  <c:v>12.830333333333334</c:v>
                </c:pt>
                <c:pt idx="3">
                  <c:v>10.721666666666666</c:v>
                </c:pt>
                <c:pt idx="4">
                  <c:v>11.705999999999998</c:v>
                </c:pt>
              </c:numCache>
            </c:numRef>
          </c:val>
        </c:ser>
        <c:axId val="77824000"/>
        <c:axId val="77825536"/>
      </c:barChart>
      <c:catAx>
        <c:axId val="7782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25536"/>
        <c:crosses val="autoZero"/>
        <c:auto val="1"/>
        <c:lblAlgn val="ctr"/>
        <c:lblOffset val="100"/>
      </c:catAx>
      <c:valAx>
        <c:axId val="77825536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24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11.852696878364556</c:v>
                </c:pt>
                <c:pt idx="1">
                  <c:v>88.147303121635446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38"/>
          <c:w val="0.84978542155915726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170.39166666666665</c:v>
                </c:pt>
                <c:pt idx="1">
                  <c:v>139.34566666666666</c:v>
                </c:pt>
                <c:pt idx="2">
                  <c:v>177.60966666666664</c:v>
                </c:pt>
                <c:pt idx="3">
                  <c:v>184.34</c:v>
                </c:pt>
                <c:pt idx="4">
                  <c:v>218.84633333333332</c:v>
                </c:pt>
              </c:numCache>
            </c:numRef>
          </c:val>
        </c:ser>
        <c:axId val="77899648"/>
        <c:axId val="77901184"/>
      </c:barChart>
      <c:catAx>
        <c:axId val="77899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01184"/>
        <c:crosses val="autoZero"/>
        <c:auto val="1"/>
        <c:lblAlgn val="ctr"/>
        <c:lblOffset val="100"/>
      </c:catAx>
      <c:valAx>
        <c:axId val="77901184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99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20.623752125078372</c:v>
                </c:pt>
                <c:pt idx="1">
                  <c:v>79.376247874921631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225"/>
          <c:y val="0.23275843967780238"/>
          <c:w val="0.82197678932517571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776.23566666666659</c:v>
                </c:pt>
                <c:pt idx="1">
                  <c:v>837.82433333333336</c:v>
                </c:pt>
                <c:pt idx="2">
                  <c:v>914.51299999999992</c:v>
                </c:pt>
                <c:pt idx="3">
                  <c:v>982.36900000000003</c:v>
                </c:pt>
                <c:pt idx="4">
                  <c:v>1106.6926666666666</c:v>
                </c:pt>
              </c:numCache>
            </c:numRef>
          </c:val>
        </c:ser>
        <c:axId val="77958144"/>
        <c:axId val="78010624"/>
      </c:barChart>
      <c:catAx>
        <c:axId val="7795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10624"/>
        <c:crosses val="autoZero"/>
        <c:auto val="1"/>
        <c:lblAlgn val="ctr"/>
        <c:lblOffset val="100"/>
      </c:catAx>
      <c:valAx>
        <c:axId val="78010624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58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21.100348420850796</c:v>
                </c:pt>
                <c:pt idx="1">
                  <c:v>78.899651579149207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238"/>
          <c:w val="0.84879062302643649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287.30333333333334</c:v>
                </c:pt>
                <c:pt idx="1">
                  <c:v>319.89166666666665</c:v>
                </c:pt>
                <c:pt idx="2">
                  <c:v>314.25600000000003</c:v>
                </c:pt>
                <c:pt idx="3">
                  <c:v>338.04266666666666</c:v>
                </c:pt>
                <c:pt idx="4">
                  <c:v>342.52966666666663</c:v>
                </c:pt>
              </c:numCache>
            </c:numRef>
          </c:val>
        </c:ser>
        <c:axId val="78280576"/>
        <c:axId val="78282112"/>
      </c:barChart>
      <c:catAx>
        <c:axId val="78280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82112"/>
        <c:crosses val="autoZero"/>
        <c:auto val="1"/>
        <c:lblAlgn val="ctr"/>
        <c:lblOffset val="100"/>
      </c:catAx>
      <c:valAx>
        <c:axId val="78282112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80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21.185480080157674</c:v>
                </c:pt>
                <c:pt idx="1">
                  <c:v>78.814519919842326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35"/>
          <c:y val="0.23275843967780238"/>
          <c:w val="0.84641738168379177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96.726666666666674</c:v>
                </c:pt>
                <c:pt idx="1">
                  <c:v>112.02500000000001</c:v>
                </c:pt>
                <c:pt idx="2">
                  <c:v>82.046666666666667</c:v>
                </c:pt>
                <c:pt idx="3">
                  <c:v>93.078999999999994</c:v>
                </c:pt>
                <c:pt idx="4">
                  <c:v>86.42</c:v>
                </c:pt>
              </c:numCache>
            </c:numRef>
          </c:val>
        </c:ser>
        <c:axId val="77627392"/>
        <c:axId val="77628928"/>
      </c:barChart>
      <c:catAx>
        <c:axId val="7762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28928"/>
        <c:crosses val="autoZero"/>
        <c:auto val="1"/>
        <c:lblAlgn val="ctr"/>
        <c:lblOffset val="100"/>
      </c:catAx>
      <c:valAx>
        <c:axId val="77628928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27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36.060470763979588</c:v>
                </c:pt>
                <c:pt idx="1">
                  <c:v>63.939529236020412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35"/>
          <c:y val="0.23275843967780238"/>
          <c:w val="0.84641738168379177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385.75600000000003</c:v>
                </c:pt>
                <c:pt idx="1">
                  <c:v>428.18866666666668</c:v>
                </c:pt>
                <c:pt idx="2">
                  <c:v>420.17733333333331</c:v>
                </c:pt>
                <c:pt idx="3">
                  <c:v>460.63866666666667</c:v>
                </c:pt>
                <c:pt idx="4">
                  <c:v>496.99566666666669</c:v>
                </c:pt>
              </c:numCache>
            </c:numRef>
          </c:val>
        </c:ser>
        <c:axId val="78187520"/>
        <c:axId val="76816384"/>
      </c:barChart>
      <c:catAx>
        <c:axId val="78187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16384"/>
        <c:crosses val="autoZero"/>
        <c:auto val="1"/>
        <c:lblAlgn val="ctr"/>
        <c:lblOffset val="100"/>
      </c:catAx>
      <c:valAx>
        <c:axId val="76816384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87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37.5829491403235</c:v>
                </c:pt>
                <c:pt idx="1">
                  <c:v>62.4170508596765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736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840.005</c:v>
                </c:pt>
                <c:pt idx="1">
                  <c:v>804.32466666666676</c:v>
                </c:pt>
                <c:pt idx="2">
                  <c:v>813.30200000000002</c:v>
                </c:pt>
                <c:pt idx="3">
                  <c:v>862.94099999999992</c:v>
                </c:pt>
                <c:pt idx="4">
                  <c:v>836.91733333333332</c:v>
                </c:pt>
              </c:numCache>
            </c:numRef>
          </c:val>
        </c:ser>
        <c:axId val="78729600"/>
        <c:axId val="78731136"/>
      </c:barChart>
      <c:catAx>
        <c:axId val="78729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31136"/>
        <c:crosses val="autoZero"/>
        <c:auto val="1"/>
        <c:lblAlgn val="ctr"/>
        <c:lblOffset val="100"/>
      </c:catAx>
      <c:valAx>
        <c:axId val="7873113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29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22.225662774799751</c:v>
                </c:pt>
                <c:pt idx="1">
                  <c:v>77.774337225200242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946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184"/>
          <c:y val="0.12470612521749533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6.192333333333333</c:v>
                </c:pt>
                <c:pt idx="1">
                  <c:v>4.1906666666666661</c:v>
                </c:pt>
                <c:pt idx="2">
                  <c:v>5.1349999999999998</c:v>
                </c:pt>
                <c:pt idx="3">
                  <c:v>4.5276666666666658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55.380666666666663</c:v>
                </c:pt>
                <c:pt idx="1">
                  <c:v>78.238</c:v>
                </c:pt>
                <c:pt idx="2">
                  <c:v>66.535333333333327</c:v>
                </c:pt>
                <c:pt idx="3">
                  <c:v>56.665333333333329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23.335000000000001</c:v>
                </c:pt>
                <c:pt idx="1">
                  <c:v>44.718999999999994</c:v>
                </c:pt>
                <c:pt idx="2">
                  <c:v>31.007999999999999</c:v>
                </c:pt>
                <c:pt idx="3">
                  <c:v>34.93966666666666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78.904333333333327</c:v>
                </c:pt>
                <c:pt idx="1">
                  <c:v>80.725999999999999</c:v>
                </c:pt>
                <c:pt idx="2">
                  <c:v>101.80033333333334</c:v>
                </c:pt>
                <c:pt idx="3">
                  <c:v>106.22066666666667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22.267666666666667</c:v>
                </c:pt>
                <c:pt idx="1">
                  <c:v>35.846333333333334</c:v>
                </c:pt>
                <c:pt idx="2">
                  <c:v>38.213999999999999</c:v>
                </c:pt>
                <c:pt idx="3">
                  <c:v>41.070333333333338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40.29</c:v>
                </c:pt>
                <c:pt idx="1">
                  <c:v>43.571333333333335</c:v>
                </c:pt>
                <c:pt idx="2">
                  <c:v>50.177999999999997</c:v>
                </c:pt>
                <c:pt idx="3">
                  <c:v>42.146000000000008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64.562333333333328</c:v>
                </c:pt>
                <c:pt idx="1">
                  <c:v>70.86066666666666</c:v>
                </c:pt>
                <c:pt idx="2">
                  <c:v>90.166999999999987</c:v>
                </c:pt>
                <c:pt idx="3">
                  <c:v>81.401333333333341</c:v>
                </c:pt>
              </c:numCache>
            </c:numRef>
          </c:val>
        </c:ser>
        <c:marker val="1"/>
        <c:axId val="78888960"/>
        <c:axId val="78890496"/>
      </c:lineChart>
      <c:catAx>
        <c:axId val="78888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90496"/>
        <c:crosses val="autoZero"/>
        <c:auto val="1"/>
        <c:lblAlgn val="ctr"/>
        <c:lblOffset val="100"/>
      </c:catAx>
      <c:valAx>
        <c:axId val="78890496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8896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238"/>
          <c:w val="0.8517362602402001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319.72533333333337</c:v>
                </c:pt>
                <c:pt idx="1">
                  <c:v>301.34966666666668</c:v>
                </c:pt>
                <c:pt idx="2">
                  <c:v>371.69333333333333</c:v>
                </c:pt>
                <c:pt idx="3">
                  <c:v>394.53466666666668</c:v>
                </c:pt>
                <c:pt idx="4">
                  <c:v>374.28933333333333</c:v>
                </c:pt>
              </c:numCache>
            </c:numRef>
          </c:val>
        </c:ser>
        <c:axId val="78900608"/>
        <c:axId val="77468800"/>
      </c:barChart>
      <c:catAx>
        <c:axId val="78900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68800"/>
        <c:crosses val="autoZero"/>
        <c:auto val="1"/>
        <c:lblAlgn val="ctr"/>
        <c:lblOffset val="100"/>
      </c:catAx>
      <c:valAx>
        <c:axId val="77468800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00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17.683044171862232</c:v>
                </c:pt>
                <c:pt idx="1">
                  <c:v>82.316955828137765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238"/>
          <c:w val="0.88633801209631402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No informa'!$C$19:$G$19</c:f>
              <c:numCache>
                <c:formatCode>#,##0.0</c:formatCode>
                <c:ptCount val="5"/>
                <c:pt idx="0">
                  <c:v>2.2999999999999998</c:v>
                </c:pt>
                <c:pt idx="1">
                  <c:v>0</c:v>
                </c:pt>
                <c:pt idx="2">
                  <c:v>0.79400000000000004</c:v>
                </c:pt>
                <c:pt idx="3">
                  <c:v>1.4173333333333333</c:v>
                </c:pt>
                <c:pt idx="4">
                  <c:v>0</c:v>
                </c:pt>
              </c:numCache>
            </c:numRef>
          </c:val>
        </c:ser>
        <c:axId val="77552256"/>
        <c:axId val="78612736"/>
      </c:barChart>
      <c:catAx>
        <c:axId val="77552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12736"/>
        <c:crosses val="autoZero"/>
        <c:auto val="1"/>
        <c:lblAlgn val="ctr"/>
        <c:lblOffset val="100"/>
      </c:catAx>
      <c:valAx>
        <c:axId val="786127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52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238"/>
          <c:w val="0.88804172497709732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4.5583333333333336</c:v>
                </c:pt>
                <c:pt idx="1">
                  <c:v>6.192333333333333</c:v>
                </c:pt>
                <c:pt idx="2">
                  <c:v>4.1906666666666661</c:v>
                </c:pt>
                <c:pt idx="3">
                  <c:v>5.1349999999999998</c:v>
                </c:pt>
                <c:pt idx="4">
                  <c:v>4.5276666666666658</c:v>
                </c:pt>
              </c:numCache>
            </c:numRef>
          </c:val>
        </c:ser>
        <c:axId val="78448128"/>
        <c:axId val="78449664"/>
      </c:barChart>
      <c:catAx>
        <c:axId val="78448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49664"/>
        <c:crosses val="autoZero"/>
        <c:auto val="1"/>
        <c:lblAlgn val="ctr"/>
        <c:lblOffset val="100"/>
      </c:catAx>
      <c:valAx>
        <c:axId val="78449664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48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2.2870853679070544</c:v>
                </c:pt>
                <c:pt idx="1">
                  <c:v>97.712914632092946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238"/>
          <c:w val="0.88584167153779281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Canteras'!$C$18:$G$18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3.4106666666666663</c:v>
                </c:pt>
                <c:pt idx="3">
                  <c:v>0</c:v>
                </c:pt>
                <c:pt idx="4">
                  <c:v>0.68566666666666665</c:v>
                </c:pt>
              </c:numCache>
            </c:numRef>
          </c:val>
        </c:ser>
        <c:axId val="79373824"/>
        <c:axId val="79375360"/>
      </c:barChart>
      <c:catAx>
        <c:axId val="7937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75360"/>
        <c:crosses val="autoZero"/>
        <c:auto val="1"/>
        <c:lblAlgn val="ctr"/>
        <c:lblOffset val="100"/>
      </c:catAx>
      <c:valAx>
        <c:axId val="793753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7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2.7819477691673091</c:v>
                </c:pt>
                <c:pt idx="1">
                  <c:v>97.218052230832697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39"/>
          <c:y val="0.23275843967780238"/>
          <c:w val="0.86756319933691406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58.606333333333339</c:v>
                </c:pt>
                <c:pt idx="1">
                  <c:v>55.380666666666663</c:v>
                </c:pt>
                <c:pt idx="2">
                  <c:v>78.238</c:v>
                </c:pt>
                <c:pt idx="3">
                  <c:v>66.535333333333327</c:v>
                </c:pt>
                <c:pt idx="4">
                  <c:v>56.665333333333329</c:v>
                </c:pt>
              </c:numCache>
            </c:numRef>
          </c:val>
        </c:ser>
        <c:axId val="80547200"/>
        <c:axId val="80688256"/>
      </c:barChart>
      <c:catAx>
        <c:axId val="80547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88256"/>
        <c:crosses val="autoZero"/>
        <c:auto val="1"/>
        <c:lblAlgn val="ctr"/>
        <c:lblOffset val="100"/>
      </c:catAx>
      <c:valAx>
        <c:axId val="8068825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47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21.950715610166778</c:v>
                </c:pt>
                <c:pt idx="1">
                  <c:v>78.049284389833218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238"/>
          <c:w val="0.88534097711470272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1.6733333333333331</c:v>
                </c:pt>
                <c:pt idx="1">
                  <c:v>0.85799999999999998</c:v>
                </c:pt>
                <c:pt idx="2">
                  <c:v>0.75900000000000001</c:v>
                </c:pt>
                <c:pt idx="3">
                  <c:v>0</c:v>
                </c:pt>
                <c:pt idx="4">
                  <c:v>0.73866666666666669</c:v>
                </c:pt>
              </c:numCache>
            </c:numRef>
          </c:val>
        </c:ser>
        <c:axId val="80803328"/>
        <c:axId val="80804864"/>
      </c:barChart>
      <c:catAx>
        <c:axId val="80803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04864"/>
        <c:crossesAt val="0"/>
        <c:auto val="1"/>
        <c:lblAlgn val="ctr"/>
        <c:lblOffset val="100"/>
      </c:catAx>
      <c:valAx>
        <c:axId val="808048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03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0.73866666666666669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39"/>
          <c:y val="0.23275843967780238"/>
          <c:w val="0.86756319933691406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Construcc!$C$15:$G$15</c:f>
              <c:numCache>
                <c:formatCode>#,##0.0</c:formatCode>
                <c:ptCount val="5"/>
                <c:pt idx="0">
                  <c:v>25.680666666666667</c:v>
                </c:pt>
                <c:pt idx="1">
                  <c:v>23.335000000000001</c:v>
                </c:pt>
                <c:pt idx="2">
                  <c:v>44.718999999999994</c:v>
                </c:pt>
                <c:pt idx="3">
                  <c:v>31.007999999999999</c:v>
                </c:pt>
                <c:pt idx="4">
                  <c:v>34.93966666666666</c:v>
                </c:pt>
              </c:numCache>
            </c:numRef>
          </c:val>
        </c:ser>
        <c:axId val="80674176"/>
        <c:axId val="79242368"/>
      </c:barChart>
      <c:catAx>
        <c:axId val="80674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42368"/>
        <c:crosses val="autoZero"/>
        <c:auto val="1"/>
        <c:lblAlgn val="ctr"/>
        <c:lblOffset val="100"/>
      </c:catAx>
      <c:valAx>
        <c:axId val="79242368"/>
        <c:scaling>
          <c:orientation val="minMax"/>
          <c:min val="1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74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15.596092756124595</c:v>
                </c:pt>
                <c:pt idx="1">
                  <c:v>84.403907243875409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38"/>
          <c:w val="0.84978542155915726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79.107666666666674</c:v>
                </c:pt>
                <c:pt idx="1">
                  <c:v>78.904333333333327</c:v>
                </c:pt>
                <c:pt idx="2">
                  <c:v>80.725999999999999</c:v>
                </c:pt>
                <c:pt idx="3">
                  <c:v>101.80033333333334</c:v>
                </c:pt>
                <c:pt idx="4">
                  <c:v>106.22066666666667</c:v>
                </c:pt>
              </c:numCache>
            </c:numRef>
          </c:val>
        </c:ser>
        <c:axId val="80566912"/>
        <c:axId val="80672256"/>
      </c:barChart>
      <c:catAx>
        <c:axId val="8056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72256"/>
        <c:crosses val="autoZero"/>
        <c:auto val="1"/>
        <c:lblAlgn val="ctr"/>
        <c:lblOffset val="100"/>
      </c:catAx>
      <c:valAx>
        <c:axId val="8067225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66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18.86723861288241</c:v>
                </c:pt>
                <c:pt idx="1">
                  <c:v>81.132761387117597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38"/>
          <c:w val="0.86727212944535759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28.033000000000001</c:v>
                </c:pt>
                <c:pt idx="1">
                  <c:v>22.267666666666667</c:v>
                </c:pt>
                <c:pt idx="2">
                  <c:v>35.846333333333334</c:v>
                </c:pt>
                <c:pt idx="3">
                  <c:v>38.213999999999999</c:v>
                </c:pt>
                <c:pt idx="4">
                  <c:v>41.070333333333338</c:v>
                </c:pt>
              </c:numCache>
            </c:numRef>
          </c:val>
        </c:ser>
        <c:axId val="81132928"/>
        <c:axId val="81228928"/>
      </c:barChart>
      <c:catAx>
        <c:axId val="81132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8928"/>
        <c:crosses val="autoZero"/>
        <c:auto val="1"/>
        <c:lblAlgn val="ctr"/>
        <c:lblOffset val="100"/>
      </c:catAx>
      <c:valAx>
        <c:axId val="81228928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32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25.020154453169578</c:v>
                </c:pt>
                <c:pt idx="1">
                  <c:v>74.979845546830418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39"/>
          <c:y val="0.23275843967780238"/>
          <c:w val="0.86756319933691406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7.4016666666666664</c:v>
                </c:pt>
                <c:pt idx="1">
                  <c:v>9.559333333333333</c:v>
                </c:pt>
                <c:pt idx="2">
                  <c:v>8.577</c:v>
                </c:pt>
                <c:pt idx="3">
                  <c:v>10.081000000000001</c:v>
                </c:pt>
                <c:pt idx="4">
                  <c:v>5.8936666666666673</c:v>
                </c:pt>
              </c:numCache>
            </c:numRef>
          </c:val>
        </c:ser>
        <c:axId val="81307136"/>
        <c:axId val="81308672"/>
      </c:barChart>
      <c:catAx>
        <c:axId val="81307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8672"/>
        <c:crosses val="autoZero"/>
        <c:auto val="1"/>
        <c:lblAlgn val="ctr"/>
        <c:lblOffset val="100"/>
      </c:catAx>
      <c:valAx>
        <c:axId val="8130867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7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27.767133613920475</c:v>
                </c:pt>
                <c:pt idx="1">
                  <c:v>72.232866386079522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7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39.464333333333336</c:v>
                </c:pt>
                <c:pt idx="1">
                  <c:v>40.29</c:v>
                </c:pt>
                <c:pt idx="2">
                  <c:v>43.571333333333335</c:v>
                </c:pt>
                <c:pt idx="3">
                  <c:v>50.177999999999997</c:v>
                </c:pt>
                <c:pt idx="4">
                  <c:v>42.146000000000008</c:v>
                </c:pt>
              </c:numCache>
            </c:numRef>
          </c:val>
        </c:ser>
        <c:axId val="81406208"/>
        <c:axId val="81462400"/>
      </c:barChart>
      <c:catAx>
        <c:axId val="81406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62400"/>
        <c:crosses val="autoZero"/>
        <c:auto val="1"/>
        <c:lblAlgn val="ctr"/>
        <c:lblOffset val="100"/>
      </c:catAx>
      <c:valAx>
        <c:axId val="8146240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06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31.21101338658676</c:v>
                </c:pt>
                <c:pt idx="1">
                  <c:v>68.788986613413243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238"/>
          <c:w val="0.85109163528473408"/>
          <c:h val="0.62111105077383377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72.900000000000006</c:v>
                </c:pt>
                <c:pt idx="1">
                  <c:v>64.562333333333328</c:v>
                </c:pt>
                <c:pt idx="2">
                  <c:v>70.86066666666666</c:v>
                </c:pt>
                <c:pt idx="3">
                  <c:v>90.166999999999987</c:v>
                </c:pt>
                <c:pt idx="4">
                  <c:v>81.401333333333341</c:v>
                </c:pt>
              </c:numCache>
            </c:numRef>
          </c:val>
        </c:ser>
        <c:axId val="81688064"/>
        <c:axId val="81689600"/>
      </c:barChart>
      <c:catAx>
        <c:axId val="81688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9600"/>
        <c:crosses val="autoZero"/>
        <c:auto val="1"/>
        <c:lblAlgn val="ctr"/>
        <c:lblOffset val="100"/>
      </c:catAx>
      <c:valAx>
        <c:axId val="81689600"/>
        <c:scaling>
          <c:orientation val="minMax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8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15.751733017013789</c:v>
                </c:pt>
                <c:pt idx="1">
                  <c:v>84.248266982986209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'Tasa de empl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9,2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7.4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12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B49" sqref="B49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50"/>
      <c r="L2" s="10"/>
      <c r="M2" s="10"/>
      <c r="N2" s="10"/>
      <c r="O2" s="150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50"/>
      <c r="L3" s="10"/>
      <c r="M3" s="10"/>
      <c r="N3" s="10"/>
      <c r="O3" s="150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50"/>
      <c r="L4" s="10"/>
      <c r="M4" s="10"/>
      <c r="N4" s="10"/>
      <c r="O4" s="150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50"/>
      <c r="L5" s="10"/>
      <c r="M5" s="10"/>
      <c r="N5" s="10"/>
      <c r="O5" s="150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50"/>
      <c r="L6" s="10"/>
      <c r="M6" s="10"/>
      <c r="N6" s="10"/>
      <c r="O6" s="150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50"/>
      <c r="L7" s="10"/>
      <c r="M7" s="10"/>
      <c r="N7" s="10"/>
      <c r="O7" s="150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50"/>
      <c r="L8" s="10"/>
      <c r="M8" s="10"/>
      <c r="N8" s="10"/>
      <c r="O8" s="150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50"/>
      <c r="L9" s="10"/>
      <c r="M9" s="10"/>
      <c r="N9" s="10"/>
      <c r="O9" s="150"/>
      <c r="P9" s="10"/>
      <c r="Q9" s="10"/>
      <c r="R9" s="10"/>
      <c r="S9" s="10"/>
      <c r="T9" s="18"/>
      <c r="U9" s="11"/>
    </row>
    <row r="10" spans="1:21" ht="18.75">
      <c r="A10" s="1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43" t="s">
        <v>164</v>
      </c>
      <c r="C12" s="3"/>
      <c r="D12" s="3"/>
      <c r="E12" s="3"/>
      <c r="F12" s="3"/>
      <c r="G12" s="3"/>
      <c r="H12" s="1" t="s">
        <v>165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43" t="s">
        <v>173</v>
      </c>
      <c r="C14" s="85"/>
      <c r="D14" s="85"/>
      <c r="E14" s="136"/>
      <c r="F14" s="136"/>
      <c r="G14" s="136"/>
      <c r="H14" s="1" t="s">
        <v>107</v>
      </c>
      <c r="I14" s="12"/>
      <c r="J14" s="156"/>
      <c r="K14" s="156"/>
      <c r="L14" s="1" t="s">
        <v>166</v>
      </c>
      <c r="M14" s="11"/>
      <c r="N14" s="11"/>
      <c r="O14" s="11"/>
      <c r="P14" s="44" t="s">
        <v>108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44" t="s">
        <v>48</v>
      </c>
      <c r="C16" s="57"/>
      <c r="D16" s="57"/>
      <c r="E16" s="57"/>
      <c r="F16" s="57"/>
      <c r="G16" s="57"/>
      <c r="H16" s="44" t="s">
        <v>43</v>
      </c>
      <c r="I16" s="11"/>
      <c r="J16" s="38"/>
      <c r="K16" s="38"/>
      <c r="L16" s="137" t="s">
        <v>27</v>
      </c>
      <c r="M16" s="11"/>
      <c r="N16" s="11"/>
      <c r="O16" s="11"/>
      <c r="P16" s="1" t="s">
        <v>59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51</v>
      </c>
      <c r="I17" s="11"/>
      <c r="J17" s="35"/>
      <c r="K17" s="35"/>
      <c r="L17" s="44" t="s">
        <v>28</v>
      </c>
      <c r="M17" s="11"/>
      <c r="N17" s="11"/>
      <c r="O17" s="11"/>
      <c r="P17" s="1" t="s">
        <v>60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50</v>
      </c>
      <c r="I18" s="11"/>
      <c r="J18" s="35"/>
      <c r="K18" s="35"/>
      <c r="L18" s="44" t="s">
        <v>29</v>
      </c>
      <c r="M18" s="11"/>
      <c r="N18" s="11"/>
      <c r="O18" s="11"/>
      <c r="P18" s="1" t="s">
        <v>61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52</v>
      </c>
      <c r="I19" s="11"/>
      <c r="J19" s="4"/>
      <c r="K19" s="4"/>
      <c r="L19" s="44" t="s">
        <v>30</v>
      </c>
      <c r="M19" s="11"/>
      <c r="N19" s="11"/>
      <c r="O19" s="11"/>
      <c r="P19" s="1" t="s">
        <v>62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53</v>
      </c>
      <c r="I20" s="11"/>
      <c r="J20" s="4"/>
      <c r="K20" s="4"/>
      <c r="L20" s="44" t="s">
        <v>31</v>
      </c>
      <c r="M20" s="11"/>
      <c r="N20" s="11"/>
      <c r="O20" s="11"/>
      <c r="P20" s="1" t="s">
        <v>63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54</v>
      </c>
      <c r="I21" s="11"/>
      <c r="J21" s="4"/>
      <c r="K21" s="4"/>
      <c r="L21" s="44" t="s">
        <v>36</v>
      </c>
      <c r="M21" s="11"/>
      <c r="N21" s="11"/>
      <c r="O21" s="11"/>
      <c r="P21" s="1" t="s">
        <v>64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40</v>
      </c>
      <c r="I22" s="11"/>
      <c r="J22" s="7"/>
      <c r="K22" s="7"/>
      <c r="L22" s="44" t="s">
        <v>37</v>
      </c>
      <c r="M22" s="11"/>
      <c r="N22" s="11"/>
      <c r="O22" s="11"/>
      <c r="P22" s="1" t="s">
        <v>65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33</v>
      </c>
      <c r="I23" s="11"/>
      <c r="J23" s="7"/>
      <c r="K23" s="7"/>
      <c r="L23" s="44" t="s">
        <v>32</v>
      </c>
      <c r="M23" s="11"/>
      <c r="N23" s="11"/>
      <c r="O23" s="11"/>
      <c r="P23" s="1" t="s">
        <v>66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1" t="s">
        <v>42</v>
      </c>
      <c r="I24" s="11"/>
      <c r="J24" s="7"/>
      <c r="K24" s="7"/>
      <c r="L24" s="44" t="s">
        <v>55</v>
      </c>
      <c r="M24" s="11"/>
      <c r="N24" s="11"/>
      <c r="O24" s="11"/>
      <c r="P24" s="1" t="s">
        <v>67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1" t="s">
        <v>34</v>
      </c>
      <c r="I25" s="11"/>
      <c r="J25" s="7"/>
      <c r="K25" s="7"/>
      <c r="L25" s="44" t="s">
        <v>33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41</v>
      </c>
      <c r="I26" s="11"/>
      <c r="J26" s="7"/>
      <c r="K26" s="7"/>
      <c r="L26" s="44" t="s">
        <v>38</v>
      </c>
      <c r="M26" s="11"/>
      <c r="N26" s="11"/>
      <c r="O26" s="11"/>
      <c r="P26" s="1" t="s">
        <v>68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33</v>
      </c>
      <c r="I27" s="11"/>
      <c r="J27" s="7"/>
      <c r="K27" s="7"/>
      <c r="L27" s="44" t="s">
        <v>39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42</v>
      </c>
      <c r="I28" s="11"/>
      <c r="J28" s="4"/>
      <c r="K28" s="4"/>
      <c r="L28" s="44" t="s">
        <v>56</v>
      </c>
      <c r="M28" s="11"/>
      <c r="N28" s="11"/>
      <c r="O28" s="11"/>
      <c r="P28" s="1" t="s">
        <v>69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34</v>
      </c>
      <c r="I29" s="11"/>
      <c r="J29" s="8"/>
      <c r="K29" s="8"/>
      <c r="L29" s="44" t="s">
        <v>33</v>
      </c>
      <c r="M29" s="11"/>
      <c r="N29" s="11"/>
      <c r="O29" s="11"/>
      <c r="P29" s="1" t="s">
        <v>70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38</v>
      </c>
      <c r="M30" s="11"/>
      <c r="N30" s="11"/>
      <c r="O30" s="11"/>
      <c r="P30" s="1" t="s">
        <v>71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39</v>
      </c>
      <c r="M31" s="11"/>
      <c r="N31" s="11"/>
      <c r="O31" s="11"/>
      <c r="P31" s="1" t="s">
        <v>72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3"/>
      <c r="S32" s="113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6" t="s">
        <v>153</v>
      </c>
      <c r="I33" s="5"/>
      <c r="J33" s="5"/>
      <c r="K33" s="5"/>
      <c r="L33" s="51"/>
      <c r="M33" s="121"/>
      <c r="N33" s="121"/>
      <c r="O33" s="121"/>
      <c r="P33" s="116" t="s">
        <v>152</v>
      </c>
      <c r="Q33" s="111"/>
      <c r="R33" s="114"/>
      <c r="S33" s="114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3"/>
      <c r="S34" s="113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117</v>
      </c>
      <c r="I35" s="4"/>
      <c r="J35" s="4"/>
      <c r="K35" s="4"/>
      <c r="M35" s="112"/>
      <c r="N35" s="112"/>
      <c r="O35" s="112"/>
      <c r="P35" s="1" t="s">
        <v>128</v>
      </c>
      <c r="Q35" s="149"/>
      <c r="R35" s="115"/>
      <c r="S35" s="113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118</v>
      </c>
      <c r="I36" s="4"/>
      <c r="J36" s="4"/>
      <c r="K36" s="4"/>
      <c r="M36" s="112"/>
      <c r="N36" s="112"/>
      <c r="O36" s="112"/>
      <c r="P36" s="1" t="s">
        <v>117</v>
      </c>
      <c r="Q36" s="149"/>
      <c r="R36" s="115"/>
      <c r="S36" s="113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119</v>
      </c>
      <c r="I37" s="4"/>
      <c r="J37" s="4"/>
      <c r="K37" s="4"/>
      <c r="M37" s="112"/>
      <c r="N37" s="112"/>
      <c r="O37" s="112"/>
      <c r="P37" s="1" t="s">
        <v>118</v>
      </c>
      <c r="Q37" s="149"/>
      <c r="R37" s="115"/>
      <c r="S37" s="113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120</v>
      </c>
      <c r="I38" s="4"/>
      <c r="J38" s="4"/>
      <c r="K38" s="4"/>
      <c r="M38" s="112"/>
      <c r="N38" s="112"/>
      <c r="O38" s="112"/>
      <c r="P38" s="1" t="s">
        <v>119</v>
      </c>
      <c r="Q38" s="149"/>
      <c r="R38" s="115"/>
      <c r="S38" s="113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121</v>
      </c>
      <c r="I39" s="4"/>
      <c r="J39" s="4"/>
      <c r="K39" s="4"/>
      <c r="M39" s="112"/>
      <c r="N39" s="112"/>
      <c r="O39" s="112"/>
      <c r="P39" s="1" t="s">
        <v>120</v>
      </c>
      <c r="Q39" s="149"/>
      <c r="R39" s="115"/>
      <c r="S39" s="113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122</v>
      </c>
      <c r="I40" s="4"/>
      <c r="J40" s="4"/>
      <c r="K40" s="4"/>
      <c r="M40" s="112"/>
      <c r="N40" s="112"/>
      <c r="O40" s="112"/>
      <c r="P40" s="1" t="s">
        <v>121</v>
      </c>
      <c r="Q40" s="149"/>
      <c r="R40" s="115"/>
      <c r="S40" s="113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123</v>
      </c>
      <c r="I41" s="4"/>
      <c r="J41" s="4"/>
      <c r="K41" s="4"/>
      <c r="M41" s="112"/>
      <c r="N41" s="112"/>
      <c r="O41" s="112"/>
      <c r="P41" s="1" t="s">
        <v>122</v>
      </c>
      <c r="Q41" s="149"/>
      <c r="R41" s="115"/>
      <c r="S41" s="113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124</v>
      </c>
      <c r="I42" s="4"/>
      <c r="J42" s="4"/>
      <c r="K42" s="4"/>
      <c r="M42" s="112"/>
      <c r="N42" s="112"/>
      <c r="O42" s="112"/>
      <c r="P42" s="1" t="s">
        <v>123</v>
      </c>
      <c r="Q42" s="149"/>
      <c r="R42" s="115"/>
      <c r="S42" s="113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125</v>
      </c>
      <c r="I43" s="4"/>
      <c r="J43" s="4"/>
      <c r="K43" s="4"/>
      <c r="M43" s="112"/>
      <c r="N43" s="112"/>
      <c r="O43" s="112"/>
      <c r="P43" s="1" t="s">
        <v>124</v>
      </c>
      <c r="Q43" s="149"/>
      <c r="R43" s="115"/>
      <c r="S43" s="113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126</v>
      </c>
      <c r="I44" s="4"/>
      <c r="J44" s="4"/>
      <c r="K44" s="4"/>
      <c r="M44" s="112"/>
      <c r="N44" s="112"/>
      <c r="O44" s="112"/>
      <c r="P44" s="1" t="s">
        <v>125</v>
      </c>
      <c r="Q44" s="149"/>
      <c r="R44" s="115"/>
      <c r="S44" s="113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6" t="s">
        <v>127</v>
      </c>
      <c r="I45" s="4"/>
      <c r="J45" s="4"/>
      <c r="K45" s="4"/>
      <c r="M45" s="112"/>
      <c r="N45" s="112"/>
      <c r="O45" s="112"/>
      <c r="P45" s="1" t="s">
        <v>126</v>
      </c>
      <c r="Q45" s="149"/>
      <c r="R45" s="115"/>
      <c r="S45" s="113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9"/>
      <c r="M46" s="112"/>
      <c r="N46" s="112"/>
      <c r="O46" s="112"/>
      <c r="P46" s="1" t="s">
        <v>127</v>
      </c>
      <c r="Q46" s="149"/>
      <c r="R46" s="115"/>
      <c r="S46" s="113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9"/>
      <c r="M47" s="110"/>
      <c r="N47" s="110"/>
      <c r="O47" s="110"/>
      <c r="P47" s="109"/>
      <c r="Q47" s="111"/>
      <c r="R47" s="111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52" t="s">
        <v>170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B31" sqref="B3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66"/>
      <c r="D7" s="166"/>
      <c r="E7" s="166"/>
      <c r="F7" s="166"/>
      <c r="G7" s="166"/>
      <c r="H7" s="166"/>
      <c r="I7" s="166"/>
      <c r="J7" s="18"/>
      <c r="K7" s="11"/>
    </row>
    <row r="8" spans="1:13">
      <c r="A8" s="16"/>
      <c r="B8" s="166" t="s">
        <v>162</v>
      </c>
      <c r="C8" s="166"/>
      <c r="D8" s="166"/>
      <c r="E8" s="166"/>
      <c r="F8" s="166"/>
      <c r="G8" s="166"/>
      <c r="H8" s="166"/>
      <c r="I8" s="10"/>
      <c r="J8" s="18"/>
      <c r="K8" s="11"/>
    </row>
    <row r="9" spans="1:13" ht="15.75" customHeight="1">
      <c r="A9" s="16"/>
      <c r="B9" s="166" t="s">
        <v>112</v>
      </c>
      <c r="C9" s="166"/>
      <c r="D9" s="166"/>
      <c r="E9" s="166"/>
      <c r="F9" s="166"/>
      <c r="G9" s="166"/>
      <c r="H9" s="166"/>
      <c r="I9" s="3"/>
      <c r="J9" s="18"/>
      <c r="K9" s="11"/>
    </row>
    <row r="10" spans="1:13" ht="12" customHeight="1">
      <c r="A10" s="16"/>
      <c r="B10" s="11"/>
      <c r="C10" s="102"/>
      <c r="D10" s="102"/>
      <c r="E10" s="102"/>
      <c r="F10" s="102"/>
      <c r="G10" s="102"/>
      <c r="H10" s="102"/>
      <c r="I10" s="102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188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194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193</v>
      </c>
      <c r="C32" s="95"/>
      <c r="D32" s="95"/>
      <c r="E32" s="95"/>
      <c r="F32" s="95"/>
      <c r="G32" s="95"/>
      <c r="H32" s="96"/>
      <c r="I32" s="96"/>
      <c r="J32" s="97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:I2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66" t="s">
        <v>163</v>
      </c>
      <c r="D7" s="166"/>
      <c r="E7" s="166"/>
      <c r="F7" s="166"/>
      <c r="G7" s="166"/>
      <c r="H7" s="166"/>
      <c r="I7" s="166"/>
      <c r="J7" s="18"/>
      <c r="K7" s="11"/>
    </row>
    <row r="8" spans="1:22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8"/>
      <c r="K10" s="11"/>
    </row>
    <row r="11" spans="1:22">
      <c r="A11" s="16"/>
      <c r="B11" s="11"/>
      <c r="C11" s="159">
        <v>2005</v>
      </c>
      <c r="D11" s="159">
        <v>2006</v>
      </c>
      <c r="E11" s="159">
        <v>2007</v>
      </c>
      <c r="F11" s="159">
        <v>2008</v>
      </c>
      <c r="G11" s="159">
        <v>2009</v>
      </c>
      <c r="H11" s="159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43</v>
      </c>
      <c r="C13" s="27">
        <v>78.401575497918387</v>
      </c>
      <c r="D13" s="27">
        <v>78.865379684731835</v>
      </c>
      <c r="E13" s="27">
        <v>79.302856849874033</v>
      </c>
      <c r="F13" s="27">
        <v>79.703194822005031</v>
      </c>
      <c r="G13" s="27">
        <v>80.074426729414398</v>
      </c>
      <c r="H13" s="27">
        <v>80.412010428984743</v>
      </c>
      <c r="I13" s="36">
        <v>80.722833527575233</v>
      </c>
      <c r="J13" s="18"/>
      <c r="K13" s="11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" t="s">
        <v>51</v>
      </c>
      <c r="C14" s="27">
        <v>65.457910344460814</v>
      </c>
      <c r="D14" s="27">
        <v>66.845813653482679</v>
      </c>
      <c r="E14" s="27">
        <v>64.25766058259596</v>
      </c>
      <c r="F14" s="27">
        <v>64.712463324538376</v>
      </c>
      <c r="G14" s="27">
        <v>66.09535170306674</v>
      </c>
      <c r="H14" s="27">
        <v>67.681075424934093</v>
      </c>
      <c r="I14" s="36">
        <v>70.373547536107978</v>
      </c>
      <c r="J14" s="18"/>
      <c r="K14" s="11"/>
      <c r="L14" s="23"/>
      <c r="M14" s="34"/>
    </row>
    <row r="15" spans="1:22">
      <c r="A15" s="16"/>
      <c r="B15" s="11" t="s">
        <v>50</v>
      </c>
      <c r="C15" s="27">
        <v>56.707087337261783</v>
      </c>
      <c r="D15" s="27">
        <v>59.383037063608427</v>
      </c>
      <c r="E15" s="27">
        <v>57.45809752029416</v>
      </c>
      <c r="F15" s="27">
        <v>58.442771373180221</v>
      </c>
      <c r="G15" s="27">
        <v>58.654570503396862</v>
      </c>
      <c r="H15" s="27">
        <v>60.090306351539191</v>
      </c>
      <c r="I15" s="36">
        <v>63.613384486997013</v>
      </c>
      <c r="J15" s="18"/>
      <c r="K15" s="11"/>
      <c r="M15" s="34"/>
    </row>
    <row r="16" spans="1:22">
      <c r="A16" s="16"/>
      <c r="B16" s="105" t="s">
        <v>52</v>
      </c>
      <c r="C16" s="27">
        <v>13.368606601031116</v>
      </c>
      <c r="D16" s="27">
        <v>11.164164488385197</v>
      </c>
      <c r="E16" s="27">
        <v>10.581725178111222</v>
      </c>
      <c r="F16" s="27">
        <v>9.6885476120623224</v>
      </c>
      <c r="G16" s="27">
        <v>11.257638019605489</v>
      </c>
      <c r="H16" s="27">
        <v>11.215505482590274</v>
      </c>
      <c r="I16" s="36">
        <v>9.6061216707782915</v>
      </c>
      <c r="J16" s="18"/>
      <c r="K16" s="11"/>
    </row>
    <row r="17" spans="1:12">
      <c r="A17" s="16"/>
      <c r="B17" s="11" t="s">
        <v>53</v>
      </c>
      <c r="C17" s="27">
        <v>12.421167965693671</v>
      </c>
      <c r="D17" s="27">
        <v>10.307826299525107</v>
      </c>
      <c r="E17" s="27">
        <v>9.976333820668625</v>
      </c>
      <c r="F17" s="27">
        <v>9.3383841658757731</v>
      </c>
      <c r="G17" s="27">
        <v>10.782356367428386</v>
      </c>
      <c r="H17" s="27">
        <v>10.636822181036745</v>
      </c>
      <c r="I17" s="36">
        <v>8.9789022093604967</v>
      </c>
      <c r="J17" s="18"/>
      <c r="K17" s="11"/>
    </row>
    <row r="18" spans="1:12">
      <c r="A18" s="16"/>
      <c r="B18" s="11" t="s">
        <v>54</v>
      </c>
      <c r="C18" s="27">
        <v>0.9474577071231689</v>
      </c>
      <c r="D18" s="27">
        <v>0.85633818886008894</v>
      </c>
      <c r="E18" s="27">
        <v>0.60538204114950755</v>
      </c>
      <c r="F18" s="27">
        <v>0.35017251519398834</v>
      </c>
      <c r="G18" s="27">
        <v>0.47528165217710178</v>
      </c>
      <c r="H18" s="27">
        <v>0.57868330155352932</v>
      </c>
      <c r="I18" s="36">
        <v>0.62721157315472631</v>
      </c>
      <c r="J18" s="18"/>
      <c r="K18" s="11"/>
    </row>
    <row r="19" spans="1:12">
      <c r="A19" s="16"/>
      <c r="B19" s="11" t="s">
        <v>40</v>
      </c>
      <c r="C19" s="27">
        <v>34.166064713429734</v>
      </c>
      <c r="D19" s="27">
        <v>34.460060908690075</v>
      </c>
      <c r="E19" s="27">
        <v>30.172752954359584</v>
      </c>
      <c r="F19" s="27">
        <v>25.229235033757114</v>
      </c>
      <c r="G19" s="27">
        <v>21.781078468203777</v>
      </c>
      <c r="H19" s="27">
        <v>31.604253135637478</v>
      </c>
      <c r="I19" s="36">
        <v>32.800265550487964</v>
      </c>
      <c r="J19" s="18"/>
      <c r="K19" s="11"/>
    </row>
    <row r="20" spans="1:12">
      <c r="A20" s="16"/>
      <c r="B20" s="11" t="s">
        <v>33</v>
      </c>
      <c r="C20" s="27">
        <v>15.388108455523881</v>
      </c>
      <c r="D20" s="27">
        <v>16.814669133877256</v>
      </c>
      <c r="E20" s="27">
        <v>7.8858414983655036</v>
      </c>
      <c r="F20" s="27">
        <v>6.9723980224122375</v>
      </c>
      <c r="G20" s="27">
        <v>5.1225632614991552</v>
      </c>
      <c r="H20" s="27">
        <v>10.216017772752759</v>
      </c>
      <c r="I20" s="36">
        <v>12.325403157293069</v>
      </c>
      <c r="J20" s="18"/>
      <c r="K20" s="11"/>
    </row>
    <row r="21" spans="1:12">
      <c r="A21" s="16"/>
      <c r="B21" s="11" t="s">
        <v>42</v>
      </c>
      <c r="C21" s="27">
        <v>3.4202482288270994</v>
      </c>
      <c r="D21" s="27">
        <v>6.0107861386060772</v>
      </c>
      <c r="E21" s="27">
        <v>22.393256941593268</v>
      </c>
      <c r="F21" s="27">
        <v>17.038778622354286</v>
      </c>
      <c r="G21" s="27">
        <v>13.144784475253433</v>
      </c>
      <c r="H21" s="27">
        <v>19.708182488861755</v>
      </c>
      <c r="I21" s="36">
        <v>19.099165090460232</v>
      </c>
      <c r="J21" s="18"/>
      <c r="K21" s="11"/>
    </row>
    <row r="22" spans="1:12">
      <c r="A22" s="16"/>
      <c r="B22" s="11" t="s">
        <v>34</v>
      </c>
      <c r="C22" s="27">
        <v>25.83363967389154</v>
      </c>
      <c r="D22" s="27">
        <v>26.104135704261644</v>
      </c>
      <c r="E22" s="27">
        <v>26.644533017548266</v>
      </c>
      <c r="F22" s="27">
        <v>21.575486110134932</v>
      </c>
      <c r="G22" s="27">
        <v>19.09954574519486</v>
      </c>
      <c r="H22" s="27">
        <v>26.939849118647984</v>
      </c>
      <c r="I22" s="36">
        <v>27.436435981775588</v>
      </c>
      <c r="J22" s="18"/>
      <c r="K22" s="11"/>
    </row>
    <row r="23" spans="1:12">
      <c r="A23" s="16"/>
      <c r="B23" s="11" t="s">
        <v>41</v>
      </c>
      <c r="C23" s="27">
        <v>11.784608973561259</v>
      </c>
      <c r="D23" s="27">
        <v>12.254050287105315</v>
      </c>
      <c r="E23" s="27">
        <v>9.2250027320029488</v>
      </c>
      <c r="F23" s="27">
        <v>8.8052716326435281</v>
      </c>
      <c r="G23" s="27">
        <v>10.156768471505881</v>
      </c>
      <c r="H23" s="27">
        <v>12.623564428942599</v>
      </c>
      <c r="I23" s="36">
        <v>13.280561379284887</v>
      </c>
      <c r="J23" s="18"/>
      <c r="K23" s="11"/>
    </row>
    <row r="24" spans="1:12">
      <c r="A24" s="16"/>
      <c r="B24" s="11" t="s">
        <v>33</v>
      </c>
      <c r="C24" s="27">
        <v>5.2826653201985945</v>
      </c>
      <c r="D24" s="27">
        <v>6.6071749679965635</v>
      </c>
      <c r="E24" s="27">
        <v>2.6957998331079254</v>
      </c>
      <c r="F24" s="27">
        <v>2.9722764977125693</v>
      </c>
      <c r="G24" s="27">
        <v>2.7513638053053331</v>
      </c>
      <c r="H24" s="27">
        <v>4.9503846768876967</v>
      </c>
      <c r="I24" s="36">
        <v>5.6821762013942978</v>
      </c>
      <c r="J24" s="18"/>
      <c r="K24" s="11"/>
    </row>
    <row r="25" spans="1:12">
      <c r="A25" s="16"/>
      <c r="B25" s="11" t="s">
        <v>42</v>
      </c>
      <c r="C25" s="27">
        <v>1.3644432302074201</v>
      </c>
      <c r="D25" s="27">
        <v>2.3802713108880069</v>
      </c>
      <c r="E25" s="27">
        <v>6.8476803781073441</v>
      </c>
      <c r="F25" s="27">
        <v>5.9720320879621163</v>
      </c>
      <c r="G25" s="27">
        <v>6.8600741723335652</v>
      </c>
      <c r="H25" s="27">
        <v>7.47033455845974</v>
      </c>
      <c r="I25" s="36">
        <v>7.8909371903363725</v>
      </c>
      <c r="J25" s="18"/>
      <c r="K25" s="11"/>
    </row>
    <row r="26" spans="1:12">
      <c r="A26" s="16"/>
      <c r="B26" s="11" t="s">
        <v>34</v>
      </c>
      <c r="C26" s="27">
        <v>9.0087200972279611</v>
      </c>
      <c r="D26" s="27">
        <v>9.1348499529513134</v>
      </c>
      <c r="E26" s="27">
        <v>8.0239555433946883</v>
      </c>
      <c r="F26" s="27">
        <v>7.1294823002449075</v>
      </c>
      <c r="G26" s="27">
        <v>8.7703205444402954</v>
      </c>
      <c r="H26" s="27">
        <v>10.356260857983731</v>
      </c>
      <c r="I26" s="36">
        <v>10.650070181876526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4"/>
    </row>
    <row r="41" spans="1:12">
      <c r="A41" s="16"/>
      <c r="B41" s="74" t="s">
        <v>190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170</v>
      </c>
      <c r="C42" s="95"/>
      <c r="D42" s="95"/>
      <c r="E42" s="95"/>
      <c r="F42" s="95"/>
      <c r="G42" s="95"/>
      <c r="H42" s="96"/>
      <c r="I42" s="96"/>
      <c r="J42" s="97"/>
      <c r="K42" s="11"/>
      <c r="L42" s="58"/>
    </row>
    <row r="43" spans="1:12">
      <c r="B43" s="23" t="s">
        <v>46</v>
      </c>
      <c r="E43" s="23" t="s">
        <v>44</v>
      </c>
      <c r="K43" s="58"/>
      <c r="L43" s="58"/>
    </row>
    <row r="44" spans="1:12">
      <c r="B44" s="23" t="s">
        <v>47</v>
      </c>
      <c r="C44" s="23"/>
      <c r="D44" s="23"/>
      <c r="E44" s="23" t="s">
        <v>45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  <c r="M7" s="11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  <c r="M10" s="11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85">
        <v>2011</v>
      </c>
      <c r="K11" s="16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195</v>
      </c>
      <c r="C13" s="27">
        <v>81.000462225651276</v>
      </c>
      <c r="D13" s="27">
        <v>81.325604959887315</v>
      </c>
      <c r="E13" s="27">
        <v>81.725550185168544</v>
      </c>
      <c r="F13" s="27">
        <v>82.137379805760617</v>
      </c>
      <c r="G13" s="27">
        <v>82.523710906250599</v>
      </c>
      <c r="H13" s="27">
        <v>82.873033881993678</v>
      </c>
      <c r="I13" s="27">
        <v>83.179416415018736</v>
      </c>
      <c r="J13" s="36">
        <v>83.452965957860286</v>
      </c>
      <c r="K13" s="45">
        <v>1</v>
      </c>
      <c r="L13" s="18"/>
      <c r="M13" s="11"/>
    </row>
    <row r="14" spans="1:15">
      <c r="A14" s="16"/>
      <c r="B14" s="11" t="s">
        <v>21</v>
      </c>
      <c r="C14" s="27">
        <v>81.421776103587518</v>
      </c>
      <c r="D14" s="27">
        <v>81.822163894483069</v>
      </c>
      <c r="E14" s="27">
        <v>82.034169327471929</v>
      </c>
      <c r="F14" s="27">
        <v>82.274188211939318</v>
      </c>
      <c r="G14" s="27">
        <v>82.518443494030763</v>
      </c>
      <c r="H14" s="27">
        <v>82.743467884023431</v>
      </c>
      <c r="I14" s="27">
        <v>82.934866484075116</v>
      </c>
      <c r="J14" s="36">
        <v>83.096929146236988</v>
      </c>
      <c r="K14" s="45">
        <v>2</v>
      </c>
      <c r="L14" s="18"/>
      <c r="M14" s="11"/>
    </row>
    <row r="15" spans="1:15">
      <c r="A15" s="16"/>
      <c r="B15" s="11" t="s">
        <v>11</v>
      </c>
      <c r="C15" s="27">
        <v>0</v>
      </c>
      <c r="D15" s="27">
        <v>0</v>
      </c>
      <c r="E15" s="27">
        <v>0</v>
      </c>
      <c r="F15" s="27">
        <v>80.589462694616572</v>
      </c>
      <c r="G15" s="27">
        <v>81.076949452810226</v>
      </c>
      <c r="H15" s="27">
        <v>81.58845633974255</v>
      </c>
      <c r="I15" s="27">
        <v>82.057752440110221</v>
      </c>
      <c r="J15" s="36">
        <v>82.483637398868822</v>
      </c>
      <c r="K15" s="45">
        <v>3</v>
      </c>
      <c r="L15" s="18"/>
      <c r="M15" s="11"/>
    </row>
    <row r="16" spans="1:15">
      <c r="A16" s="16"/>
      <c r="B16" s="11" t="s">
        <v>22</v>
      </c>
      <c r="C16" s="27">
        <v>78.898577869661139</v>
      </c>
      <c r="D16" s="27">
        <v>79.197306925515548</v>
      </c>
      <c r="E16" s="27">
        <v>79.687684489564418</v>
      </c>
      <c r="F16" s="27">
        <v>80.168390472991774</v>
      </c>
      <c r="G16" s="27">
        <v>80.604473748212271</v>
      </c>
      <c r="H16" s="27">
        <v>81.004295857473167</v>
      </c>
      <c r="I16" s="27">
        <v>81.343552684486426</v>
      </c>
      <c r="J16" s="36">
        <v>81.631468818205718</v>
      </c>
      <c r="K16" s="45">
        <v>4</v>
      </c>
      <c r="L16" s="18"/>
      <c r="M16" s="11"/>
    </row>
    <row r="17" spans="1:15">
      <c r="A17" s="16"/>
      <c r="B17" s="11" t="s">
        <v>19</v>
      </c>
      <c r="C17" s="27">
        <v>78.726113267585646</v>
      </c>
      <c r="D17" s="27">
        <v>79.055901309478045</v>
      </c>
      <c r="E17" s="27">
        <v>79.483958272666555</v>
      </c>
      <c r="F17" s="27">
        <v>79.925375436612342</v>
      </c>
      <c r="G17" s="27">
        <v>80.357497610686934</v>
      </c>
      <c r="H17" s="27">
        <v>80.777541744213849</v>
      </c>
      <c r="I17" s="27">
        <v>81.148392595920157</v>
      </c>
      <c r="J17" s="36">
        <v>81.474367645069677</v>
      </c>
      <c r="K17" s="45">
        <v>5</v>
      </c>
      <c r="L17" s="18"/>
      <c r="M17" s="11"/>
    </row>
    <row r="18" spans="1:15">
      <c r="A18" s="16"/>
      <c r="B18" s="11" t="s">
        <v>3</v>
      </c>
      <c r="C18" s="27">
        <v>0</v>
      </c>
      <c r="D18" s="27">
        <v>0</v>
      </c>
      <c r="E18" s="27">
        <v>0</v>
      </c>
      <c r="F18" s="27">
        <v>79.778715390326511</v>
      </c>
      <c r="G18" s="27">
        <v>80.153014437226616</v>
      </c>
      <c r="H18" s="27">
        <v>80.480891560110848</v>
      </c>
      <c r="I18" s="27">
        <v>80.747118933738435</v>
      </c>
      <c r="J18" s="36">
        <v>80.970587818797171</v>
      </c>
      <c r="K18" s="45">
        <v>6</v>
      </c>
      <c r="L18" s="18"/>
      <c r="M18" s="11"/>
    </row>
    <row r="19" spans="1:15">
      <c r="A19" s="16"/>
      <c r="B19" s="11" t="s">
        <v>23</v>
      </c>
      <c r="C19" s="27">
        <v>78.678796504116733</v>
      </c>
      <c r="D19" s="27">
        <v>78.822774559714489</v>
      </c>
      <c r="E19" s="27">
        <v>79.195801452342565</v>
      </c>
      <c r="F19" s="27">
        <v>79.593146414163499</v>
      </c>
      <c r="G19" s="27">
        <v>79.975629484903351</v>
      </c>
      <c r="H19" s="27">
        <v>80.357413871046745</v>
      </c>
      <c r="I19" s="27">
        <v>80.688330690493927</v>
      </c>
      <c r="J19" s="36">
        <v>80.967527723141089</v>
      </c>
      <c r="K19" s="45">
        <v>7</v>
      </c>
      <c r="L19" s="18"/>
      <c r="M19" s="11"/>
    </row>
    <row r="20" spans="1:15">
      <c r="A20" s="16"/>
      <c r="B20" s="11" t="s">
        <v>10</v>
      </c>
      <c r="C20" s="27">
        <v>77.627398867759496</v>
      </c>
      <c r="D20" s="27">
        <v>77.947271095786249</v>
      </c>
      <c r="E20" s="27">
        <v>78.422529997191944</v>
      </c>
      <c r="F20" s="27">
        <v>78.889356827774463</v>
      </c>
      <c r="G20" s="27">
        <v>79.375810306951649</v>
      </c>
      <c r="H20" s="27">
        <v>79.908704640563386</v>
      </c>
      <c r="I20" s="27">
        <v>80.435769405356325</v>
      </c>
      <c r="J20" s="36">
        <v>80.935642646226341</v>
      </c>
      <c r="K20" s="45">
        <v>8</v>
      </c>
      <c r="L20" s="18"/>
      <c r="M20" s="11"/>
    </row>
    <row r="21" spans="1:15">
      <c r="A21" s="16"/>
      <c r="B21" s="12" t="s">
        <v>4</v>
      </c>
      <c r="C21" s="50">
        <v>78.02838024374401</v>
      </c>
      <c r="D21" s="50">
        <v>78.401575497918387</v>
      </c>
      <c r="E21" s="50">
        <v>78.865379684731835</v>
      </c>
      <c r="F21" s="50">
        <v>79.302856849874033</v>
      </c>
      <c r="G21" s="50">
        <v>79.703194822005031</v>
      </c>
      <c r="H21" s="50">
        <v>80.074426729414398</v>
      </c>
      <c r="I21" s="50">
        <v>80.412010428984743</v>
      </c>
      <c r="J21" s="50">
        <v>80.722833527575233</v>
      </c>
      <c r="K21" s="106">
        <v>9</v>
      </c>
      <c r="L21" s="18"/>
      <c r="M21" s="11"/>
    </row>
    <row r="22" spans="1:15">
      <c r="A22" s="16"/>
      <c r="B22" s="11" t="s">
        <v>13</v>
      </c>
      <c r="C22" s="27">
        <v>0</v>
      </c>
      <c r="D22" s="27">
        <v>0</v>
      </c>
      <c r="E22" s="27">
        <v>0</v>
      </c>
      <c r="F22" s="27">
        <v>78.643771354194911</v>
      </c>
      <c r="G22" s="27">
        <v>79.095748971525381</v>
      </c>
      <c r="H22" s="27">
        <v>79.45664855495184</v>
      </c>
      <c r="I22" s="27">
        <v>79.746768488214485</v>
      </c>
      <c r="J22" s="36">
        <v>80.005238344683079</v>
      </c>
      <c r="K22" s="45">
        <v>10</v>
      </c>
      <c r="L22" s="18"/>
      <c r="M22" s="11"/>
    </row>
    <row r="23" spans="1:15">
      <c r="A23" s="16"/>
      <c r="B23" s="11" t="s">
        <v>9</v>
      </c>
      <c r="C23" s="27">
        <v>0</v>
      </c>
      <c r="D23" s="27">
        <v>0</v>
      </c>
      <c r="E23" s="27">
        <v>0</v>
      </c>
      <c r="F23" s="27">
        <v>77.690077283988273</v>
      </c>
      <c r="G23" s="27">
        <v>78.255100275678743</v>
      </c>
      <c r="H23" s="27">
        <v>78.844649226658987</v>
      </c>
      <c r="I23" s="27">
        <v>79.381885543677754</v>
      </c>
      <c r="J23" s="36">
        <v>79.870263986066092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7</v>
      </c>
      <c r="C24" s="27">
        <v>77.055372248925508</v>
      </c>
      <c r="D24" s="27">
        <v>77.269310862442495</v>
      </c>
      <c r="E24" s="27">
        <v>77.579221108268541</v>
      </c>
      <c r="F24" s="27">
        <v>77.929849281599488</v>
      </c>
      <c r="G24" s="27">
        <v>78.310808813470302</v>
      </c>
      <c r="H24" s="27">
        <v>78.697714444190666</v>
      </c>
      <c r="I24" s="27">
        <v>79.045473001497754</v>
      </c>
      <c r="J24" s="36">
        <v>79.352661206349723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196</v>
      </c>
      <c r="C25" s="28">
        <v>76.1447233218571</v>
      </c>
      <c r="D25" s="28">
        <v>76.562321679847358</v>
      </c>
      <c r="E25" s="28">
        <v>76.963327700211366</v>
      </c>
      <c r="F25" s="28">
        <v>77.365200169181364</v>
      </c>
      <c r="G25" s="28">
        <v>77.761009032022855</v>
      </c>
      <c r="H25" s="28">
        <v>78.141434988386933</v>
      </c>
      <c r="I25" s="28">
        <v>78.475333983513778</v>
      </c>
      <c r="J25" s="50">
        <v>78.760876613277205</v>
      </c>
      <c r="K25" s="45" t="s">
        <v>197</v>
      </c>
      <c r="L25" s="18"/>
      <c r="M25" s="11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77.230440849791108</v>
      </c>
      <c r="G26" s="27">
        <v>77.495463180576039</v>
      </c>
      <c r="H26" s="27">
        <v>77.834084708544054</v>
      </c>
      <c r="I26" s="27">
        <v>78.202057063638506</v>
      </c>
      <c r="J26" s="36">
        <v>78.552806522923134</v>
      </c>
      <c r="K26" s="45">
        <v>13</v>
      </c>
      <c r="L26" s="18"/>
      <c r="M26" s="11"/>
    </row>
    <row r="27" spans="1:15">
      <c r="A27" s="16"/>
      <c r="B27" s="11" t="s">
        <v>24</v>
      </c>
      <c r="C27" s="27">
        <v>76.298799560402401</v>
      </c>
      <c r="D27" s="27">
        <v>76.427327712609966</v>
      </c>
      <c r="E27" s="27">
        <v>76.696069726238591</v>
      </c>
      <c r="F27" s="27">
        <v>77.014332453218913</v>
      </c>
      <c r="G27" s="27">
        <v>77.34690205074628</v>
      </c>
      <c r="H27" s="27">
        <v>77.684738081037537</v>
      </c>
      <c r="I27" s="27">
        <v>77.9965528873214</v>
      </c>
      <c r="J27" s="36">
        <v>78.282036905489676</v>
      </c>
      <c r="K27" s="45">
        <v>14</v>
      </c>
      <c r="L27" s="18"/>
      <c r="M27" s="11"/>
    </row>
    <row r="28" spans="1:15">
      <c r="A28" s="16"/>
      <c r="B28" s="11" t="s">
        <v>5</v>
      </c>
      <c r="C28" s="27">
        <v>76.023684533763415</v>
      </c>
      <c r="D28" s="27">
        <v>76.231773869328805</v>
      </c>
      <c r="E28" s="27">
        <v>76.494135997279599</v>
      </c>
      <c r="F28" s="27">
        <v>76.790419383635481</v>
      </c>
      <c r="G28" s="27">
        <v>77.120888440827969</v>
      </c>
      <c r="H28" s="27">
        <v>77.498881431767344</v>
      </c>
      <c r="I28" s="27">
        <v>77.870365490966805</v>
      </c>
      <c r="J28" s="36">
        <v>78.222772558336345</v>
      </c>
      <c r="K28" s="45">
        <v>15</v>
      </c>
      <c r="L28" s="18"/>
      <c r="M28" s="11"/>
    </row>
    <row r="29" spans="1:15">
      <c r="A29" s="16"/>
      <c r="B29" s="11" t="s">
        <v>18</v>
      </c>
      <c r="C29" s="27">
        <v>75.706590468099904</v>
      </c>
      <c r="D29" s="27">
        <v>76.08842736263459</v>
      </c>
      <c r="E29" s="27">
        <v>76.397797757976022</v>
      </c>
      <c r="F29" s="27">
        <v>76.712156122083087</v>
      </c>
      <c r="G29" s="27">
        <v>77.02786056757806</v>
      </c>
      <c r="H29" s="27">
        <v>77.322737409348747</v>
      </c>
      <c r="I29" s="27">
        <v>77.574606650771798</v>
      </c>
      <c r="J29" s="36">
        <v>77.786034826633951</v>
      </c>
      <c r="K29" s="45">
        <v>16</v>
      </c>
      <c r="L29" s="18"/>
      <c r="M29" s="11"/>
    </row>
    <row r="30" spans="1:15">
      <c r="A30" s="16"/>
      <c r="B30" s="11" t="s">
        <v>8</v>
      </c>
      <c r="C30" s="27">
        <v>75.385936245707214</v>
      </c>
      <c r="D30" s="27">
        <v>75.728630737322206</v>
      </c>
      <c r="E30" s="27">
        <v>76.075107590879952</v>
      </c>
      <c r="F30" s="27">
        <v>76.417033509815127</v>
      </c>
      <c r="G30" s="27">
        <v>76.763649889132083</v>
      </c>
      <c r="H30" s="27">
        <v>77.097269413660086</v>
      </c>
      <c r="I30" s="27">
        <v>77.391495154483465</v>
      </c>
      <c r="J30" s="36">
        <v>77.649933111838251</v>
      </c>
      <c r="K30" s="45">
        <v>17</v>
      </c>
      <c r="L30" s="18"/>
      <c r="M30" s="11"/>
    </row>
    <row r="31" spans="1:15">
      <c r="A31" s="16"/>
      <c r="B31" s="11" t="s">
        <v>14</v>
      </c>
      <c r="C31" s="27">
        <v>0</v>
      </c>
      <c r="D31" s="27">
        <v>0</v>
      </c>
      <c r="E31" s="27">
        <v>0</v>
      </c>
      <c r="F31" s="27">
        <v>75.843405620696302</v>
      </c>
      <c r="G31" s="27">
        <v>76.32506586848848</v>
      </c>
      <c r="H31" s="27">
        <v>76.814436141545855</v>
      </c>
      <c r="I31" s="27">
        <v>77.243504952906434</v>
      </c>
      <c r="J31" s="36">
        <v>77.621253702705644</v>
      </c>
      <c r="K31" s="45">
        <v>18</v>
      </c>
      <c r="L31" s="18"/>
      <c r="M31" s="11"/>
    </row>
    <row r="32" spans="1:15">
      <c r="A32" s="16"/>
      <c r="B32" s="11" t="s">
        <v>20</v>
      </c>
      <c r="C32" s="27">
        <v>74.480560668857564</v>
      </c>
      <c r="D32" s="27">
        <v>74.645728751736357</v>
      </c>
      <c r="E32" s="27">
        <v>75.065641117853104</v>
      </c>
      <c r="F32" s="27">
        <v>75.528175157606228</v>
      </c>
      <c r="G32" s="27">
        <v>76.007049638517969</v>
      </c>
      <c r="H32" s="27">
        <v>76.532654311838115</v>
      </c>
      <c r="I32" s="27">
        <v>77.031037543229147</v>
      </c>
      <c r="J32" s="36">
        <v>77.491207199081458</v>
      </c>
      <c r="K32" s="45">
        <v>19</v>
      </c>
      <c r="L32" s="18"/>
      <c r="M32" s="11"/>
    </row>
    <row r="33" spans="1:14">
      <c r="A33" s="16"/>
      <c r="B33" s="11" t="s">
        <v>6</v>
      </c>
      <c r="C33" s="27">
        <v>0</v>
      </c>
      <c r="D33" s="27">
        <v>0</v>
      </c>
      <c r="E33" s="27">
        <v>0</v>
      </c>
      <c r="F33" s="27">
        <v>73.620125600917291</v>
      </c>
      <c r="G33" s="27">
        <v>74.038023400996281</v>
      </c>
      <c r="H33" s="27">
        <v>74.457012092160497</v>
      </c>
      <c r="I33" s="27">
        <v>74.854034657064616</v>
      </c>
      <c r="J33" s="36">
        <v>75.224408738039372</v>
      </c>
      <c r="K33" s="45">
        <v>20</v>
      </c>
      <c r="L33" s="18"/>
      <c r="M33" s="11"/>
    </row>
    <row r="34" spans="1:14">
      <c r="A34" s="16"/>
      <c r="B34" s="11" t="s">
        <v>17</v>
      </c>
      <c r="C34" s="27">
        <v>0</v>
      </c>
      <c r="D34" s="27">
        <v>0</v>
      </c>
      <c r="E34" s="27">
        <v>0</v>
      </c>
      <c r="F34" s="27">
        <v>73.260670287232998</v>
      </c>
      <c r="G34" s="27">
        <v>73.693709090983077</v>
      </c>
      <c r="H34" s="27">
        <v>74.165870847130549</v>
      </c>
      <c r="I34" s="27">
        <v>74.625965996908818</v>
      </c>
      <c r="J34" s="36">
        <v>75.068292877933246</v>
      </c>
      <c r="K34" s="45">
        <v>21</v>
      </c>
      <c r="L34" s="18"/>
      <c r="M34" s="11"/>
    </row>
    <row r="35" spans="1:14">
      <c r="A35" s="16"/>
      <c r="B35" s="11" t="s">
        <v>15</v>
      </c>
      <c r="C35" s="27">
        <v>0</v>
      </c>
      <c r="D35" s="27">
        <v>0</v>
      </c>
      <c r="E35" s="27">
        <v>0</v>
      </c>
      <c r="F35" s="27">
        <v>73.498674517431084</v>
      </c>
      <c r="G35" s="27">
        <v>73.695978769745238</v>
      </c>
      <c r="H35" s="27">
        <v>73.97775645422162</v>
      </c>
      <c r="I35" s="27">
        <v>74.281201202427155</v>
      </c>
      <c r="J35" s="36">
        <v>74.58508245963688</v>
      </c>
      <c r="K35" s="45">
        <v>22</v>
      </c>
      <c r="L35" s="18"/>
      <c r="M35" s="11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67.199912130795909</v>
      </c>
      <c r="G36" s="27">
        <v>67.616402945824717</v>
      </c>
      <c r="H36" s="27">
        <v>68.006741102316212</v>
      </c>
      <c r="I36" s="27">
        <v>68.279918415102685</v>
      </c>
      <c r="J36" s="36">
        <v>68.440357689437533</v>
      </c>
      <c r="K36" s="45">
        <v>23</v>
      </c>
      <c r="L36" s="18"/>
      <c r="M36" s="11"/>
    </row>
    <row r="37" spans="1:14">
      <c r="A37" s="16"/>
      <c r="B37" s="11" t="s">
        <v>186</v>
      </c>
      <c r="C37" s="27">
        <v>0</v>
      </c>
      <c r="D37" s="27">
        <v>0</v>
      </c>
      <c r="E37" s="27">
        <v>0</v>
      </c>
      <c r="F37" s="27">
        <v>68.661345264121209</v>
      </c>
      <c r="G37" s="27">
        <v>68.559946276048763</v>
      </c>
      <c r="H37" s="27">
        <v>68.39655127670234</v>
      </c>
      <c r="I37" s="27">
        <v>68.194921148739937</v>
      </c>
      <c r="J37" s="36">
        <v>67.999849087247327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190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168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174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169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170</v>
      </c>
      <c r="C51" s="95"/>
      <c r="D51" s="95"/>
      <c r="E51" s="95"/>
      <c r="F51" s="95"/>
      <c r="G51" s="95"/>
      <c r="H51" s="96"/>
      <c r="I51" s="96"/>
      <c r="J51" s="96"/>
      <c r="K51" s="96"/>
      <c r="L51" s="97"/>
      <c r="M51" s="11"/>
    </row>
    <row r="53" spans="1:13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6" t="s">
        <v>51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">
        <v>4</v>
      </c>
      <c r="C13" s="50">
        <v>64.882781075067626</v>
      </c>
      <c r="D13" s="50">
        <v>65.457910344460814</v>
      </c>
      <c r="E13" s="50">
        <v>66.845813653482679</v>
      </c>
      <c r="F13" s="50">
        <v>64.25766058259596</v>
      </c>
      <c r="G13" s="50">
        <v>64.712463324538376</v>
      </c>
      <c r="H13" s="50">
        <v>66.09535170306674</v>
      </c>
      <c r="I13" s="50">
        <v>67.681075424934093</v>
      </c>
      <c r="J13" s="50">
        <v>70.373547536107978</v>
      </c>
      <c r="K13" s="106">
        <v>1</v>
      </c>
      <c r="L13" s="18"/>
    </row>
    <row r="14" spans="1:15">
      <c r="A14" s="16"/>
      <c r="B14" s="11" t="s">
        <v>19</v>
      </c>
      <c r="C14" s="27">
        <v>64.003030099611863</v>
      </c>
      <c r="D14" s="27">
        <v>65.308927973757022</v>
      </c>
      <c r="E14" s="27">
        <v>63.241666188956756</v>
      </c>
      <c r="F14" s="27">
        <v>56.971959968747321</v>
      </c>
      <c r="G14" s="27">
        <v>63.717477894029997</v>
      </c>
      <c r="H14" s="27">
        <v>68.810107253615513</v>
      </c>
      <c r="I14" s="27">
        <v>73.335723390371626</v>
      </c>
      <c r="J14" s="36">
        <v>68.891563864782768</v>
      </c>
      <c r="K14" s="45">
        <v>2</v>
      </c>
      <c r="L14" s="18"/>
    </row>
    <row r="15" spans="1:15">
      <c r="A15" s="16"/>
      <c r="B15" s="11" t="s">
        <v>7</v>
      </c>
      <c r="C15" s="27">
        <v>69.724861821471933</v>
      </c>
      <c r="D15" s="27">
        <v>68.20659915747197</v>
      </c>
      <c r="E15" s="27">
        <v>67.205723326583794</v>
      </c>
      <c r="F15" s="27">
        <v>67.035605151930554</v>
      </c>
      <c r="G15" s="27">
        <v>68.408217441609366</v>
      </c>
      <c r="H15" s="27">
        <v>68.868585366780593</v>
      </c>
      <c r="I15" s="27">
        <v>65.474566527079929</v>
      </c>
      <c r="J15" s="36">
        <v>68.753194605745833</v>
      </c>
      <c r="K15" s="45">
        <v>3</v>
      </c>
      <c r="L15" s="18"/>
    </row>
    <row r="16" spans="1:15">
      <c r="A16" s="16"/>
      <c r="B16" s="11" t="s">
        <v>8</v>
      </c>
      <c r="C16" s="27">
        <v>66.06734705772088</v>
      </c>
      <c r="D16" s="27">
        <v>66.435123176825954</v>
      </c>
      <c r="E16" s="27">
        <v>65.009862289044051</v>
      </c>
      <c r="F16" s="27">
        <v>64.096017695210591</v>
      </c>
      <c r="G16" s="27">
        <v>68.185085923301671</v>
      </c>
      <c r="H16" s="27">
        <v>69.951020855862396</v>
      </c>
      <c r="I16" s="27">
        <v>67.237074637054818</v>
      </c>
      <c r="J16" s="36">
        <v>67.370620509294838</v>
      </c>
      <c r="K16" s="45">
        <v>4</v>
      </c>
      <c r="L16" s="18"/>
    </row>
    <row r="17" spans="1:15">
      <c r="A17" s="16"/>
      <c r="B17" s="11" t="s">
        <v>18</v>
      </c>
      <c r="C17" s="27">
        <v>64.193222201961902</v>
      </c>
      <c r="D17" s="27">
        <v>67.555631198116487</v>
      </c>
      <c r="E17" s="27">
        <v>63.930013137465657</v>
      </c>
      <c r="F17" s="27">
        <v>65.287126788395994</v>
      </c>
      <c r="G17" s="27">
        <v>66.175434818692835</v>
      </c>
      <c r="H17" s="27">
        <v>64.86111005340625</v>
      </c>
      <c r="I17" s="27">
        <v>64.867874571969821</v>
      </c>
      <c r="J17" s="36">
        <v>66.772269579170327</v>
      </c>
      <c r="K17" s="45">
        <v>5</v>
      </c>
      <c r="L17" s="18"/>
    </row>
    <row r="18" spans="1:15">
      <c r="A18" s="16"/>
      <c r="B18" s="11" t="s">
        <v>22</v>
      </c>
      <c r="C18" s="27">
        <v>61.792893701140081</v>
      </c>
      <c r="D18" s="27">
        <v>61.872582889213788</v>
      </c>
      <c r="E18" s="27">
        <v>61.631643322612781</v>
      </c>
      <c r="F18" s="27">
        <v>58.239953708245942</v>
      </c>
      <c r="G18" s="27">
        <v>58.801989852880901</v>
      </c>
      <c r="H18" s="27">
        <v>62.374997645249707</v>
      </c>
      <c r="I18" s="27">
        <v>63.673266780651929</v>
      </c>
      <c r="J18" s="36">
        <v>65.97975945525414</v>
      </c>
      <c r="K18" s="45">
        <v>6</v>
      </c>
      <c r="L18" s="18"/>
    </row>
    <row r="19" spans="1:15">
      <c r="A19" s="16"/>
      <c r="B19" s="11" t="s">
        <v>10</v>
      </c>
      <c r="C19" s="27">
        <v>64.820405760615003</v>
      </c>
      <c r="D19" s="27">
        <v>63.087975807270439</v>
      </c>
      <c r="E19" s="27">
        <v>64.454880966430267</v>
      </c>
      <c r="F19" s="27">
        <v>63.41315613781272</v>
      </c>
      <c r="G19" s="27">
        <v>63.092910225616407</v>
      </c>
      <c r="H19" s="27">
        <v>64.847238550262404</v>
      </c>
      <c r="I19" s="27">
        <v>65.867970360192373</v>
      </c>
      <c r="J19" s="36">
        <v>65.869568086303559</v>
      </c>
      <c r="K19" s="45">
        <v>7</v>
      </c>
      <c r="L19" s="18"/>
    </row>
    <row r="20" spans="1:15">
      <c r="A20" s="16"/>
      <c r="B20" s="11" t="s">
        <v>20</v>
      </c>
      <c r="C20" s="27">
        <v>62.505441158725141</v>
      </c>
      <c r="D20" s="27">
        <v>60.271488201561766</v>
      </c>
      <c r="E20" s="27">
        <v>60.559207752352961</v>
      </c>
      <c r="F20" s="27">
        <v>61.028194958628603</v>
      </c>
      <c r="G20" s="27">
        <v>60.48000848321324</v>
      </c>
      <c r="H20" s="27">
        <v>63.320838098057152</v>
      </c>
      <c r="I20" s="27">
        <v>63.036636496191264</v>
      </c>
      <c r="J20" s="36">
        <v>64.854182971996082</v>
      </c>
      <c r="K20" s="45">
        <v>8</v>
      </c>
      <c r="L20" s="18"/>
    </row>
    <row r="21" spans="1:15">
      <c r="A21" s="16"/>
      <c r="B21" s="11" t="s">
        <v>23</v>
      </c>
      <c r="C21" s="27">
        <v>65.071353940449043</v>
      </c>
      <c r="D21" s="27">
        <v>67.938821932318476</v>
      </c>
      <c r="E21" s="27">
        <v>65.471793721472736</v>
      </c>
      <c r="F21" s="27">
        <v>64.049234460264756</v>
      </c>
      <c r="G21" s="27">
        <v>64.696141194240255</v>
      </c>
      <c r="H21" s="27">
        <v>67.386673121871752</v>
      </c>
      <c r="I21" s="27">
        <v>68.724258436035683</v>
      </c>
      <c r="J21" s="36">
        <v>64.720024158030952</v>
      </c>
      <c r="K21" s="45">
        <v>9</v>
      </c>
      <c r="L21" s="18"/>
    </row>
    <row r="22" spans="1:15">
      <c r="A22" s="16"/>
      <c r="B22" s="11" t="s">
        <v>9</v>
      </c>
      <c r="C22" s="27">
        <v>0</v>
      </c>
      <c r="D22" s="27">
        <v>0</v>
      </c>
      <c r="E22" s="27">
        <v>0</v>
      </c>
      <c r="F22" s="27">
        <v>60.217757707214723</v>
      </c>
      <c r="G22" s="27">
        <v>64.931418306359532</v>
      </c>
      <c r="H22" s="27">
        <v>63.230108592427435</v>
      </c>
      <c r="I22" s="27">
        <v>63.539451693379533</v>
      </c>
      <c r="J22" s="36">
        <v>64.689189099124917</v>
      </c>
      <c r="K22" s="45">
        <v>10</v>
      </c>
      <c r="L22" s="18"/>
    </row>
    <row r="23" spans="1:15">
      <c r="A23" s="16"/>
      <c r="B23" s="11" t="s">
        <v>186</v>
      </c>
      <c r="C23" s="27">
        <v>0</v>
      </c>
      <c r="D23" s="27">
        <v>0</v>
      </c>
      <c r="E23" s="27">
        <v>0</v>
      </c>
      <c r="F23" s="27">
        <v>57.20908520193808</v>
      </c>
      <c r="G23" s="27">
        <v>58.04129233688915</v>
      </c>
      <c r="H23" s="27">
        <v>68.126669098869016</v>
      </c>
      <c r="I23" s="27">
        <v>67.219438446124897</v>
      </c>
      <c r="J23" s="36">
        <v>64.581660043963481</v>
      </c>
      <c r="K23" s="45">
        <v>11</v>
      </c>
      <c r="L23" s="18"/>
      <c r="N23" s="23"/>
      <c r="O23" s="34"/>
    </row>
    <row r="24" spans="1:15">
      <c r="A24" s="16"/>
      <c r="B24" s="11" t="s">
        <v>195</v>
      </c>
      <c r="C24" s="27">
        <v>60.619842434211492</v>
      </c>
      <c r="D24" s="27">
        <v>59.601877213306054</v>
      </c>
      <c r="E24" s="27">
        <v>57.27797414101191</v>
      </c>
      <c r="F24" s="27">
        <v>59.046175609535624</v>
      </c>
      <c r="G24" s="27">
        <v>61.253088181311142</v>
      </c>
      <c r="H24" s="27">
        <v>64.269859110433387</v>
      </c>
      <c r="I24" s="27">
        <v>63.348148791656691</v>
      </c>
      <c r="J24" s="36">
        <v>64.363495871470349</v>
      </c>
      <c r="K24" s="45">
        <v>12</v>
      </c>
      <c r="L24" s="18"/>
      <c r="N24" s="23"/>
      <c r="O24" s="34"/>
    </row>
    <row r="25" spans="1:15">
      <c r="A25" s="16"/>
      <c r="B25" s="12" t="s">
        <v>196</v>
      </c>
      <c r="C25" s="28">
        <v>61.099297826621921</v>
      </c>
      <c r="D25" s="28">
        <v>59.903316226325444</v>
      </c>
      <c r="E25" s="28">
        <v>59.878388279231906</v>
      </c>
      <c r="F25" s="28">
        <v>58.153852311904672</v>
      </c>
      <c r="G25" s="28">
        <v>58.644514658902438</v>
      </c>
      <c r="H25" s="28">
        <v>61.417685877577711</v>
      </c>
      <c r="I25" s="28">
        <v>62.641725626385245</v>
      </c>
      <c r="J25" s="50">
        <v>63.060900167412804</v>
      </c>
      <c r="K25" s="45" t="s">
        <v>197</v>
      </c>
      <c r="L25" s="18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57.037637450008582</v>
      </c>
      <c r="G26" s="27">
        <v>60.168527156015131</v>
      </c>
      <c r="H26" s="27">
        <v>60.427837489079629</v>
      </c>
      <c r="I26" s="27">
        <v>61.973747670007953</v>
      </c>
      <c r="J26" s="36">
        <v>61.983843955758232</v>
      </c>
      <c r="K26" s="45">
        <v>13</v>
      </c>
      <c r="L26" s="18"/>
    </row>
    <row r="27" spans="1:15">
      <c r="A27" s="16"/>
      <c r="B27" s="11" t="s">
        <v>14</v>
      </c>
      <c r="C27" s="27">
        <v>0</v>
      </c>
      <c r="D27" s="27">
        <v>0</v>
      </c>
      <c r="E27" s="27">
        <v>0</v>
      </c>
      <c r="F27" s="27">
        <v>58.997400423835508</v>
      </c>
      <c r="G27" s="27">
        <v>61.373982200340848</v>
      </c>
      <c r="H27" s="27">
        <v>56.903733158578703</v>
      </c>
      <c r="I27" s="27">
        <v>56.075382803297998</v>
      </c>
      <c r="J27" s="36">
        <v>61.712147660660357</v>
      </c>
      <c r="K27" s="45">
        <v>14</v>
      </c>
      <c r="L27" s="18"/>
    </row>
    <row r="28" spans="1:15">
      <c r="A28" s="16"/>
      <c r="B28" s="11" t="s">
        <v>12</v>
      </c>
      <c r="C28" s="27">
        <v>0</v>
      </c>
      <c r="D28" s="27">
        <v>0</v>
      </c>
      <c r="E28" s="27">
        <v>0</v>
      </c>
      <c r="F28" s="27">
        <v>50.379294099549078</v>
      </c>
      <c r="G28" s="27">
        <v>52.149474341625911</v>
      </c>
      <c r="H28" s="27">
        <v>52.319194313902109</v>
      </c>
      <c r="I28" s="27">
        <v>58.28690517540813</v>
      </c>
      <c r="J28" s="36">
        <v>61.628873981260746</v>
      </c>
      <c r="K28" s="45">
        <v>15</v>
      </c>
      <c r="L28" s="18"/>
    </row>
    <row r="29" spans="1:15">
      <c r="A29" s="16"/>
      <c r="B29" s="11" t="s">
        <v>13</v>
      </c>
      <c r="C29" s="27">
        <v>0</v>
      </c>
      <c r="D29" s="27">
        <v>0</v>
      </c>
      <c r="E29" s="27">
        <v>0</v>
      </c>
      <c r="F29" s="27">
        <v>60.496168400727512</v>
      </c>
      <c r="G29" s="27">
        <v>61.740859721584819</v>
      </c>
      <c r="H29" s="27">
        <v>66.383903474547111</v>
      </c>
      <c r="I29" s="27">
        <v>65.489623838226393</v>
      </c>
      <c r="J29" s="36">
        <v>61.483500294637594</v>
      </c>
      <c r="K29" s="45">
        <v>16</v>
      </c>
      <c r="L29" s="18"/>
    </row>
    <row r="30" spans="1:15">
      <c r="A30" s="16"/>
      <c r="B30" s="11" t="s">
        <v>3</v>
      </c>
      <c r="C30" s="27">
        <v>0</v>
      </c>
      <c r="D30" s="27">
        <v>0</v>
      </c>
      <c r="E30" s="27">
        <v>0</v>
      </c>
      <c r="F30" s="27">
        <v>56.828021179009227</v>
      </c>
      <c r="G30" s="27">
        <v>59.672733589507828</v>
      </c>
      <c r="H30" s="27">
        <v>55.640460235100122</v>
      </c>
      <c r="I30" s="27">
        <v>58.727480374101013</v>
      </c>
      <c r="J30" s="36">
        <v>61.078513673434884</v>
      </c>
      <c r="K30" s="45">
        <v>17</v>
      </c>
      <c r="L30" s="18"/>
    </row>
    <row r="31" spans="1:15">
      <c r="A31" s="16"/>
      <c r="B31" s="11" t="s">
        <v>15</v>
      </c>
      <c r="C31" s="27">
        <v>0</v>
      </c>
      <c r="D31" s="27">
        <v>0</v>
      </c>
      <c r="E31" s="27">
        <v>0</v>
      </c>
      <c r="F31" s="27">
        <v>59.28960139197892</v>
      </c>
      <c r="G31" s="27">
        <v>60.230254925887458</v>
      </c>
      <c r="H31" s="27">
        <v>59.580689655172414</v>
      </c>
      <c r="I31" s="27">
        <v>60.368520401368912</v>
      </c>
      <c r="J31" s="36">
        <v>60.209619309683774</v>
      </c>
      <c r="K31" s="45">
        <v>18</v>
      </c>
      <c r="L31" s="18"/>
    </row>
    <row r="32" spans="1:15">
      <c r="A32" s="16"/>
      <c r="B32" s="11" t="s">
        <v>6</v>
      </c>
      <c r="C32" s="27">
        <v>0</v>
      </c>
      <c r="D32" s="27">
        <v>0</v>
      </c>
      <c r="E32" s="27">
        <v>0</v>
      </c>
      <c r="F32" s="27">
        <v>59.8352515878289</v>
      </c>
      <c r="G32" s="27">
        <v>58.000952722038136</v>
      </c>
      <c r="H32" s="27">
        <v>56.855145801953057</v>
      </c>
      <c r="I32" s="27">
        <v>57.285047313626457</v>
      </c>
      <c r="J32" s="36">
        <v>59.676289035875065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57.44025036578487</v>
      </c>
      <c r="G33" s="27">
        <v>57.36109002056903</v>
      </c>
      <c r="H33" s="27">
        <v>60.752525662757606</v>
      </c>
      <c r="I33" s="27">
        <v>62.382463807137093</v>
      </c>
      <c r="J33" s="36">
        <v>59.652788696106427</v>
      </c>
      <c r="K33" s="45">
        <v>20</v>
      </c>
      <c r="L33" s="18"/>
    </row>
    <row r="34" spans="1:14">
      <c r="A34" s="16"/>
      <c r="B34" s="11" t="s">
        <v>24</v>
      </c>
      <c r="C34" s="27">
        <v>55.626186583730231</v>
      </c>
      <c r="D34" s="27">
        <v>51.659058888292385</v>
      </c>
      <c r="E34" s="27">
        <v>56.451569718999195</v>
      </c>
      <c r="F34" s="27">
        <v>57.144919286242967</v>
      </c>
      <c r="G34" s="27">
        <v>55.715163288350809</v>
      </c>
      <c r="H34" s="27">
        <v>56.509668381820873</v>
      </c>
      <c r="I34" s="27">
        <v>55.983395576241705</v>
      </c>
      <c r="J34" s="36">
        <v>58.84882715371522</v>
      </c>
      <c r="K34" s="45">
        <v>21</v>
      </c>
      <c r="L34" s="18"/>
    </row>
    <row r="35" spans="1:14">
      <c r="A35" s="16"/>
      <c r="B35" s="11" t="s">
        <v>21</v>
      </c>
      <c r="C35" s="27">
        <v>56.702934807355291</v>
      </c>
      <c r="D35" s="27">
        <v>57.476699031156478</v>
      </c>
      <c r="E35" s="27">
        <v>55.008487733438557</v>
      </c>
      <c r="F35" s="27">
        <v>56.893364437851503</v>
      </c>
      <c r="G35" s="27">
        <v>55.557587673174524</v>
      </c>
      <c r="H35" s="27">
        <v>57.49261274685005</v>
      </c>
      <c r="I35" s="27">
        <v>59.244232712112819</v>
      </c>
      <c r="J35" s="36">
        <v>58.605930998824263</v>
      </c>
      <c r="K35" s="45">
        <v>22</v>
      </c>
      <c r="L35" s="18"/>
    </row>
    <row r="36" spans="1:14" ht="14.25" customHeight="1">
      <c r="A36" s="16"/>
      <c r="B36" s="11" t="s">
        <v>11</v>
      </c>
      <c r="C36" s="27">
        <v>0</v>
      </c>
      <c r="D36" s="27">
        <v>0</v>
      </c>
      <c r="E36" s="27">
        <v>0</v>
      </c>
      <c r="F36" s="27">
        <v>59.372914321909711</v>
      </c>
      <c r="G36" s="27">
        <v>62.663659271529013</v>
      </c>
      <c r="H36" s="27">
        <v>57.03624419074648</v>
      </c>
      <c r="I36" s="27">
        <v>59.11250758518549</v>
      </c>
      <c r="J36" s="36">
        <v>58.557494002451726</v>
      </c>
      <c r="K36" s="45">
        <v>23</v>
      </c>
      <c r="L36" s="18"/>
    </row>
    <row r="37" spans="1:14">
      <c r="A37" s="16"/>
      <c r="B37" s="11" t="s">
        <v>5</v>
      </c>
      <c r="C37" s="27">
        <v>51.951992067317967</v>
      </c>
      <c r="D37" s="27">
        <v>54.424659115608975</v>
      </c>
      <c r="E37" s="27">
        <v>56.069506392683088</v>
      </c>
      <c r="F37" s="27">
        <v>57.477403368476942</v>
      </c>
      <c r="G37" s="27">
        <v>52.790803834502228</v>
      </c>
      <c r="H37" s="27">
        <v>56.424537368783902</v>
      </c>
      <c r="I37" s="27">
        <v>56.250786346358417</v>
      </c>
      <c r="J37" s="36">
        <v>58.155895174418923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">
        <v>4</v>
      </c>
      <c r="C13" s="50">
        <v>54.956448144663625</v>
      </c>
      <c r="D13" s="50">
        <v>56.707087337261783</v>
      </c>
      <c r="E13" s="50">
        <v>59.383037063608427</v>
      </c>
      <c r="F13" s="50">
        <v>57.45809752029416</v>
      </c>
      <c r="G13" s="50">
        <v>58.442771373180221</v>
      </c>
      <c r="H13" s="50">
        <v>58.654570503396862</v>
      </c>
      <c r="I13" s="50">
        <v>60.090306351539191</v>
      </c>
      <c r="J13" s="50">
        <v>63.613384486997013</v>
      </c>
      <c r="K13" s="106">
        <v>1</v>
      </c>
      <c r="L13" s="18"/>
    </row>
    <row r="14" spans="1:15" s="51" customFormat="1">
      <c r="A14" s="93"/>
      <c r="B14" s="11" t="s">
        <v>19</v>
      </c>
      <c r="C14" s="27">
        <v>52.619706939221523</v>
      </c>
      <c r="D14" s="27">
        <v>55.307342110197354</v>
      </c>
      <c r="E14" s="27">
        <v>55.338505243530768</v>
      </c>
      <c r="F14" s="27">
        <v>51.5633125462873</v>
      </c>
      <c r="G14" s="27">
        <v>56.759954263798328</v>
      </c>
      <c r="H14" s="27">
        <v>62.720843187093855</v>
      </c>
      <c r="I14" s="27">
        <v>66.089186708741408</v>
      </c>
      <c r="J14" s="36">
        <v>62.353848104840914</v>
      </c>
      <c r="K14" s="45">
        <v>2</v>
      </c>
      <c r="L14" s="94"/>
    </row>
    <row r="15" spans="1:15">
      <c r="A15" s="16"/>
      <c r="B15" s="11" t="s">
        <v>18</v>
      </c>
      <c r="C15" s="27">
        <v>56.102173195092796</v>
      </c>
      <c r="D15" s="27">
        <v>58.775133165850832</v>
      </c>
      <c r="E15" s="27">
        <v>56.229666786098178</v>
      </c>
      <c r="F15" s="27">
        <v>58.350938654806896</v>
      </c>
      <c r="G15" s="27">
        <v>58.595099345472825</v>
      </c>
      <c r="H15" s="27">
        <v>57.027070838061277</v>
      </c>
      <c r="I15" s="27">
        <v>57.058998169018679</v>
      </c>
      <c r="J15" s="36">
        <v>59.342878686086088</v>
      </c>
      <c r="K15" s="45">
        <v>3</v>
      </c>
      <c r="L15" s="18"/>
    </row>
    <row r="16" spans="1:15">
      <c r="A16" s="16"/>
      <c r="B16" s="11" t="s">
        <v>13</v>
      </c>
      <c r="C16" s="27">
        <v>0</v>
      </c>
      <c r="D16" s="27">
        <v>0</v>
      </c>
      <c r="E16" s="27">
        <v>0</v>
      </c>
      <c r="F16" s="27">
        <v>53.840650294373702</v>
      </c>
      <c r="G16" s="27">
        <v>55.881903013614796</v>
      </c>
      <c r="H16" s="27">
        <v>59.01863552076253</v>
      </c>
      <c r="I16" s="27">
        <v>58.545098787029595</v>
      </c>
      <c r="J16" s="36">
        <v>57.707228442349248</v>
      </c>
      <c r="K16" s="45">
        <v>4</v>
      </c>
      <c r="L16" s="18"/>
    </row>
    <row r="17" spans="1:15">
      <c r="A17" s="16"/>
      <c r="B17" s="11" t="s">
        <v>186</v>
      </c>
      <c r="C17" s="27">
        <v>0</v>
      </c>
      <c r="D17" s="27">
        <v>0</v>
      </c>
      <c r="E17" s="27">
        <v>0</v>
      </c>
      <c r="F17" s="27">
        <v>45.226405679056072</v>
      </c>
      <c r="G17" s="27">
        <v>47.9863481228669</v>
      </c>
      <c r="H17" s="27">
        <v>59.198248814301358</v>
      </c>
      <c r="I17" s="27">
        <v>59.551501710563251</v>
      </c>
      <c r="J17" s="36">
        <v>57.517120392289492</v>
      </c>
      <c r="K17" s="45">
        <v>5</v>
      </c>
      <c r="L17" s="18"/>
    </row>
    <row r="18" spans="1:15">
      <c r="A18" s="16"/>
      <c r="B18" s="11" t="s">
        <v>8</v>
      </c>
      <c r="C18" s="27">
        <v>55.196579877164154</v>
      </c>
      <c r="D18" s="27">
        <v>57.696973615742486</v>
      </c>
      <c r="E18" s="27">
        <v>55.253493176138527</v>
      </c>
      <c r="F18" s="27">
        <v>56.661293785792665</v>
      </c>
      <c r="G18" s="27">
        <v>60.729341599760744</v>
      </c>
      <c r="H18" s="27">
        <v>58.457585861156858</v>
      </c>
      <c r="I18" s="27">
        <v>56.835674056782949</v>
      </c>
      <c r="J18" s="36">
        <v>57.43263099715562</v>
      </c>
      <c r="K18" s="45">
        <v>6</v>
      </c>
      <c r="L18" s="18"/>
    </row>
    <row r="19" spans="1:15">
      <c r="A19" s="16"/>
      <c r="B19" s="11" t="s">
        <v>7</v>
      </c>
      <c r="C19" s="27">
        <v>53.896986090731367</v>
      </c>
      <c r="D19" s="27">
        <v>53.654873302704331</v>
      </c>
      <c r="E19" s="27">
        <v>53.71805758162963</v>
      </c>
      <c r="F19" s="27">
        <v>56.491942968928498</v>
      </c>
      <c r="G19" s="27">
        <v>54.785021656726407</v>
      </c>
      <c r="H19" s="27">
        <v>57.392056923567267</v>
      </c>
      <c r="I19" s="27">
        <v>55.471947149811371</v>
      </c>
      <c r="J19" s="36">
        <v>56.960092775540502</v>
      </c>
      <c r="K19" s="45">
        <v>7</v>
      </c>
      <c r="L19" s="18"/>
    </row>
    <row r="20" spans="1:15">
      <c r="A20" s="16"/>
      <c r="B20" s="11" t="s">
        <v>9</v>
      </c>
      <c r="C20" s="27">
        <v>0</v>
      </c>
      <c r="D20" s="27">
        <v>0</v>
      </c>
      <c r="E20" s="27">
        <v>0</v>
      </c>
      <c r="F20" s="27">
        <v>51.144614728158444</v>
      </c>
      <c r="G20" s="27">
        <v>56.158641685134192</v>
      </c>
      <c r="H20" s="27">
        <v>53.718017534442652</v>
      </c>
      <c r="I20" s="27">
        <v>55.666178187462258</v>
      </c>
      <c r="J20" s="36">
        <v>56.947541704711334</v>
      </c>
      <c r="K20" s="45">
        <v>8</v>
      </c>
      <c r="L20" s="18"/>
    </row>
    <row r="21" spans="1:15">
      <c r="A21" s="16"/>
      <c r="B21" s="11" t="s">
        <v>10</v>
      </c>
      <c r="C21" s="27">
        <v>52.04769885880706</v>
      </c>
      <c r="D21" s="27">
        <v>53.404983987684098</v>
      </c>
      <c r="E21" s="27">
        <v>53.750844875494863</v>
      </c>
      <c r="F21" s="27">
        <v>54.686993784078389</v>
      </c>
      <c r="G21" s="27">
        <v>54.393258196300643</v>
      </c>
      <c r="H21" s="27">
        <v>53.9518736504535</v>
      </c>
      <c r="I21" s="27">
        <v>54.74138777112573</v>
      </c>
      <c r="J21" s="36">
        <v>56.426277379268463</v>
      </c>
      <c r="K21" s="45">
        <v>9</v>
      </c>
      <c r="L21" s="18"/>
    </row>
    <row r="22" spans="1:15" s="51" customFormat="1">
      <c r="A22" s="93"/>
      <c r="B22" s="11" t="s">
        <v>195</v>
      </c>
      <c r="C22" s="27">
        <v>51.461796906446011</v>
      </c>
      <c r="D22" s="27">
        <v>50.980578418090815</v>
      </c>
      <c r="E22" s="27">
        <v>49.355302547842477</v>
      </c>
      <c r="F22" s="27">
        <v>51.743576362392119</v>
      </c>
      <c r="G22" s="27">
        <v>52.345309276212625</v>
      </c>
      <c r="H22" s="27">
        <v>54.623790227039379</v>
      </c>
      <c r="I22" s="27">
        <v>54.092548603303158</v>
      </c>
      <c r="J22" s="36">
        <v>56.309896511210702</v>
      </c>
      <c r="K22" s="45">
        <v>10</v>
      </c>
      <c r="L22" s="94"/>
    </row>
    <row r="23" spans="1:15">
      <c r="A23" s="16"/>
      <c r="B23" s="12" t="s">
        <v>196</v>
      </c>
      <c r="C23" s="28">
        <v>52.459939398814036</v>
      </c>
      <c r="D23" s="28">
        <v>52.734956797286301</v>
      </c>
      <c r="E23" s="28">
        <v>53.009654172253384</v>
      </c>
      <c r="F23" s="28">
        <v>51.645757077467536</v>
      </c>
      <c r="G23" s="28">
        <v>52.163666959786404</v>
      </c>
      <c r="H23" s="28">
        <v>54.222236814817023</v>
      </c>
      <c r="I23" s="28">
        <v>55.142955080570118</v>
      </c>
      <c r="J23" s="50">
        <v>56.045175747457421</v>
      </c>
      <c r="K23" s="45" t="s">
        <v>197</v>
      </c>
      <c r="L23" s="18"/>
      <c r="N23" s="23"/>
      <c r="O23" s="34"/>
    </row>
    <row r="24" spans="1:15">
      <c r="A24" s="16"/>
      <c r="B24" s="11" t="s">
        <v>22</v>
      </c>
      <c r="C24" s="27">
        <v>50.935392939686928</v>
      </c>
      <c r="D24" s="27">
        <v>51.930077701268686</v>
      </c>
      <c r="E24" s="27">
        <v>53.412633389405549</v>
      </c>
      <c r="F24" s="27">
        <v>50.525329767875213</v>
      </c>
      <c r="G24" s="27">
        <v>51.14381209457455</v>
      </c>
      <c r="H24" s="27">
        <v>49.455895701656274</v>
      </c>
      <c r="I24" s="27">
        <v>50.292730682256916</v>
      </c>
      <c r="J24" s="36">
        <v>54.970751465493692</v>
      </c>
      <c r="K24" s="45">
        <v>11</v>
      </c>
      <c r="L24" s="18"/>
      <c r="N24" s="23"/>
      <c r="O24" s="34"/>
    </row>
    <row r="25" spans="1:15">
      <c r="A25" s="16"/>
      <c r="B25" s="11" t="s">
        <v>20</v>
      </c>
      <c r="C25" s="27">
        <v>51.20318313313448</v>
      </c>
      <c r="D25" s="27">
        <v>51.570688283189881</v>
      </c>
      <c r="E25" s="27">
        <v>52.512866202493434</v>
      </c>
      <c r="F25" s="27">
        <v>54.723240590180076</v>
      </c>
      <c r="G25" s="27">
        <v>54.825181004671656</v>
      </c>
      <c r="H25" s="27">
        <v>56.189130532812705</v>
      </c>
      <c r="I25" s="27">
        <v>54.829707181602352</v>
      </c>
      <c r="J25" s="36">
        <v>54.868464768224612</v>
      </c>
      <c r="K25" s="45">
        <v>12</v>
      </c>
      <c r="L25" s="18"/>
    </row>
    <row r="26" spans="1:15">
      <c r="A26" s="16"/>
      <c r="B26" s="11" t="s">
        <v>23</v>
      </c>
      <c r="C26" s="27">
        <v>55.561857790207469</v>
      </c>
      <c r="D26" s="27">
        <v>59.025808322969844</v>
      </c>
      <c r="E26" s="27">
        <v>56.067488531382061</v>
      </c>
      <c r="F26" s="27">
        <v>56.856918164368629</v>
      </c>
      <c r="G26" s="27">
        <v>57.01761023665307</v>
      </c>
      <c r="H26" s="27">
        <v>57.921326456882262</v>
      </c>
      <c r="I26" s="27">
        <v>58.554629064175735</v>
      </c>
      <c r="J26" s="36">
        <v>54.720704665945043</v>
      </c>
      <c r="K26" s="45">
        <v>13</v>
      </c>
      <c r="L26" s="18"/>
    </row>
    <row r="27" spans="1:15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48.315700893020477</v>
      </c>
      <c r="G27" s="27">
        <v>54.188637441765451</v>
      </c>
      <c r="H27" s="27">
        <v>52.389921480305958</v>
      </c>
      <c r="I27" s="27">
        <v>53.240611598472313</v>
      </c>
      <c r="J27" s="36">
        <v>54.626190737167313</v>
      </c>
      <c r="K27" s="45">
        <v>14</v>
      </c>
      <c r="L27" s="18"/>
    </row>
    <row r="28" spans="1:15">
      <c r="A28" s="16"/>
      <c r="B28" s="11" t="s">
        <v>24</v>
      </c>
      <c r="C28" s="27">
        <v>47.643507728479172</v>
      </c>
      <c r="D28" s="27">
        <v>44.966902757603926</v>
      </c>
      <c r="E28" s="27">
        <v>49.989691925109291</v>
      </c>
      <c r="F28" s="27">
        <v>50.563898555316435</v>
      </c>
      <c r="G28" s="27">
        <v>49.907493217245175</v>
      </c>
      <c r="H28" s="27">
        <v>50.550955348584992</v>
      </c>
      <c r="I28" s="27">
        <v>51.707679184545619</v>
      </c>
      <c r="J28" s="36">
        <v>54.465728415784895</v>
      </c>
      <c r="K28" s="45">
        <v>15</v>
      </c>
      <c r="L28" s="18"/>
    </row>
    <row r="29" spans="1:15">
      <c r="A29" s="16"/>
      <c r="B29" s="11" t="s">
        <v>15</v>
      </c>
      <c r="C29" s="27">
        <v>0</v>
      </c>
      <c r="D29" s="27">
        <v>0</v>
      </c>
      <c r="E29" s="27">
        <v>0</v>
      </c>
      <c r="F29" s="27">
        <v>51.666228652471993</v>
      </c>
      <c r="G29" s="27">
        <v>52.062151334424414</v>
      </c>
      <c r="H29" s="27">
        <v>53.422474645030427</v>
      </c>
      <c r="I29" s="27">
        <v>55.105573886924233</v>
      </c>
      <c r="J29" s="36">
        <v>53.828181164629761</v>
      </c>
      <c r="K29" s="45">
        <v>16</v>
      </c>
      <c r="L29" s="18"/>
    </row>
    <row r="30" spans="1:15">
      <c r="A30" s="16"/>
      <c r="B30" s="11" t="s">
        <v>14</v>
      </c>
      <c r="C30" s="27">
        <v>0</v>
      </c>
      <c r="D30" s="27">
        <v>0</v>
      </c>
      <c r="E30" s="27">
        <v>0</v>
      </c>
      <c r="F30" s="27">
        <v>50.699870989737271</v>
      </c>
      <c r="G30" s="27">
        <v>54.151675818973686</v>
      </c>
      <c r="H30" s="27">
        <v>49.823764407074592</v>
      </c>
      <c r="I30" s="27">
        <v>50.967110627888026</v>
      </c>
      <c r="J30" s="36">
        <v>53.223328935288365</v>
      </c>
      <c r="K30" s="45">
        <v>17</v>
      </c>
      <c r="L30" s="18"/>
    </row>
    <row r="31" spans="1:15">
      <c r="A31" s="16"/>
      <c r="B31" s="11" t="s">
        <v>17</v>
      </c>
      <c r="C31" s="27">
        <v>0</v>
      </c>
      <c r="D31" s="27">
        <v>0</v>
      </c>
      <c r="E31" s="27">
        <v>0</v>
      </c>
      <c r="F31" s="27">
        <v>48.679595360330303</v>
      </c>
      <c r="G31" s="27">
        <v>49.066801032592942</v>
      </c>
      <c r="H31" s="27">
        <v>54.165495991296844</v>
      </c>
      <c r="I31" s="27">
        <v>55.116319408487456</v>
      </c>
      <c r="J31" s="36">
        <v>52.804798880159865</v>
      </c>
      <c r="K31" s="45">
        <v>18</v>
      </c>
      <c r="L31" s="18"/>
    </row>
    <row r="32" spans="1:15">
      <c r="A32" s="16"/>
      <c r="B32" s="11" t="s">
        <v>5</v>
      </c>
      <c r="C32" s="27">
        <v>44.293131186517819</v>
      </c>
      <c r="D32" s="27">
        <v>45.817659740646022</v>
      </c>
      <c r="E32" s="27">
        <v>48.394347694638832</v>
      </c>
      <c r="F32" s="27">
        <v>49.076273436337232</v>
      </c>
      <c r="G32" s="27">
        <v>46.568827971077212</v>
      </c>
      <c r="H32" s="27">
        <v>49.389020662245613</v>
      </c>
      <c r="I32" s="27">
        <v>49.136115124919463</v>
      </c>
      <c r="J32" s="36">
        <v>51.98529039848183</v>
      </c>
      <c r="K32" s="45">
        <v>19</v>
      </c>
      <c r="L32" s="18"/>
    </row>
    <row r="33" spans="1:14">
      <c r="A33" s="16"/>
      <c r="B33" s="11" t="s">
        <v>6</v>
      </c>
      <c r="C33" s="27">
        <v>0</v>
      </c>
      <c r="D33" s="27">
        <v>0</v>
      </c>
      <c r="E33" s="27">
        <v>0</v>
      </c>
      <c r="F33" s="27">
        <v>52.472655049974634</v>
      </c>
      <c r="G33" s="27">
        <v>50.738707288323596</v>
      </c>
      <c r="H33" s="27">
        <v>49.199654746390912</v>
      </c>
      <c r="I33" s="27">
        <v>49.324373267307173</v>
      </c>
      <c r="J33" s="36">
        <v>51.230236063244597</v>
      </c>
      <c r="K33" s="45">
        <v>20</v>
      </c>
      <c r="L33" s="18"/>
    </row>
    <row r="34" spans="1:14">
      <c r="A34" s="16"/>
      <c r="B34" s="11" t="s">
        <v>21</v>
      </c>
      <c r="C34" s="27">
        <v>46.565645334646398</v>
      </c>
      <c r="D34" s="27">
        <v>47.46193530308512</v>
      </c>
      <c r="E34" s="27">
        <v>45.933396926601553</v>
      </c>
      <c r="F34" s="27">
        <v>49.101539017089017</v>
      </c>
      <c r="G34" s="27">
        <v>46.933178892394288</v>
      </c>
      <c r="H34" s="27">
        <v>49.17781256764308</v>
      </c>
      <c r="I34" s="27">
        <v>49.899768789358724</v>
      </c>
      <c r="J34" s="36">
        <v>50.435776567810088</v>
      </c>
      <c r="K34" s="45">
        <v>21</v>
      </c>
      <c r="L34" s="18"/>
    </row>
    <row r="35" spans="1:14">
      <c r="A35" s="16"/>
      <c r="B35" s="11" t="s">
        <v>12</v>
      </c>
      <c r="C35" s="27">
        <v>0</v>
      </c>
      <c r="D35" s="27">
        <v>0</v>
      </c>
      <c r="E35" s="27">
        <v>0</v>
      </c>
      <c r="F35" s="27">
        <v>37.354940437846722</v>
      </c>
      <c r="G35" s="27">
        <v>36.711867293734691</v>
      </c>
      <c r="H35" s="27">
        <v>43.348562841555562</v>
      </c>
      <c r="I35" s="27">
        <v>49.3175871251592</v>
      </c>
      <c r="J35" s="36">
        <v>50.313707009665322</v>
      </c>
      <c r="K35" s="45">
        <v>22</v>
      </c>
      <c r="L35" s="18"/>
    </row>
    <row r="36" spans="1:14" ht="14.25" customHeight="1">
      <c r="A36" s="16"/>
      <c r="B36" s="11" t="s">
        <v>3</v>
      </c>
      <c r="C36" s="27">
        <v>0</v>
      </c>
      <c r="D36" s="27">
        <v>0</v>
      </c>
      <c r="E36" s="27">
        <v>0</v>
      </c>
      <c r="F36" s="27">
        <v>48.639994673470085</v>
      </c>
      <c r="G36" s="27">
        <v>49.625771593383391</v>
      </c>
      <c r="H36" s="27">
        <v>46.138583615950736</v>
      </c>
      <c r="I36" s="27">
        <v>47.627033692902629</v>
      </c>
      <c r="J36" s="36">
        <v>49.844785673061786</v>
      </c>
      <c r="K36" s="45">
        <v>23</v>
      </c>
      <c r="L36" s="18"/>
    </row>
    <row r="37" spans="1:14">
      <c r="A37" s="16"/>
      <c r="B37" s="11" t="s">
        <v>11</v>
      </c>
      <c r="C37" s="27">
        <v>0</v>
      </c>
      <c r="D37" s="27">
        <v>0</v>
      </c>
      <c r="E37" s="27">
        <v>0</v>
      </c>
      <c r="F37" s="27">
        <v>47.566790905235727</v>
      </c>
      <c r="G37" s="27">
        <v>47.13598477506212</v>
      </c>
      <c r="H37" s="27">
        <v>45.129594709697777</v>
      </c>
      <c r="I37" s="27">
        <v>48.441651496295691</v>
      </c>
      <c r="J37" s="36">
        <v>48.365317423749097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3</v>
      </c>
      <c r="C13" s="27">
        <v>0</v>
      </c>
      <c r="D13" s="27">
        <v>0</v>
      </c>
      <c r="E13" s="27">
        <v>0</v>
      </c>
      <c r="F13" s="27">
        <v>14.408165221651789</v>
      </c>
      <c r="G13" s="27">
        <v>16.836771824864048</v>
      </c>
      <c r="H13" s="27">
        <v>17.077278978284276</v>
      </c>
      <c r="I13" s="27">
        <v>18.90137228352684</v>
      </c>
      <c r="J13" s="36">
        <v>18.392274671967048</v>
      </c>
      <c r="K13" s="45">
        <v>1</v>
      </c>
      <c r="L13" s="18"/>
    </row>
    <row r="14" spans="1:15">
      <c r="A14" s="16"/>
      <c r="B14" s="11" t="s">
        <v>12</v>
      </c>
      <c r="C14" s="27">
        <v>0</v>
      </c>
      <c r="D14" s="27">
        <v>0</v>
      </c>
      <c r="E14" s="27">
        <v>0</v>
      </c>
      <c r="F14" s="27">
        <v>25.852592606729136</v>
      </c>
      <c r="G14" s="27">
        <v>29.602612955906366</v>
      </c>
      <c r="H14" s="27">
        <v>17.145966389552932</v>
      </c>
      <c r="I14" s="27">
        <v>15.387426900584794</v>
      </c>
      <c r="J14" s="36">
        <v>18.360921194674344</v>
      </c>
      <c r="K14" s="45">
        <v>2</v>
      </c>
      <c r="L14" s="18"/>
    </row>
    <row r="15" spans="1:15">
      <c r="A15" s="16"/>
      <c r="B15" s="11" t="s">
        <v>11</v>
      </c>
      <c r="C15" s="27">
        <v>0</v>
      </c>
      <c r="D15" s="27">
        <v>0</v>
      </c>
      <c r="E15" s="27">
        <v>0</v>
      </c>
      <c r="F15" s="27">
        <v>19.884695827230594</v>
      </c>
      <c r="G15" s="27">
        <v>24.779111948482885</v>
      </c>
      <c r="H15" s="27">
        <v>20.875280577640165</v>
      </c>
      <c r="I15" s="27">
        <v>18.05177368514153</v>
      </c>
      <c r="J15" s="36">
        <v>17.405417961150953</v>
      </c>
      <c r="K15" s="45">
        <v>3</v>
      </c>
      <c r="L15" s="18"/>
    </row>
    <row r="16" spans="1:15">
      <c r="A16" s="16"/>
      <c r="B16" s="11" t="s">
        <v>7</v>
      </c>
      <c r="C16" s="27">
        <v>22.700476296772422</v>
      </c>
      <c r="D16" s="27">
        <v>21.334506680508923</v>
      </c>
      <c r="E16" s="27">
        <v>20.06922190155047</v>
      </c>
      <c r="F16" s="27">
        <v>15.728317681610134</v>
      </c>
      <c r="G16" s="27">
        <v>19.91443207950066</v>
      </c>
      <c r="H16" s="27">
        <v>16.664388243335612</v>
      </c>
      <c r="I16" s="27">
        <v>15.276976791308822</v>
      </c>
      <c r="J16" s="36">
        <v>17.15280562282377</v>
      </c>
      <c r="K16" s="45">
        <v>4</v>
      </c>
      <c r="L16" s="18"/>
    </row>
    <row r="17" spans="1:21">
      <c r="A17" s="16"/>
      <c r="B17" s="11" t="s">
        <v>22</v>
      </c>
      <c r="C17" s="27">
        <v>17.570912710829329</v>
      </c>
      <c r="D17" s="27">
        <v>16.069442095459056</v>
      </c>
      <c r="E17" s="27">
        <v>13.335933872454161</v>
      </c>
      <c r="F17" s="27">
        <v>13.246274162608826</v>
      </c>
      <c r="G17" s="27">
        <v>13.023671099339786</v>
      </c>
      <c r="H17" s="27">
        <v>20.711987865826103</v>
      </c>
      <c r="I17" s="27">
        <v>21.014370354971152</v>
      </c>
      <c r="J17" s="36">
        <v>16.685328843392657</v>
      </c>
      <c r="K17" s="45">
        <v>5</v>
      </c>
      <c r="L17" s="18"/>
    </row>
    <row r="18" spans="1:21">
      <c r="A18" s="16"/>
      <c r="B18" s="11" t="s">
        <v>23</v>
      </c>
      <c r="C18" s="27">
        <v>14.613951569141031</v>
      </c>
      <c r="D18" s="27">
        <v>13.119204790524048</v>
      </c>
      <c r="E18" s="27">
        <v>14.363873994795624</v>
      </c>
      <c r="F18" s="27">
        <v>11.229385121447031</v>
      </c>
      <c r="G18" s="27">
        <v>11.868578594894833</v>
      </c>
      <c r="H18" s="27">
        <v>14.046345530544214</v>
      </c>
      <c r="I18" s="27">
        <v>14.797728783534597</v>
      </c>
      <c r="J18" s="36">
        <v>15.450144439424434</v>
      </c>
      <c r="K18" s="45">
        <v>6</v>
      </c>
      <c r="L18" s="18"/>
    </row>
    <row r="19" spans="1:21">
      <c r="A19" s="16"/>
      <c r="B19" s="11" t="s">
        <v>20</v>
      </c>
      <c r="C19" s="27">
        <v>18.082139720203809</v>
      </c>
      <c r="D19" s="27">
        <v>14.435909849628947</v>
      </c>
      <c r="E19" s="27">
        <v>13.286735161337845</v>
      </c>
      <c r="F19" s="27">
        <v>10.331412188748029</v>
      </c>
      <c r="G19" s="27">
        <v>9.3498144414248561</v>
      </c>
      <c r="H19" s="27">
        <v>11.262721667669457</v>
      </c>
      <c r="I19" s="27">
        <v>13.019120713686313</v>
      </c>
      <c r="J19" s="36">
        <v>15.397270447149511</v>
      </c>
      <c r="K19" s="45">
        <v>7</v>
      </c>
      <c r="L19" s="18"/>
    </row>
    <row r="20" spans="1:21">
      <c r="A20" s="16"/>
      <c r="B20" s="11" t="s">
        <v>8</v>
      </c>
      <c r="C20" s="27">
        <v>16.454069468022197</v>
      </c>
      <c r="D20" s="27">
        <v>13.152674656804129</v>
      </c>
      <c r="E20" s="27">
        <v>15.007521581152075</v>
      </c>
      <c r="F20" s="27">
        <v>11.599812769316191</v>
      </c>
      <c r="G20" s="27">
        <v>10.93477848301457</v>
      </c>
      <c r="H20" s="27">
        <v>16.430287374229795</v>
      </c>
      <c r="I20" s="27">
        <v>15.469944628107632</v>
      </c>
      <c r="J20" s="36">
        <v>14.751221581472782</v>
      </c>
      <c r="K20" s="45">
        <v>8</v>
      </c>
      <c r="L20" s="18"/>
    </row>
    <row r="21" spans="1:21">
      <c r="A21" s="16"/>
      <c r="B21" s="11" t="s">
        <v>10</v>
      </c>
      <c r="C21" s="27">
        <v>19.704762338233735</v>
      </c>
      <c r="D21" s="27">
        <v>15.348612639573375</v>
      </c>
      <c r="E21" s="27">
        <v>16.606813670618493</v>
      </c>
      <c r="F21" s="27">
        <v>13.760807512513962</v>
      </c>
      <c r="G21" s="27">
        <v>13.788433106718918</v>
      </c>
      <c r="H21" s="27">
        <v>16.801393054077586</v>
      </c>
      <c r="I21" s="27">
        <v>16.892064302117888</v>
      </c>
      <c r="J21" s="36">
        <v>14.336348303760394</v>
      </c>
      <c r="K21" s="45">
        <v>9</v>
      </c>
      <c r="L21" s="18"/>
    </row>
    <row r="22" spans="1:21">
      <c r="A22" s="16"/>
      <c r="B22" s="11" t="s">
        <v>6</v>
      </c>
      <c r="C22" s="27">
        <v>0</v>
      </c>
      <c r="D22" s="27">
        <v>0</v>
      </c>
      <c r="E22" s="27">
        <v>0</v>
      </c>
      <c r="F22" s="27">
        <v>12.304780781354474</v>
      </c>
      <c r="G22" s="27">
        <v>12.522106121372348</v>
      </c>
      <c r="H22" s="27">
        <v>13.46490444722272</v>
      </c>
      <c r="I22" s="27">
        <v>13.896600281633475</v>
      </c>
      <c r="J22" s="36">
        <v>14.153113588469028</v>
      </c>
      <c r="K22" s="45">
        <v>10</v>
      </c>
      <c r="L22" s="18"/>
    </row>
    <row r="23" spans="1:21">
      <c r="A23" s="16"/>
      <c r="B23" s="11" t="s">
        <v>21</v>
      </c>
      <c r="C23" s="27">
        <v>17.877705298266775</v>
      </c>
      <c r="D23" s="27">
        <v>17.424041214758439</v>
      </c>
      <c r="E23" s="27">
        <v>16.497807434576067</v>
      </c>
      <c r="F23" s="27">
        <v>13.695670989426306</v>
      </c>
      <c r="G23" s="27">
        <v>15.523367989831657</v>
      </c>
      <c r="H23" s="27">
        <v>14.462380090149091</v>
      </c>
      <c r="I23" s="27">
        <v>15.772782421137771</v>
      </c>
      <c r="J23" s="36">
        <v>13.940832082640378</v>
      </c>
      <c r="K23" s="45">
        <v>11</v>
      </c>
      <c r="L23" s="18"/>
      <c r="N23" s="23"/>
      <c r="O23" s="34"/>
    </row>
    <row r="24" spans="1:21">
      <c r="A24" s="16"/>
      <c r="B24" s="11" t="s">
        <v>14</v>
      </c>
      <c r="C24" s="27">
        <v>0</v>
      </c>
      <c r="D24" s="27">
        <v>0</v>
      </c>
      <c r="E24" s="27">
        <v>0</v>
      </c>
      <c r="F24" s="27">
        <v>14.064228888881594</v>
      </c>
      <c r="G24" s="27">
        <v>11.768008984437673</v>
      </c>
      <c r="H24" s="27">
        <v>12.442011021972377</v>
      </c>
      <c r="I24" s="27">
        <v>9.1096519007794452</v>
      </c>
      <c r="J24" s="36">
        <v>13.755506893148286</v>
      </c>
      <c r="K24" s="45">
        <v>12</v>
      </c>
      <c r="L24" s="18"/>
      <c r="N24" s="23"/>
      <c r="O24" s="34"/>
    </row>
    <row r="25" spans="1:21">
      <c r="A25" s="16"/>
      <c r="B25" s="11" t="s">
        <v>195</v>
      </c>
      <c r="C25" s="27">
        <v>15.107339709278151</v>
      </c>
      <c r="D25" s="27">
        <v>14.464788794490712</v>
      </c>
      <c r="E25" s="27">
        <v>13.831968940913853</v>
      </c>
      <c r="F25" s="27">
        <v>12.367586127276383</v>
      </c>
      <c r="G25" s="27">
        <v>14.542579271646177</v>
      </c>
      <c r="H25" s="27">
        <v>15.008716632954034</v>
      </c>
      <c r="I25" s="27">
        <v>14.610687707377096</v>
      </c>
      <c r="J25" s="36">
        <v>12.512699903355944</v>
      </c>
      <c r="K25" s="45">
        <v>13</v>
      </c>
      <c r="L25" s="18"/>
    </row>
    <row r="26" spans="1:21">
      <c r="A26" s="16"/>
      <c r="B26" s="11" t="s">
        <v>9</v>
      </c>
      <c r="C26" s="27">
        <v>0</v>
      </c>
      <c r="D26" s="27">
        <v>0</v>
      </c>
      <c r="E26" s="27">
        <v>0</v>
      </c>
      <c r="F26" s="27">
        <v>15.066985374702394</v>
      </c>
      <c r="G26" s="27">
        <v>13.510619272627766</v>
      </c>
      <c r="H26" s="27">
        <v>15.043610187827458</v>
      </c>
      <c r="I26" s="27">
        <v>12.391157455860819</v>
      </c>
      <c r="J26" s="36">
        <v>11.967039488324941</v>
      </c>
      <c r="K26" s="45">
        <v>14</v>
      </c>
      <c r="L26" s="18"/>
    </row>
    <row r="27" spans="1:21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15.291545980726436</v>
      </c>
      <c r="G27" s="27">
        <v>9.9385675483529887</v>
      </c>
      <c r="H27" s="27">
        <v>13.300793166564981</v>
      </c>
      <c r="I27" s="27">
        <v>14.09293208032912</v>
      </c>
      <c r="J27" s="36">
        <v>11.869864534754608</v>
      </c>
      <c r="K27" s="45">
        <v>15</v>
      </c>
      <c r="L27" s="18"/>
    </row>
    <row r="28" spans="1:21">
      <c r="A28" s="16"/>
      <c r="B28" s="11" t="s">
        <v>17</v>
      </c>
      <c r="C28" s="27">
        <v>0</v>
      </c>
      <c r="D28" s="27">
        <v>0</v>
      </c>
      <c r="E28" s="27">
        <v>0</v>
      </c>
      <c r="F28" s="27">
        <v>15.251770230223391</v>
      </c>
      <c r="G28" s="27">
        <v>14.459542065566355</v>
      </c>
      <c r="H28" s="27">
        <v>10.842615606492991</v>
      </c>
      <c r="I28" s="27">
        <v>11.647735525665979</v>
      </c>
      <c r="J28" s="36">
        <v>11.479747997755446</v>
      </c>
      <c r="K28" s="45">
        <v>16</v>
      </c>
      <c r="L28" s="18"/>
      <c r="P28" s="33"/>
    </row>
    <row r="29" spans="1:21" s="51" customFormat="1">
      <c r="A29" s="93"/>
      <c r="B29" s="11" t="s">
        <v>18</v>
      </c>
      <c r="C29" s="27">
        <v>12.604210739590844</v>
      </c>
      <c r="D29" s="27">
        <v>12.99761575282696</v>
      </c>
      <c r="E29" s="27">
        <v>12.044962879656856</v>
      </c>
      <c r="F29" s="27">
        <v>10.623951117419912</v>
      </c>
      <c r="G29" s="27">
        <v>11.454908447505611</v>
      </c>
      <c r="H29" s="27">
        <v>12.078344020624263</v>
      </c>
      <c r="I29" s="27">
        <v>12.038288765175921</v>
      </c>
      <c r="J29" s="36">
        <v>11.126461538461539</v>
      </c>
      <c r="K29" s="45">
        <v>17</v>
      </c>
      <c r="L29" s="18"/>
      <c r="N29" s="11"/>
      <c r="O29" s="103"/>
      <c r="P29" s="103"/>
      <c r="Q29" s="103"/>
      <c r="R29" s="103"/>
      <c r="S29" s="103"/>
      <c r="T29" s="103"/>
      <c r="U29" s="103"/>
    </row>
    <row r="30" spans="1:21">
      <c r="A30" s="16"/>
      <c r="B30" s="12" t="s">
        <v>196</v>
      </c>
      <c r="C30" s="28">
        <v>14.139863583549573</v>
      </c>
      <c r="D30" s="28">
        <v>11.966548566286058</v>
      </c>
      <c r="E30" s="28">
        <v>11.47114231453787</v>
      </c>
      <c r="F30" s="28">
        <v>11.191167868865087</v>
      </c>
      <c r="G30" s="28">
        <v>11.051072273018145</v>
      </c>
      <c r="H30" s="28">
        <v>11.715596220329068</v>
      </c>
      <c r="I30" s="28">
        <v>11.970887568679267</v>
      </c>
      <c r="J30" s="50">
        <v>11.125317508601803</v>
      </c>
      <c r="K30" s="45" t="s">
        <v>197</v>
      </c>
      <c r="L30" s="18"/>
    </row>
    <row r="31" spans="1:21">
      <c r="A31" s="16"/>
      <c r="B31" s="11" t="s">
        <v>186</v>
      </c>
      <c r="C31" s="27">
        <v>0</v>
      </c>
      <c r="D31" s="27">
        <v>0</v>
      </c>
      <c r="E31" s="27">
        <v>0</v>
      </c>
      <c r="F31" s="27">
        <v>20.94597636465954</v>
      </c>
      <c r="G31" s="27">
        <v>17.323777278528414</v>
      </c>
      <c r="H31" s="27">
        <v>13.106045351920795</v>
      </c>
      <c r="I31" s="27">
        <v>11.406906987609098</v>
      </c>
      <c r="J31" s="36">
        <v>10.938925457885196</v>
      </c>
      <c r="K31" s="45">
        <v>18</v>
      </c>
      <c r="L31" s="18"/>
    </row>
    <row r="32" spans="1:21" s="51" customFormat="1">
      <c r="A32" s="93"/>
      <c r="B32" s="11" t="s">
        <v>5</v>
      </c>
      <c r="C32" s="27">
        <v>14.742087407946439</v>
      </c>
      <c r="D32" s="27">
        <v>15.814521422504354</v>
      </c>
      <c r="E32" s="27">
        <v>13.688741613095706</v>
      </c>
      <c r="F32" s="27">
        <v>14.616404777859621</v>
      </c>
      <c r="G32" s="27">
        <v>11.786097978221239</v>
      </c>
      <c r="H32" s="27">
        <v>12.468895687269885</v>
      </c>
      <c r="I32" s="27">
        <v>12.648127579285903</v>
      </c>
      <c r="J32" s="36">
        <v>10.61045446455679</v>
      </c>
      <c r="K32" s="45">
        <v>19</v>
      </c>
      <c r="L32" s="94"/>
    </row>
    <row r="33" spans="1:14">
      <c r="A33" s="16"/>
      <c r="B33" s="11" t="s">
        <v>15</v>
      </c>
      <c r="C33" s="27">
        <v>0</v>
      </c>
      <c r="D33" s="27">
        <v>0</v>
      </c>
      <c r="E33" s="27">
        <v>0</v>
      </c>
      <c r="F33" s="27">
        <v>12.858049033993641</v>
      </c>
      <c r="G33" s="27">
        <v>13.56146275906319</v>
      </c>
      <c r="H33" s="27">
        <v>10.335742779378629</v>
      </c>
      <c r="I33" s="27">
        <v>8.7180313174038488</v>
      </c>
      <c r="J33" s="36">
        <v>10.598702031699521</v>
      </c>
      <c r="K33" s="45">
        <v>20</v>
      </c>
      <c r="L33" s="18"/>
    </row>
    <row r="34" spans="1:14">
      <c r="A34" s="16"/>
      <c r="B34" s="12" t="s">
        <v>4</v>
      </c>
      <c r="C34" s="50">
        <v>15.298880746211092</v>
      </c>
      <c r="D34" s="50">
        <v>13.368606601031116</v>
      </c>
      <c r="E34" s="50">
        <v>11.164164488385197</v>
      </c>
      <c r="F34" s="50">
        <v>10.581725178111222</v>
      </c>
      <c r="G34" s="50">
        <v>9.6885476120623224</v>
      </c>
      <c r="H34" s="50">
        <v>11.257638019605489</v>
      </c>
      <c r="I34" s="50">
        <v>11.215505482590274</v>
      </c>
      <c r="J34" s="50">
        <v>9.6061216707782915</v>
      </c>
      <c r="K34" s="106">
        <v>21</v>
      </c>
      <c r="L34" s="18"/>
    </row>
    <row r="35" spans="1:14">
      <c r="A35" s="16"/>
      <c r="B35" s="11" t="s">
        <v>19</v>
      </c>
      <c r="C35" s="27">
        <v>17.785530914688021</v>
      </c>
      <c r="D35" s="27">
        <v>15.314270458670794</v>
      </c>
      <c r="E35" s="27">
        <v>12.49676269093308</v>
      </c>
      <c r="F35" s="27">
        <v>9.4935997325683648</v>
      </c>
      <c r="G35" s="27">
        <v>10.91933306243364</v>
      </c>
      <c r="H35" s="27">
        <v>8.8494342553075747</v>
      </c>
      <c r="I35" s="27">
        <v>9.8813188806447627</v>
      </c>
      <c r="J35" s="36">
        <v>9.4898640605310991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14.350527414971983</v>
      </c>
      <c r="D36" s="27">
        <v>12.95446776364933</v>
      </c>
      <c r="E36" s="27">
        <v>11.446716277040263</v>
      </c>
      <c r="F36" s="27">
        <v>11.51632467043072</v>
      </c>
      <c r="G36" s="27">
        <v>10.423812668729072</v>
      </c>
      <c r="H36" s="27">
        <v>10.544545456585599</v>
      </c>
      <c r="I36" s="27">
        <v>7.6374724106778311</v>
      </c>
      <c r="J36" s="36">
        <v>7.4480647277498351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11.002978013992394</v>
      </c>
      <c r="G37" s="27">
        <v>9.4895936570862229</v>
      </c>
      <c r="H37" s="27">
        <v>11.093696677073197</v>
      </c>
      <c r="I37" s="27">
        <v>10.604008153033966</v>
      </c>
      <c r="J37" s="36">
        <v>6.1419272393275026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  <row r="54" spans="1:12">
      <c r="D54" s="104"/>
      <c r="E54" s="104"/>
      <c r="F54" s="104"/>
      <c r="G54" s="104"/>
      <c r="H54" s="104"/>
      <c r="I54" s="104"/>
      <c r="J54" s="104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3</v>
      </c>
      <c r="C13" s="27">
        <v>0</v>
      </c>
      <c r="D13" s="27">
        <v>0</v>
      </c>
      <c r="E13" s="27">
        <v>0</v>
      </c>
      <c r="F13" s="27">
        <v>12.676277613275674</v>
      </c>
      <c r="G13" s="27">
        <v>15.779752508915148</v>
      </c>
      <c r="H13" s="27">
        <v>16.256143193714486</v>
      </c>
      <c r="I13" s="27">
        <v>17.829674661434154</v>
      </c>
      <c r="J13" s="36">
        <v>17.185848352020692</v>
      </c>
      <c r="K13" s="45">
        <v>1</v>
      </c>
      <c r="L13" s="18"/>
    </row>
    <row r="14" spans="1:15">
      <c r="A14" s="16"/>
      <c r="B14" s="11" t="s">
        <v>11</v>
      </c>
      <c r="C14" s="27">
        <v>0</v>
      </c>
      <c r="D14" s="27">
        <v>0</v>
      </c>
      <c r="E14" s="27">
        <v>0</v>
      </c>
      <c r="F14" s="27">
        <v>18.889571994286026</v>
      </c>
      <c r="G14" s="27">
        <v>24.275751525547648</v>
      </c>
      <c r="H14" s="27">
        <v>20.473499479904859</v>
      </c>
      <c r="I14" s="27">
        <v>17.532412925152315</v>
      </c>
      <c r="J14" s="36">
        <v>17.040445980081877</v>
      </c>
      <c r="K14" s="45">
        <v>2</v>
      </c>
      <c r="L14" s="18"/>
    </row>
    <row r="15" spans="1:15">
      <c r="A15" s="16"/>
      <c r="B15" s="11" t="s">
        <v>12</v>
      </c>
      <c r="C15" s="27">
        <v>0</v>
      </c>
      <c r="D15" s="27">
        <v>0</v>
      </c>
      <c r="E15" s="27">
        <v>0</v>
      </c>
      <c r="F15" s="27">
        <v>22.25614992652531</v>
      </c>
      <c r="G15" s="27">
        <v>26.493376882598437</v>
      </c>
      <c r="H15" s="27">
        <v>14.397723623648623</v>
      </c>
      <c r="I15" s="27">
        <v>13.63939740655988</v>
      </c>
      <c r="J15" s="36">
        <v>16.815101355403623</v>
      </c>
      <c r="K15" s="45">
        <v>3</v>
      </c>
      <c r="L15" s="18"/>
    </row>
    <row r="16" spans="1:15">
      <c r="A16" s="16"/>
      <c r="B16" s="11" t="s">
        <v>7</v>
      </c>
      <c r="C16" s="27">
        <v>20.145524666040927</v>
      </c>
      <c r="D16" s="27">
        <v>19.896750855678295</v>
      </c>
      <c r="E16" s="27">
        <v>19.294930116656722</v>
      </c>
      <c r="F16" s="27">
        <v>14.505512938964934</v>
      </c>
      <c r="G16" s="27">
        <v>19.315918610381079</v>
      </c>
      <c r="H16" s="27">
        <v>16.149297346786483</v>
      </c>
      <c r="I16" s="27">
        <v>14.814049908817434</v>
      </c>
      <c r="J16" s="36">
        <v>16.081158982246475</v>
      </c>
      <c r="K16" s="45">
        <v>4</v>
      </c>
      <c r="L16" s="18"/>
    </row>
    <row r="17" spans="1:15">
      <c r="A17" s="16"/>
      <c r="B17" s="11" t="s">
        <v>22</v>
      </c>
      <c r="C17" s="27">
        <v>16.085065050383996</v>
      </c>
      <c r="D17" s="27">
        <v>14.464522645145458</v>
      </c>
      <c r="E17" s="27">
        <v>12.427434352100427</v>
      </c>
      <c r="F17" s="27">
        <v>12.692931975800503</v>
      </c>
      <c r="G17" s="27">
        <v>12.375473770479983</v>
      </c>
      <c r="H17" s="27">
        <v>19.644542977436341</v>
      </c>
      <c r="I17" s="27">
        <v>19.876717253088021</v>
      </c>
      <c r="J17" s="36">
        <v>15.865776942226445</v>
      </c>
      <c r="K17" s="45">
        <v>5</v>
      </c>
      <c r="L17" s="18"/>
    </row>
    <row r="18" spans="1:15">
      <c r="A18" s="16"/>
      <c r="B18" s="11" t="s">
        <v>23</v>
      </c>
      <c r="C18" s="27">
        <v>13.254363031839404</v>
      </c>
      <c r="D18" s="27">
        <v>11.733396020841292</v>
      </c>
      <c r="E18" s="27">
        <v>13.342009256930359</v>
      </c>
      <c r="F18" s="27">
        <v>10.292368000122815</v>
      </c>
      <c r="G18" s="27">
        <v>11.116833076228074</v>
      </c>
      <c r="H18" s="27">
        <v>13.040595207539612</v>
      </c>
      <c r="I18" s="27">
        <v>13.406586443967997</v>
      </c>
      <c r="J18" s="36">
        <v>14.725126983475034</v>
      </c>
      <c r="K18" s="45">
        <v>6</v>
      </c>
      <c r="L18" s="18"/>
    </row>
    <row r="19" spans="1:15">
      <c r="A19" s="16"/>
      <c r="B19" s="11" t="s">
        <v>20</v>
      </c>
      <c r="C19" s="27">
        <v>16.785851098130816</v>
      </c>
      <c r="D19" s="27">
        <v>13.552285088728929</v>
      </c>
      <c r="E19" s="27">
        <v>12.652140307116058</v>
      </c>
      <c r="F19" s="27">
        <v>9.763032616197787</v>
      </c>
      <c r="G19" s="27">
        <v>8.6368993697826877</v>
      </c>
      <c r="H19" s="27">
        <v>10.665429841035648</v>
      </c>
      <c r="I19" s="27">
        <v>12.295205955549475</v>
      </c>
      <c r="J19" s="36">
        <v>14.678953493769201</v>
      </c>
      <c r="K19" s="45">
        <v>7</v>
      </c>
      <c r="L19" s="18"/>
    </row>
    <row r="20" spans="1:15">
      <c r="A20" s="16"/>
      <c r="B20" s="11" t="s">
        <v>8</v>
      </c>
      <c r="C20" s="27">
        <v>16.050174528391857</v>
      </c>
      <c r="D20" s="27">
        <v>12.718176172334841</v>
      </c>
      <c r="E20" s="27">
        <v>14.088500081001643</v>
      </c>
      <c r="F20" s="27">
        <v>10.806606306186413</v>
      </c>
      <c r="G20" s="27">
        <v>10.289943698205512</v>
      </c>
      <c r="H20" s="27">
        <v>15.3338627157317</v>
      </c>
      <c r="I20" s="27">
        <v>14.816535827968433</v>
      </c>
      <c r="J20" s="36">
        <v>13.893013074223331</v>
      </c>
      <c r="K20" s="45">
        <v>8</v>
      </c>
      <c r="L20" s="18"/>
    </row>
    <row r="21" spans="1:15">
      <c r="A21" s="16"/>
      <c r="B21" s="11" t="s">
        <v>10</v>
      </c>
      <c r="C21" s="27">
        <v>18.697373810932593</v>
      </c>
      <c r="D21" s="27">
        <v>14.493229576723488</v>
      </c>
      <c r="E21" s="27">
        <v>15.870684238341154</v>
      </c>
      <c r="F21" s="27">
        <v>13.243081123567618</v>
      </c>
      <c r="G21" s="27">
        <v>13.501894328403131</v>
      </c>
      <c r="H21" s="27">
        <v>16.406500919028733</v>
      </c>
      <c r="I21" s="27">
        <v>16.012762081791308</v>
      </c>
      <c r="J21" s="36">
        <v>13.818897781210044</v>
      </c>
      <c r="K21" s="45">
        <v>9</v>
      </c>
      <c r="L21" s="18"/>
    </row>
    <row r="22" spans="1:15">
      <c r="A22" s="16"/>
      <c r="B22" s="11" t="s">
        <v>6</v>
      </c>
      <c r="C22" s="27">
        <v>0</v>
      </c>
      <c r="D22" s="27">
        <v>0</v>
      </c>
      <c r="E22" s="27">
        <v>0</v>
      </c>
      <c r="F22" s="27">
        <v>11.468979845257426</v>
      </c>
      <c r="G22" s="27">
        <v>11.945998117607562</v>
      </c>
      <c r="H22" s="27">
        <v>12.709412395070546</v>
      </c>
      <c r="I22" s="27">
        <v>13.218955657096879</v>
      </c>
      <c r="J22" s="36">
        <v>13.808857358879081</v>
      </c>
      <c r="K22" s="45">
        <v>10</v>
      </c>
      <c r="L22" s="18"/>
    </row>
    <row r="23" spans="1:15">
      <c r="A23" s="16"/>
      <c r="B23" s="11" t="s">
        <v>21</v>
      </c>
      <c r="C23" s="27">
        <v>15.858570956362266</v>
      </c>
      <c r="D23" s="27">
        <v>16.716754046708608</v>
      </c>
      <c r="E23" s="27">
        <v>15.441911608264149</v>
      </c>
      <c r="F23" s="27">
        <v>12.13377955368348</v>
      </c>
      <c r="G23" s="27">
        <v>13.79346921606818</v>
      </c>
      <c r="H23" s="27">
        <v>13.791165108728768</v>
      </c>
      <c r="I23" s="27">
        <v>14.753976813157182</v>
      </c>
      <c r="J23" s="36">
        <v>12.979826660717423</v>
      </c>
      <c r="K23" s="45">
        <v>11</v>
      </c>
      <c r="L23" s="18"/>
      <c r="N23" s="23"/>
      <c r="O23" s="34"/>
    </row>
    <row r="24" spans="1:15">
      <c r="A24" s="16"/>
      <c r="B24" s="11" t="s">
        <v>14</v>
      </c>
      <c r="C24" s="27">
        <v>0</v>
      </c>
      <c r="D24" s="27">
        <v>0</v>
      </c>
      <c r="E24" s="27">
        <v>0</v>
      </c>
      <c r="F24" s="27">
        <v>12.724293833540731</v>
      </c>
      <c r="G24" s="27">
        <v>9.9813029902874284</v>
      </c>
      <c r="H24" s="27">
        <v>11.294919091956043</v>
      </c>
      <c r="I24" s="27">
        <v>8.4614092007807358</v>
      </c>
      <c r="J24" s="36">
        <v>12.695133215737844</v>
      </c>
      <c r="K24" s="45">
        <v>12</v>
      </c>
      <c r="L24" s="18"/>
      <c r="N24" s="23"/>
      <c r="O24" s="34"/>
    </row>
    <row r="25" spans="1:15">
      <c r="A25" s="16"/>
      <c r="B25" s="11" t="s">
        <v>16</v>
      </c>
      <c r="C25" s="27">
        <v>0</v>
      </c>
      <c r="D25" s="27">
        <v>0</v>
      </c>
      <c r="E25" s="27">
        <v>0</v>
      </c>
      <c r="F25" s="27">
        <v>14.149244304528255</v>
      </c>
      <c r="G25" s="27">
        <v>9.1428623512040392</v>
      </c>
      <c r="H25" s="27">
        <v>13.070447692566168</v>
      </c>
      <c r="I25" s="27">
        <v>13.761031793439397</v>
      </c>
      <c r="J25" s="36">
        <v>11.764173678453048</v>
      </c>
      <c r="K25" s="45">
        <v>13</v>
      </c>
      <c r="L25" s="18"/>
    </row>
    <row r="26" spans="1:15">
      <c r="A26" s="16"/>
      <c r="B26" s="11" t="s">
        <v>195</v>
      </c>
      <c r="C26" s="27">
        <v>13.129506586805157</v>
      </c>
      <c r="D26" s="27">
        <v>13.070140245219717</v>
      </c>
      <c r="E26" s="27">
        <v>13.44159434363802</v>
      </c>
      <c r="F26" s="27">
        <v>11.429903065391311</v>
      </c>
      <c r="G26" s="27">
        <v>13.394568139588515</v>
      </c>
      <c r="H26" s="27">
        <v>13.589628747627527</v>
      </c>
      <c r="I26" s="27">
        <v>13.477764051534821</v>
      </c>
      <c r="J26" s="36">
        <v>11.474464017168209</v>
      </c>
      <c r="K26" s="45">
        <v>14</v>
      </c>
      <c r="L26" s="18"/>
    </row>
    <row r="27" spans="1:15">
      <c r="A27" s="16"/>
      <c r="B27" s="11" t="s">
        <v>9</v>
      </c>
      <c r="C27" s="27">
        <v>0</v>
      </c>
      <c r="D27" s="27">
        <v>0</v>
      </c>
      <c r="E27" s="27">
        <v>0</v>
      </c>
      <c r="F27" s="27">
        <v>13.633507803937874</v>
      </c>
      <c r="G27" s="27">
        <v>13.140663076992693</v>
      </c>
      <c r="H27" s="27">
        <v>13.514695991171305</v>
      </c>
      <c r="I27" s="27">
        <v>11.430252312204646</v>
      </c>
      <c r="J27" s="36">
        <v>11.261508155645487</v>
      </c>
      <c r="K27" s="45">
        <v>15</v>
      </c>
      <c r="L27" s="18"/>
    </row>
    <row r="28" spans="1:15">
      <c r="A28" s="16"/>
      <c r="B28" s="11" t="s">
        <v>17</v>
      </c>
      <c r="C28" s="27">
        <v>0</v>
      </c>
      <c r="D28" s="27">
        <v>0</v>
      </c>
      <c r="E28" s="27">
        <v>0</v>
      </c>
      <c r="F28" s="27">
        <v>14.124206480749912</v>
      </c>
      <c r="G28" s="27">
        <v>13.292564943034957</v>
      </c>
      <c r="H28" s="27">
        <v>10.131157314255905</v>
      </c>
      <c r="I28" s="27">
        <v>10.762115031063118</v>
      </c>
      <c r="J28" s="36">
        <v>10.88757673145267</v>
      </c>
      <c r="K28" s="45">
        <v>16</v>
      </c>
      <c r="L28" s="18"/>
    </row>
    <row r="29" spans="1:15" s="51" customFormat="1">
      <c r="A29" s="93"/>
      <c r="B29" s="11" t="s">
        <v>18</v>
      </c>
      <c r="C29" s="27">
        <v>11.214336934649911</v>
      </c>
      <c r="D29" s="27">
        <v>11.907908909343842</v>
      </c>
      <c r="E29" s="27">
        <v>11.408480700036991</v>
      </c>
      <c r="F29" s="27">
        <v>9.9072996025100508</v>
      </c>
      <c r="G29" s="27">
        <v>10.887323657218783</v>
      </c>
      <c r="H29" s="27">
        <v>11.760996056632857</v>
      </c>
      <c r="I29" s="27">
        <v>11.500148216676493</v>
      </c>
      <c r="J29" s="36">
        <v>10.822000000000001</v>
      </c>
      <c r="K29" s="45">
        <v>17</v>
      </c>
      <c r="L29" s="94"/>
    </row>
    <row r="30" spans="1:15">
      <c r="A30" s="16"/>
      <c r="B30" s="11" t="s">
        <v>186</v>
      </c>
      <c r="C30" s="27">
        <v>0</v>
      </c>
      <c r="D30" s="27">
        <v>0</v>
      </c>
      <c r="E30" s="27">
        <v>0</v>
      </c>
      <c r="F30" s="27">
        <v>19.223972988182332</v>
      </c>
      <c r="G30" s="27">
        <v>16.004809669968047</v>
      </c>
      <c r="H30" s="27">
        <v>11.972461539120637</v>
      </c>
      <c r="I30" s="27">
        <v>10.635007917443597</v>
      </c>
      <c r="J30" s="36">
        <v>10.377231129238787</v>
      </c>
      <c r="K30" s="45">
        <v>18</v>
      </c>
      <c r="L30" s="18"/>
    </row>
    <row r="31" spans="1:15">
      <c r="A31" s="16"/>
      <c r="B31" s="12" t="s">
        <v>196</v>
      </c>
      <c r="C31" s="28">
        <v>12.77766977571471</v>
      </c>
      <c r="D31" s="28">
        <v>10.911293058606624</v>
      </c>
      <c r="E31" s="28">
        <v>10.563685650909765</v>
      </c>
      <c r="F31" s="28">
        <v>10.116850988925785</v>
      </c>
      <c r="G31" s="28">
        <v>10.248884206987061</v>
      </c>
      <c r="H31" s="28">
        <v>10.976633665105977</v>
      </c>
      <c r="I31" s="28">
        <v>10.962333358550685</v>
      </c>
      <c r="J31" s="50">
        <v>10.177108586676015</v>
      </c>
      <c r="K31" s="45" t="s">
        <v>197</v>
      </c>
      <c r="L31" s="18"/>
    </row>
    <row r="32" spans="1:15">
      <c r="A32" s="16"/>
      <c r="B32" s="11" t="s">
        <v>5</v>
      </c>
      <c r="C32" s="27">
        <v>14.208009041220079</v>
      </c>
      <c r="D32" s="27">
        <v>14.87426824875577</v>
      </c>
      <c r="E32" s="27">
        <v>13.09242062891062</v>
      </c>
      <c r="F32" s="27">
        <v>13.545987861143239</v>
      </c>
      <c r="G32" s="27">
        <v>11.378728836082816</v>
      </c>
      <c r="H32" s="27">
        <v>12.089969063353914</v>
      </c>
      <c r="I32" s="27">
        <v>12.208415196934382</v>
      </c>
      <c r="J32" s="36">
        <v>9.8399271349155697</v>
      </c>
      <c r="K32" s="45">
        <v>19</v>
      </c>
      <c r="L32" s="18"/>
    </row>
    <row r="33" spans="1:14">
      <c r="A33" s="16"/>
      <c r="B33" s="11" t="s">
        <v>15</v>
      </c>
      <c r="C33" s="27">
        <v>0</v>
      </c>
      <c r="D33" s="27">
        <v>0</v>
      </c>
      <c r="E33" s="27">
        <v>0</v>
      </c>
      <c r="F33" s="27">
        <v>11.907136524822693</v>
      </c>
      <c r="G33" s="27">
        <v>12.420509219000204</v>
      </c>
      <c r="H33" s="27">
        <v>9.4424138763756265</v>
      </c>
      <c r="I33" s="27">
        <v>7.967660158547857</v>
      </c>
      <c r="J33" s="36">
        <v>9.6791791542791241</v>
      </c>
      <c r="K33" s="45">
        <v>20</v>
      </c>
      <c r="L33" s="18"/>
    </row>
    <row r="34" spans="1:14">
      <c r="A34" s="16"/>
      <c r="B34" s="11" t="s">
        <v>19</v>
      </c>
      <c r="C34" s="27">
        <v>16.52006245728289</v>
      </c>
      <c r="D34" s="27">
        <v>14.344111093074391</v>
      </c>
      <c r="E34" s="27">
        <v>11.79764024022878</v>
      </c>
      <c r="F34" s="27">
        <v>9.0818056400379099</v>
      </c>
      <c r="G34" s="27">
        <v>10.184495798870085</v>
      </c>
      <c r="H34" s="27">
        <v>8.1718677794842165</v>
      </c>
      <c r="I34" s="27">
        <v>9.3526982106309209</v>
      </c>
      <c r="J34" s="36">
        <v>9.1518445609695185</v>
      </c>
      <c r="K34" s="45">
        <v>21</v>
      </c>
      <c r="L34" s="18"/>
    </row>
    <row r="35" spans="1:14">
      <c r="A35" s="16"/>
      <c r="B35" s="12" t="s">
        <v>4</v>
      </c>
      <c r="C35" s="50">
        <v>13.860918891021228</v>
      </c>
      <c r="D35" s="50">
        <v>12.421167965693671</v>
      </c>
      <c r="E35" s="50">
        <v>10.307826299525107</v>
      </c>
      <c r="F35" s="50">
        <v>9.976333820668625</v>
      </c>
      <c r="G35" s="50">
        <v>9.3383841658757731</v>
      </c>
      <c r="H35" s="50">
        <v>10.782356367428386</v>
      </c>
      <c r="I35" s="50">
        <v>10.636822181036745</v>
      </c>
      <c r="J35" s="50">
        <v>8.9789022093604967</v>
      </c>
      <c r="K35" s="106">
        <v>22</v>
      </c>
      <c r="L35" s="18"/>
    </row>
    <row r="36" spans="1:14" ht="14.25" customHeight="1">
      <c r="A36" s="16"/>
      <c r="B36" s="11" t="s">
        <v>24</v>
      </c>
      <c r="C36" s="27">
        <v>14.025508529816136</v>
      </c>
      <c r="D36" s="27">
        <v>12.381938612298642</v>
      </c>
      <c r="E36" s="27">
        <v>10.727555574527019</v>
      </c>
      <c r="F36" s="27">
        <v>11.159873136934536</v>
      </c>
      <c r="G36" s="27">
        <v>10.050818589453925</v>
      </c>
      <c r="H36" s="27">
        <v>10.23103628582521</v>
      </c>
      <c r="I36" s="27">
        <v>6.9943857371274705</v>
      </c>
      <c r="J36" s="36">
        <v>7.1802401257900925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10.40737521551417</v>
      </c>
      <c r="G37" s="27">
        <v>8.6898469331571437</v>
      </c>
      <c r="H37" s="27">
        <v>10.469304953423412</v>
      </c>
      <c r="I37" s="27">
        <v>10.082416539011762</v>
      </c>
      <c r="J37" s="36">
        <v>6.0926746801911538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12</v>
      </c>
      <c r="C13" s="27">
        <v>0</v>
      </c>
      <c r="D13" s="27">
        <v>0</v>
      </c>
      <c r="E13" s="27">
        <v>0</v>
      </c>
      <c r="F13" s="27">
        <v>3.5964426802038201</v>
      </c>
      <c r="G13" s="27">
        <v>3.1092360733079296</v>
      </c>
      <c r="H13" s="27">
        <v>2.7500267599100865</v>
      </c>
      <c r="I13" s="27">
        <v>1.7480294940249177</v>
      </c>
      <c r="J13" s="36">
        <v>1.5450701691255846</v>
      </c>
      <c r="K13" s="45">
        <v>1</v>
      </c>
      <c r="L13" s="18"/>
    </row>
    <row r="14" spans="1:15">
      <c r="A14" s="16"/>
      <c r="B14" s="11" t="s">
        <v>3</v>
      </c>
      <c r="C14" s="27">
        <v>0</v>
      </c>
      <c r="D14" s="27">
        <v>0</v>
      </c>
      <c r="E14" s="27">
        <v>0</v>
      </c>
      <c r="F14" s="27">
        <v>1.7321538887587073</v>
      </c>
      <c r="G14" s="27">
        <v>1.0567683616953467</v>
      </c>
      <c r="H14" s="27">
        <v>0.82113578456978975</v>
      </c>
      <c r="I14" s="27">
        <v>1.0716976220926886</v>
      </c>
      <c r="J14" s="36">
        <v>1.2061877071457374</v>
      </c>
      <c r="K14" s="45">
        <v>2</v>
      </c>
      <c r="L14" s="18"/>
    </row>
    <row r="15" spans="1:15">
      <c r="A15" s="16"/>
      <c r="B15" s="11" t="s">
        <v>7</v>
      </c>
      <c r="C15" s="27">
        <v>2.554817159593036</v>
      </c>
      <c r="D15" s="27">
        <v>1.4377558248306217</v>
      </c>
      <c r="E15" s="27">
        <v>0.77429178489375095</v>
      </c>
      <c r="F15" s="27">
        <v>1.2229378732649752</v>
      </c>
      <c r="G15" s="27">
        <v>0.59864179533508544</v>
      </c>
      <c r="H15" s="27">
        <v>0.51521631434716908</v>
      </c>
      <c r="I15" s="27">
        <v>0.46292688249138836</v>
      </c>
      <c r="J15" s="36">
        <v>1.0716466405772977</v>
      </c>
      <c r="K15" s="45">
        <v>3</v>
      </c>
      <c r="L15" s="18"/>
    </row>
    <row r="16" spans="1:15">
      <c r="A16" s="16"/>
      <c r="B16" s="11" t="s">
        <v>14</v>
      </c>
      <c r="C16" s="27">
        <v>0</v>
      </c>
      <c r="D16" s="27">
        <v>0</v>
      </c>
      <c r="E16" s="27">
        <v>0</v>
      </c>
      <c r="F16" s="27">
        <v>1.3396067203603805</v>
      </c>
      <c r="G16" s="27">
        <v>1.786705994150243</v>
      </c>
      <c r="H16" s="27">
        <v>1.1474172538762337</v>
      </c>
      <c r="I16" s="27">
        <v>0.64824269999870743</v>
      </c>
      <c r="J16" s="36">
        <v>1.0603736774104435</v>
      </c>
      <c r="K16" s="45">
        <v>4</v>
      </c>
      <c r="L16" s="18"/>
    </row>
    <row r="17" spans="1:15">
      <c r="A17" s="16"/>
      <c r="B17" s="11" t="s">
        <v>195</v>
      </c>
      <c r="C17" s="27">
        <v>1.9778110042555455</v>
      </c>
      <c r="D17" s="27">
        <v>1.3946265050679623</v>
      </c>
      <c r="E17" s="27">
        <v>0.39037459727583196</v>
      </c>
      <c r="F17" s="27">
        <v>0.93770444137529996</v>
      </c>
      <c r="G17" s="27">
        <v>1.1480515564082399</v>
      </c>
      <c r="H17" s="27">
        <v>1.4191067913734734</v>
      </c>
      <c r="I17" s="27">
        <v>1.1329236558422746</v>
      </c>
      <c r="J17" s="36">
        <v>1.0382358861877334</v>
      </c>
      <c r="K17" s="45">
        <v>5</v>
      </c>
      <c r="L17" s="18"/>
    </row>
    <row r="18" spans="1:15">
      <c r="A18" s="16"/>
      <c r="B18" s="11" t="s">
        <v>21</v>
      </c>
      <c r="C18" s="27">
        <v>2.0191343419045076</v>
      </c>
      <c r="D18" s="27">
        <v>0.70728716804983038</v>
      </c>
      <c r="E18" s="27">
        <v>1.0557075424627149</v>
      </c>
      <c r="F18" s="27">
        <v>1.5618914357428271</v>
      </c>
      <c r="G18" s="27">
        <v>1.7298987737634763</v>
      </c>
      <c r="H18" s="27">
        <v>0.67103986663257742</v>
      </c>
      <c r="I18" s="27">
        <v>1.0189741170126716</v>
      </c>
      <c r="J18" s="36">
        <v>0.96100542192295713</v>
      </c>
      <c r="K18" s="45">
        <v>6</v>
      </c>
      <c r="L18" s="18"/>
    </row>
    <row r="19" spans="1:15">
      <c r="A19" s="16"/>
      <c r="B19" s="12" t="s">
        <v>196</v>
      </c>
      <c r="C19" s="28">
        <v>1.3621955502720215</v>
      </c>
      <c r="D19" s="28">
        <v>1.0552572537793898</v>
      </c>
      <c r="E19" s="28">
        <v>0.90745838074802243</v>
      </c>
      <c r="F19" s="28">
        <v>1.0743116655344458</v>
      </c>
      <c r="G19" s="28">
        <v>0.8021897607349322</v>
      </c>
      <c r="H19" s="28">
        <v>0.7389641467412178</v>
      </c>
      <c r="I19" s="28">
        <v>1.0085542101285838</v>
      </c>
      <c r="J19" s="50">
        <v>0.94820741948657361</v>
      </c>
      <c r="K19" s="45" t="s">
        <v>197</v>
      </c>
      <c r="L19" s="18"/>
    </row>
    <row r="20" spans="1:15">
      <c r="A20" s="16"/>
      <c r="B20" s="11" t="s">
        <v>15</v>
      </c>
      <c r="C20" s="27">
        <v>0</v>
      </c>
      <c r="D20" s="27">
        <v>0</v>
      </c>
      <c r="E20" s="27">
        <v>0</v>
      </c>
      <c r="F20" s="27">
        <v>0.95072144778674483</v>
      </c>
      <c r="G20" s="27">
        <v>1.1409535400629858</v>
      </c>
      <c r="H20" s="27">
        <v>0.89314733208775698</v>
      </c>
      <c r="I20" s="27">
        <v>0.75037115885599015</v>
      </c>
      <c r="J20" s="36">
        <v>0.91952287742039507</v>
      </c>
      <c r="K20" s="45">
        <v>7</v>
      </c>
      <c r="L20" s="18"/>
    </row>
    <row r="21" spans="1:15">
      <c r="A21" s="16"/>
      <c r="B21" s="11" t="s">
        <v>8</v>
      </c>
      <c r="C21" s="27">
        <v>0.40389493963034312</v>
      </c>
      <c r="D21" s="27">
        <v>0.43449848446928613</v>
      </c>
      <c r="E21" s="27">
        <v>0.91948436668286693</v>
      </c>
      <c r="F21" s="27">
        <v>0.79297701376237306</v>
      </c>
      <c r="G21" s="27">
        <v>0.64441304852075987</v>
      </c>
      <c r="H21" s="27">
        <v>1.0964246584980952</v>
      </c>
      <c r="I21" s="27">
        <v>0.65340880013919733</v>
      </c>
      <c r="J21" s="36">
        <v>0.85820850724945086</v>
      </c>
      <c r="K21" s="45">
        <v>8</v>
      </c>
      <c r="L21" s="18"/>
    </row>
    <row r="22" spans="1:15">
      <c r="A22" s="16"/>
      <c r="B22" s="11" t="s">
        <v>22</v>
      </c>
      <c r="C22" s="27">
        <v>1.4858476604453315</v>
      </c>
      <c r="D22" s="27">
        <v>1.6048003468293461</v>
      </c>
      <c r="E22" s="27">
        <v>0.90826382194399335</v>
      </c>
      <c r="F22" s="27">
        <v>0.55321922187792039</v>
      </c>
      <c r="G22" s="27">
        <v>0.64819732885980241</v>
      </c>
      <c r="H22" s="27">
        <v>1.0674448883897614</v>
      </c>
      <c r="I22" s="27">
        <v>1.1375448261524868</v>
      </c>
      <c r="J22" s="36">
        <v>0.81965519734735415</v>
      </c>
      <c r="K22" s="45">
        <v>9</v>
      </c>
      <c r="L22" s="18"/>
    </row>
    <row r="23" spans="1:15">
      <c r="A23" s="16"/>
      <c r="B23" s="11" t="s">
        <v>5</v>
      </c>
      <c r="C23" s="27">
        <v>0.53417999914628778</v>
      </c>
      <c r="D23" s="27">
        <v>0.9402531737485823</v>
      </c>
      <c r="E23" s="27">
        <v>0.59632098418508572</v>
      </c>
      <c r="F23" s="27">
        <v>1.0703294357653621</v>
      </c>
      <c r="G23" s="27">
        <v>0.40746272567670244</v>
      </c>
      <c r="H23" s="27">
        <v>0.37892662391597065</v>
      </c>
      <c r="I23" s="27">
        <v>0.4397971053539006</v>
      </c>
      <c r="J23" s="36">
        <v>0.77052732964122339</v>
      </c>
      <c r="K23" s="45">
        <v>10</v>
      </c>
      <c r="L23" s="18"/>
      <c r="N23" s="23"/>
      <c r="O23" s="34"/>
    </row>
    <row r="24" spans="1:15">
      <c r="A24" s="16"/>
      <c r="B24" s="11" t="s">
        <v>23</v>
      </c>
      <c r="C24" s="27">
        <v>1.3595885373016254</v>
      </c>
      <c r="D24" s="27">
        <v>1.3858375782801615</v>
      </c>
      <c r="E24" s="27">
        <v>1.0218647378652645</v>
      </c>
      <c r="F24" s="27">
        <v>0.93701712132421755</v>
      </c>
      <c r="G24" s="27">
        <v>0.75174551866676176</v>
      </c>
      <c r="H24" s="27">
        <v>1.0057231911606621</v>
      </c>
      <c r="I24" s="27">
        <v>1.3911423395666027</v>
      </c>
      <c r="J24" s="36">
        <v>0.72501745594939815</v>
      </c>
      <c r="K24" s="45">
        <v>11</v>
      </c>
      <c r="L24" s="18"/>
      <c r="N24" s="23"/>
      <c r="O24" s="34"/>
    </row>
    <row r="25" spans="1:15">
      <c r="A25" s="16"/>
      <c r="B25" s="11" t="s">
        <v>20</v>
      </c>
      <c r="C25" s="27">
        <v>1.2961875469367663</v>
      </c>
      <c r="D25" s="27">
        <v>0.88362476090001718</v>
      </c>
      <c r="E25" s="27">
        <v>0.63459485422178619</v>
      </c>
      <c r="F25" s="27">
        <v>0.56828125399419138</v>
      </c>
      <c r="G25" s="27">
        <v>0.71310988379455109</v>
      </c>
      <c r="H25" s="27">
        <v>0.59738312773846258</v>
      </c>
      <c r="I25" s="27">
        <v>0.72391475813683803</v>
      </c>
      <c r="J25" s="36">
        <v>0.71814504552979419</v>
      </c>
      <c r="K25" s="45">
        <v>12</v>
      </c>
      <c r="L25" s="18"/>
    </row>
    <row r="26" spans="1:15">
      <c r="A26" s="16"/>
      <c r="B26" s="11" t="s">
        <v>9</v>
      </c>
      <c r="C26" s="27">
        <v>0</v>
      </c>
      <c r="D26" s="27">
        <v>0</v>
      </c>
      <c r="E26" s="27">
        <v>0</v>
      </c>
      <c r="F26" s="27">
        <v>1.4334775707645215</v>
      </c>
      <c r="G26" s="27">
        <v>0.36995619563507715</v>
      </c>
      <c r="H26" s="27">
        <v>1.5286965266395449</v>
      </c>
      <c r="I26" s="27">
        <v>0.96111829918936953</v>
      </c>
      <c r="J26" s="36">
        <v>0.70573738739110015</v>
      </c>
      <c r="K26" s="45">
        <v>13</v>
      </c>
      <c r="L26" s="18"/>
    </row>
    <row r="27" spans="1:15">
      <c r="A27" s="16"/>
      <c r="B27" s="12" t="s">
        <v>4</v>
      </c>
      <c r="C27" s="50">
        <v>1.4379716745837168</v>
      </c>
      <c r="D27" s="50">
        <v>0.9474577071231689</v>
      </c>
      <c r="E27" s="50">
        <v>0.85633818886008894</v>
      </c>
      <c r="F27" s="50">
        <v>0.60538204114950755</v>
      </c>
      <c r="G27" s="50">
        <v>0.35017251519398834</v>
      </c>
      <c r="H27" s="50">
        <v>0.47528165217710178</v>
      </c>
      <c r="I27" s="50">
        <v>0.57868330155352932</v>
      </c>
      <c r="J27" s="50">
        <v>0.62721157315472631</v>
      </c>
      <c r="K27" s="106">
        <v>14</v>
      </c>
      <c r="L27" s="18"/>
    </row>
    <row r="28" spans="1:15">
      <c r="A28" s="16"/>
      <c r="B28" s="11" t="s">
        <v>17</v>
      </c>
      <c r="C28" s="27">
        <v>0</v>
      </c>
      <c r="D28" s="27">
        <v>0</v>
      </c>
      <c r="E28" s="27">
        <v>0</v>
      </c>
      <c r="F28" s="27">
        <v>1.1275637494734794</v>
      </c>
      <c r="G28" s="27">
        <v>1.1669771225313945</v>
      </c>
      <c r="H28" s="27">
        <v>0.71145829223708268</v>
      </c>
      <c r="I28" s="27">
        <v>0.88562049460286096</v>
      </c>
      <c r="J28" s="36">
        <v>0.59238381880324442</v>
      </c>
      <c r="K28" s="45">
        <v>15</v>
      </c>
      <c r="L28" s="18"/>
    </row>
    <row r="29" spans="1:15">
      <c r="A29" s="16"/>
      <c r="B29" s="11" t="s">
        <v>186</v>
      </c>
      <c r="C29" s="27">
        <v>0</v>
      </c>
      <c r="D29" s="27">
        <v>0</v>
      </c>
      <c r="E29" s="27">
        <v>0</v>
      </c>
      <c r="F29" s="27">
        <v>1.7214406302757459</v>
      </c>
      <c r="G29" s="27">
        <v>1.318967608560369</v>
      </c>
      <c r="H29" s="27">
        <v>1.1331553986607776</v>
      </c>
      <c r="I29" s="27">
        <v>0.77189907016550141</v>
      </c>
      <c r="J29" s="36">
        <v>0.56128522862554664</v>
      </c>
      <c r="K29" s="45">
        <v>16</v>
      </c>
      <c r="L29" s="18"/>
    </row>
    <row r="30" spans="1:15">
      <c r="A30" s="16"/>
      <c r="B30" s="11" t="s">
        <v>10</v>
      </c>
      <c r="C30" s="27">
        <v>1.0073885273011394</v>
      </c>
      <c r="D30" s="27">
        <v>0.85538306284988486</v>
      </c>
      <c r="E30" s="27">
        <v>0.73654555971220637</v>
      </c>
      <c r="F30" s="27">
        <v>0.51772638894634504</v>
      </c>
      <c r="G30" s="27">
        <v>0.2867421415367345</v>
      </c>
      <c r="H30" s="27">
        <v>0.39508561478185167</v>
      </c>
      <c r="I30" s="27">
        <v>0.87930222032657668</v>
      </c>
      <c r="J30" s="36">
        <v>0.51763265930591329</v>
      </c>
      <c r="K30" s="45">
        <v>17</v>
      </c>
      <c r="L30" s="18"/>
    </row>
    <row r="31" spans="1:15">
      <c r="A31" s="16"/>
      <c r="B31" s="11" t="s">
        <v>11</v>
      </c>
      <c r="C31" s="27">
        <v>0</v>
      </c>
      <c r="D31" s="27">
        <v>0</v>
      </c>
      <c r="E31" s="27">
        <v>0</v>
      </c>
      <c r="F31" s="27">
        <v>0.99512383294456597</v>
      </c>
      <c r="G31" s="27">
        <v>0.41112454655380892</v>
      </c>
      <c r="H31" s="27">
        <v>0.40208524693873826</v>
      </c>
      <c r="I31" s="27">
        <v>0.51936075998921261</v>
      </c>
      <c r="J31" s="36">
        <v>0.36497198106907475</v>
      </c>
      <c r="K31" s="45">
        <v>18</v>
      </c>
      <c r="L31" s="18"/>
    </row>
    <row r="32" spans="1:15">
      <c r="A32" s="16"/>
      <c r="B32" s="11" t="s">
        <v>6</v>
      </c>
      <c r="C32" s="27">
        <v>0</v>
      </c>
      <c r="D32" s="27">
        <v>0</v>
      </c>
      <c r="E32" s="27">
        <v>0</v>
      </c>
      <c r="F32" s="27">
        <v>0.83580093609704842</v>
      </c>
      <c r="G32" s="27">
        <v>0.57610800376478488</v>
      </c>
      <c r="H32" s="27">
        <v>0.75549205215217008</v>
      </c>
      <c r="I32" s="27">
        <v>0.67764462453659802</v>
      </c>
      <c r="J32" s="36">
        <v>0.34425622958994906</v>
      </c>
      <c r="K32" s="45">
        <v>19</v>
      </c>
      <c r="L32" s="18"/>
    </row>
    <row r="33" spans="1:14">
      <c r="A33" s="16"/>
      <c r="B33" s="11" t="s">
        <v>19</v>
      </c>
      <c r="C33" s="27">
        <v>1.265537916127204</v>
      </c>
      <c r="D33" s="27">
        <v>0.97015936559640348</v>
      </c>
      <c r="E33" s="27">
        <v>0.69905429682920917</v>
      </c>
      <c r="F33" s="27">
        <v>0.41171964051589288</v>
      </c>
      <c r="G33" s="27">
        <v>0.73490280381182083</v>
      </c>
      <c r="H33" s="27">
        <v>0.67744691230195064</v>
      </c>
      <c r="I33" s="27">
        <v>0.52856536918007113</v>
      </c>
      <c r="J33" s="36">
        <v>0.33807756853590692</v>
      </c>
      <c r="K33" s="45">
        <v>20</v>
      </c>
      <c r="L33" s="18"/>
    </row>
    <row r="34" spans="1:14">
      <c r="A34" s="16"/>
      <c r="B34" s="11" t="s">
        <v>18</v>
      </c>
      <c r="C34" s="27">
        <v>1.3898738049409347</v>
      </c>
      <c r="D34" s="27">
        <v>1.0897068434831187</v>
      </c>
      <c r="E34" s="27">
        <v>0.63648217961986675</v>
      </c>
      <c r="F34" s="27">
        <v>0.71682872843975898</v>
      </c>
      <c r="G34" s="27">
        <v>0.56758479028682618</v>
      </c>
      <c r="H34" s="27">
        <v>0.31701250102735534</v>
      </c>
      <c r="I34" s="27">
        <v>0.53814054849942827</v>
      </c>
      <c r="J34" s="36">
        <v>0.30446153846153851</v>
      </c>
      <c r="K34" s="45">
        <v>21</v>
      </c>
      <c r="L34" s="18"/>
    </row>
    <row r="35" spans="1:14">
      <c r="A35" s="16"/>
      <c r="B35" s="11" t="s">
        <v>24</v>
      </c>
      <c r="C35" s="27">
        <v>0.32501888515584426</v>
      </c>
      <c r="D35" s="27">
        <v>0.57258190442830426</v>
      </c>
      <c r="E35" s="27">
        <v>0.71916070251324449</v>
      </c>
      <c r="F35" s="27">
        <v>0.35654355661054943</v>
      </c>
      <c r="G35" s="27">
        <v>0.37299407927514566</v>
      </c>
      <c r="H35" s="27">
        <v>0.31350917076038876</v>
      </c>
      <c r="I35" s="27">
        <v>0.6430866735503612</v>
      </c>
      <c r="J35" s="36">
        <v>0.26778294961107124</v>
      </c>
      <c r="K35" s="45">
        <v>22</v>
      </c>
      <c r="L35" s="18"/>
    </row>
    <row r="36" spans="1:14" ht="14.25" customHeight="1">
      <c r="A36" s="16"/>
      <c r="B36" s="11" t="s">
        <v>16</v>
      </c>
      <c r="C36" s="27">
        <v>0</v>
      </c>
      <c r="D36" s="27">
        <v>0</v>
      </c>
      <c r="E36" s="27">
        <v>0</v>
      </c>
      <c r="F36" s="27">
        <v>1.1423016761981832</v>
      </c>
      <c r="G36" s="27">
        <v>0.79524946679548647</v>
      </c>
      <c r="H36" s="27">
        <v>0.23078759582990693</v>
      </c>
      <c r="I36" s="27">
        <v>0.33147962746401261</v>
      </c>
      <c r="J36" s="36">
        <v>0.10569085630156028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0.59417791140052156</v>
      </c>
      <c r="G37" s="27">
        <v>0.79974672392908275</v>
      </c>
      <c r="H37" s="27">
        <v>0.62439172364978446</v>
      </c>
      <c r="I37" s="27">
        <v>0.52159161402220566</v>
      </c>
      <c r="J37" s="36">
        <v>4.9252559136349718E-2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10</v>
      </c>
      <c r="C13" s="27">
        <v>40.561692794181077</v>
      </c>
      <c r="D13" s="27">
        <v>27.074081001491969</v>
      </c>
      <c r="E13" s="27">
        <v>34.253113673531388</v>
      </c>
      <c r="F13" s="27">
        <v>42.702395234352373</v>
      </c>
      <c r="G13" s="27">
        <v>39.383728095239064</v>
      </c>
      <c r="H13" s="27">
        <v>31.717132630356982</v>
      </c>
      <c r="I13" s="27">
        <v>37.12085795758265</v>
      </c>
      <c r="J13" s="36">
        <v>39.8976027160233</v>
      </c>
      <c r="K13" s="45">
        <v>1</v>
      </c>
      <c r="L13" s="18"/>
    </row>
    <row r="14" spans="1:15">
      <c r="A14" s="16"/>
      <c r="B14" s="11" t="s">
        <v>14</v>
      </c>
      <c r="C14" s="27">
        <v>0</v>
      </c>
      <c r="D14" s="27">
        <v>0</v>
      </c>
      <c r="E14" s="27">
        <v>0</v>
      </c>
      <c r="F14" s="27">
        <v>45.55615020668688</v>
      </c>
      <c r="G14" s="27">
        <v>33.900208567303068</v>
      </c>
      <c r="H14" s="27">
        <v>37.362469338226205</v>
      </c>
      <c r="I14" s="27">
        <v>43.553766012176361</v>
      </c>
      <c r="J14" s="36">
        <v>38.878737565428075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42.233617399191274</v>
      </c>
      <c r="G15" s="27">
        <v>36.992818497378863</v>
      </c>
      <c r="H15" s="27">
        <v>31.753919692824073</v>
      </c>
      <c r="I15" s="27">
        <v>36.616496959336317</v>
      </c>
      <c r="J15" s="36">
        <v>36.262538429203723</v>
      </c>
      <c r="K15" s="45">
        <v>3</v>
      </c>
      <c r="L15" s="18"/>
    </row>
    <row r="16" spans="1:15">
      <c r="A16" s="16"/>
      <c r="B16" s="11" t="s">
        <v>19</v>
      </c>
      <c r="C16" s="27">
        <v>35.384009490839787</v>
      </c>
      <c r="D16" s="27">
        <v>35.550105783123804</v>
      </c>
      <c r="E16" s="27">
        <v>31.631508354302007</v>
      </c>
      <c r="F16" s="27">
        <v>24.005265246469676</v>
      </c>
      <c r="G16" s="27">
        <v>41.922819803641417</v>
      </c>
      <c r="H16" s="27">
        <v>35.592326652323038</v>
      </c>
      <c r="I16" s="27">
        <v>37.050895016344157</v>
      </c>
      <c r="J16" s="36">
        <v>34.084165171390573</v>
      </c>
      <c r="K16" s="45">
        <v>4</v>
      </c>
      <c r="L16" s="18"/>
    </row>
    <row r="17" spans="1:15">
      <c r="A17" s="16"/>
      <c r="B17" s="12" t="s">
        <v>4</v>
      </c>
      <c r="C17" s="50">
        <v>30.772320856942432</v>
      </c>
      <c r="D17" s="50">
        <v>34.166064713429734</v>
      </c>
      <c r="E17" s="50">
        <v>34.460060908690075</v>
      </c>
      <c r="F17" s="50">
        <v>30.172752954359584</v>
      </c>
      <c r="G17" s="50">
        <v>25.229235033757114</v>
      </c>
      <c r="H17" s="50">
        <v>21.781078468203777</v>
      </c>
      <c r="I17" s="50">
        <v>31.604253135637478</v>
      </c>
      <c r="J17" s="50">
        <v>32.800265550487964</v>
      </c>
      <c r="K17" s="106">
        <v>5</v>
      </c>
      <c r="L17" s="18"/>
    </row>
    <row r="18" spans="1:15">
      <c r="A18" s="16"/>
      <c r="B18" s="11" t="s">
        <v>7</v>
      </c>
      <c r="C18" s="27">
        <v>39.122091725452961</v>
      </c>
      <c r="D18" s="27">
        <v>35.705981907743549</v>
      </c>
      <c r="E18" s="27">
        <v>37.313277700234607</v>
      </c>
      <c r="F18" s="27">
        <v>39.884202986918574</v>
      </c>
      <c r="G18" s="27">
        <v>35.57356685282523</v>
      </c>
      <c r="H18" s="27">
        <v>26.748731712517333</v>
      </c>
      <c r="I18" s="27">
        <v>34.975269001563873</v>
      </c>
      <c r="J18" s="36">
        <v>32.314661681167763</v>
      </c>
      <c r="K18" s="45">
        <v>6</v>
      </c>
      <c r="L18" s="18"/>
    </row>
    <row r="19" spans="1:15">
      <c r="A19" s="16"/>
      <c r="B19" s="12" t="s">
        <v>196</v>
      </c>
      <c r="C19" s="28">
        <v>32.700727584256022</v>
      </c>
      <c r="D19" s="28">
        <v>32.632818402636332</v>
      </c>
      <c r="E19" s="28">
        <v>33.724539039588393</v>
      </c>
      <c r="F19" s="28">
        <v>35.090533887617617</v>
      </c>
      <c r="G19" s="28">
        <v>29.437809113981718</v>
      </c>
      <c r="H19" s="28">
        <v>29.335463675834877</v>
      </c>
      <c r="I19" s="28">
        <v>32.463979811868739</v>
      </c>
      <c r="J19" s="50">
        <v>31.284525583707779</v>
      </c>
      <c r="K19" s="45" t="s">
        <v>197</v>
      </c>
      <c r="L19" s="18"/>
    </row>
    <row r="20" spans="1:15">
      <c r="A20" s="16"/>
      <c r="B20" s="11" t="s">
        <v>21</v>
      </c>
      <c r="C20" s="27">
        <v>30.959126162281475</v>
      </c>
      <c r="D20" s="27">
        <v>30.488297380781731</v>
      </c>
      <c r="E20" s="27">
        <v>26.360492023354727</v>
      </c>
      <c r="F20" s="27">
        <v>32.724889286384027</v>
      </c>
      <c r="G20" s="27">
        <v>23.83452665075577</v>
      </c>
      <c r="H20" s="27">
        <v>23.470284771667821</v>
      </c>
      <c r="I20" s="27">
        <v>24.544688595308703</v>
      </c>
      <c r="J20" s="36">
        <v>30.8167362998418</v>
      </c>
      <c r="K20" s="45">
        <v>7</v>
      </c>
      <c r="L20" s="18"/>
    </row>
    <row r="21" spans="1:15">
      <c r="A21" s="16"/>
      <c r="B21" s="11" t="s">
        <v>20</v>
      </c>
      <c r="C21" s="27">
        <v>37.772283782595466</v>
      </c>
      <c r="D21" s="27">
        <v>33.738465651668101</v>
      </c>
      <c r="E21" s="27">
        <v>32.801662115827426</v>
      </c>
      <c r="F21" s="27">
        <v>43.373231003380198</v>
      </c>
      <c r="G21" s="27">
        <v>34.300380857757915</v>
      </c>
      <c r="H21" s="27">
        <v>32.036644611363151</v>
      </c>
      <c r="I21" s="27">
        <v>33.417489924619233</v>
      </c>
      <c r="J21" s="36">
        <v>30.163982898607028</v>
      </c>
      <c r="K21" s="45">
        <v>8</v>
      </c>
      <c r="L21" s="18"/>
    </row>
    <row r="22" spans="1:15">
      <c r="A22" s="16"/>
      <c r="B22" s="11" t="s">
        <v>23</v>
      </c>
      <c r="C22" s="27">
        <v>33.313474780757311</v>
      </c>
      <c r="D22" s="27">
        <v>31.699713008752628</v>
      </c>
      <c r="E22" s="27">
        <v>36.365126900808868</v>
      </c>
      <c r="F22" s="27">
        <v>39.962234717489586</v>
      </c>
      <c r="G22" s="27">
        <v>36.05573704913661</v>
      </c>
      <c r="H22" s="27">
        <v>40.633734758008373</v>
      </c>
      <c r="I22" s="27">
        <v>42.140087672285887</v>
      </c>
      <c r="J22" s="36">
        <v>30.092468613518431</v>
      </c>
      <c r="K22" s="45">
        <v>9</v>
      </c>
      <c r="L22" s="18"/>
    </row>
    <row r="23" spans="1:15">
      <c r="A23" s="16"/>
      <c r="B23" s="11" t="s">
        <v>11</v>
      </c>
      <c r="C23" s="27">
        <v>0</v>
      </c>
      <c r="D23" s="27">
        <v>0</v>
      </c>
      <c r="E23" s="27">
        <v>0</v>
      </c>
      <c r="F23" s="27">
        <v>45.933011470143271</v>
      </c>
      <c r="G23" s="27">
        <v>37.784089311324202</v>
      </c>
      <c r="H23" s="27">
        <v>33.835078135930367</v>
      </c>
      <c r="I23" s="27">
        <v>36.608408946576304</v>
      </c>
      <c r="J23" s="36">
        <v>29.436137162103311</v>
      </c>
      <c r="K23" s="45">
        <v>10</v>
      </c>
      <c r="L23" s="18"/>
      <c r="N23" s="23"/>
      <c r="O23" s="34"/>
    </row>
    <row r="24" spans="1:15">
      <c r="A24" s="16"/>
      <c r="B24" s="11" t="s">
        <v>195</v>
      </c>
      <c r="C24" s="27">
        <v>26.949366976616616</v>
      </c>
      <c r="D24" s="27">
        <v>21.435915297354253</v>
      </c>
      <c r="E24" s="27">
        <v>22.686942821880852</v>
      </c>
      <c r="F24" s="27">
        <v>28.090726004729149</v>
      </c>
      <c r="G24" s="27">
        <v>28.184483800244685</v>
      </c>
      <c r="H24" s="27">
        <v>30.419470354656635</v>
      </c>
      <c r="I24" s="27">
        <v>29.924390127201967</v>
      </c>
      <c r="J24" s="36">
        <v>29.106839502551825</v>
      </c>
      <c r="K24" s="45">
        <v>11</v>
      </c>
      <c r="L24" s="18"/>
      <c r="N24" s="23"/>
      <c r="O24" s="34"/>
    </row>
    <row r="25" spans="1:15">
      <c r="A25" s="16"/>
      <c r="B25" s="11" t="s">
        <v>186</v>
      </c>
      <c r="C25" s="27">
        <v>0</v>
      </c>
      <c r="D25" s="27">
        <v>0</v>
      </c>
      <c r="E25" s="27">
        <v>0</v>
      </c>
      <c r="F25" s="27">
        <v>38.966235227912222</v>
      </c>
      <c r="G25" s="27">
        <v>37.744834351169196</v>
      </c>
      <c r="H25" s="27">
        <v>38.988257168439596</v>
      </c>
      <c r="I25" s="27">
        <v>45.682615939901844</v>
      </c>
      <c r="J25" s="36">
        <v>29.046510581372036</v>
      </c>
      <c r="K25" s="45">
        <v>12</v>
      </c>
      <c r="L25" s="18"/>
    </row>
    <row r="26" spans="1:15">
      <c r="A26" s="16"/>
      <c r="B26" s="11" t="s">
        <v>15</v>
      </c>
      <c r="C26" s="27">
        <v>0</v>
      </c>
      <c r="D26" s="27">
        <v>0</v>
      </c>
      <c r="E26" s="27">
        <v>0</v>
      </c>
      <c r="F26" s="27">
        <v>36.653980190755682</v>
      </c>
      <c r="G26" s="27">
        <v>26.745855632423961</v>
      </c>
      <c r="H26" s="27">
        <v>36.82548674623105</v>
      </c>
      <c r="I26" s="27">
        <v>27.500420179836965</v>
      </c>
      <c r="J26" s="36">
        <v>28.037041675315784</v>
      </c>
      <c r="K26" s="45">
        <v>13</v>
      </c>
      <c r="L26" s="18"/>
    </row>
    <row r="27" spans="1:15">
      <c r="A27" s="16"/>
      <c r="B27" s="11" t="s">
        <v>22</v>
      </c>
      <c r="C27" s="27">
        <v>31.83814299849108</v>
      </c>
      <c r="D27" s="27">
        <v>37.552375757200402</v>
      </c>
      <c r="E27" s="27">
        <v>25.826888945980279</v>
      </c>
      <c r="F27" s="27">
        <v>28.218607053268414</v>
      </c>
      <c r="G27" s="27">
        <v>25.770470369667152</v>
      </c>
      <c r="H27" s="27">
        <v>20.935588655084324</v>
      </c>
      <c r="I27" s="27">
        <v>29.094771581518625</v>
      </c>
      <c r="J27" s="36">
        <v>27.010505221621955</v>
      </c>
      <c r="K27" s="45">
        <v>14</v>
      </c>
      <c r="L27" s="18"/>
    </row>
    <row r="28" spans="1:15">
      <c r="A28" s="16"/>
      <c r="B28" s="11" t="s">
        <v>18</v>
      </c>
      <c r="C28" s="27">
        <v>35.741229612237724</v>
      </c>
      <c r="D28" s="27">
        <v>33.529160474804755</v>
      </c>
      <c r="E28" s="27">
        <v>28.647863011548974</v>
      </c>
      <c r="F28" s="27">
        <v>37.024868374650666</v>
      </c>
      <c r="G28" s="27">
        <v>34.27642684274393</v>
      </c>
      <c r="H28" s="27">
        <v>27.50427295950459</v>
      </c>
      <c r="I28" s="27">
        <v>26.576553099031543</v>
      </c>
      <c r="J28" s="36">
        <v>25.765846153846155</v>
      </c>
      <c r="K28" s="45">
        <v>15</v>
      </c>
      <c r="L28" s="18"/>
    </row>
    <row r="29" spans="1:15">
      <c r="A29" s="16"/>
      <c r="B29" s="11" t="s">
        <v>16</v>
      </c>
      <c r="C29" s="27">
        <v>0</v>
      </c>
      <c r="D29" s="27">
        <v>0</v>
      </c>
      <c r="E29" s="27">
        <v>0</v>
      </c>
      <c r="F29" s="27">
        <v>30.067452543903372</v>
      </c>
      <c r="G29" s="27">
        <v>27.380735366498342</v>
      </c>
      <c r="H29" s="27">
        <v>15.022857698667448</v>
      </c>
      <c r="I29" s="27">
        <v>19.797494552460439</v>
      </c>
      <c r="J29" s="36">
        <v>24.175241197226537</v>
      </c>
      <c r="K29" s="45">
        <v>16</v>
      </c>
      <c r="L29" s="18"/>
    </row>
    <row r="30" spans="1:15">
      <c r="A30" s="16"/>
      <c r="B30" s="11" t="s">
        <v>3</v>
      </c>
      <c r="C30" s="27">
        <v>0</v>
      </c>
      <c r="D30" s="27">
        <v>0</v>
      </c>
      <c r="E30" s="27">
        <v>0</v>
      </c>
      <c r="F30" s="27">
        <v>35.760390260528723</v>
      </c>
      <c r="G30" s="27">
        <v>37.05992034711992</v>
      </c>
      <c r="H30" s="27">
        <v>23.538692792341397</v>
      </c>
      <c r="I30" s="27">
        <v>24.64328887531817</v>
      </c>
      <c r="J30" s="36">
        <v>23.408631579449711</v>
      </c>
      <c r="K30" s="45">
        <v>17</v>
      </c>
      <c r="L30" s="18"/>
    </row>
    <row r="31" spans="1:15">
      <c r="A31" s="16"/>
      <c r="B31" s="11" t="s">
        <v>8</v>
      </c>
      <c r="C31" s="27">
        <v>37.986867453792883</v>
      </c>
      <c r="D31" s="27">
        <v>32.459469981368699</v>
      </c>
      <c r="E31" s="27">
        <v>39.05320650790344</v>
      </c>
      <c r="F31" s="27">
        <v>39.559594884196905</v>
      </c>
      <c r="G31" s="27">
        <v>40.214874638888304</v>
      </c>
      <c r="H31" s="27">
        <v>29.924311719119075</v>
      </c>
      <c r="I31" s="27">
        <v>23.767335701053192</v>
      </c>
      <c r="J31" s="36">
        <v>21.03361199931167</v>
      </c>
      <c r="K31" s="45">
        <v>18</v>
      </c>
      <c r="L31" s="18"/>
    </row>
    <row r="32" spans="1:15">
      <c r="A32" s="16"/>
      <c r="B32" s="11" t="s">
        <v>17</v>
      </c>
      <c r="C32" s="27">
        <v>0</v>
      </c>
      <c r="D32" s="27">
        <v>0</v>
      </c>
      <c r="E32" s="27">
        <v>0</v>
      </c>
      <c r="F32" s="27">
        <v>42.394552600948607</v>
      </c>
      <c r="G32" s="27">
        <v>34.158809004664057</v>
      </c>
      <c r="H32" s="27">
        <v>22.593951508615966</v>
      </c>
      <c r="I32" s="27">
        <v>21.651636571893373</v>
      </c>
      <c r="J32" s="36">
        <v>20.965753541124659</v>
      </c>
      <c r="K32" s="45">
        <v>19</v>
      </c>
      <c r="L32" s="18"/>
    </row>
    <row r="33" spans="1:14">
      <c r="A33" s="16"/>
      <c r="B33" s="11" t="s">
        <v>6</v>
      </c>
      <c r="C33" s="27">
        <v>0</v>
      </c>
      <c r="D33" s="27">
        <v>0</v>
      </c>
      <c r="E33" s="27">
        <v>0</v>
      </c>
      <c r="F33" s="27">
        <v>42.485552583818894</v>
      </c>
      <c r="G33" s="27">
        <v>29.163294546457326</v>
      </c>
      <c r="H33" s="27">
        <v>13.727451330594748</v>
      </c>
      <c r="I33" s="27">
        <v>22.641607035089233</v>
      </c>
      <c r="J33" s="36">
        <v>19.407578999297549</v>
      </c>
      <c r="K33" s="45">
        <v>20</v>
      </c>
      <c r="L33" s="18"/>
    </row>
    <row r="34" spans="1:14">
      <c r="A34" s="16"/>
      <c r="B34" s="11" t="s">
        <v>12</v>
      </c>
      <c r="C34" s="27">
        <v>0</v>
      </c>
      <c r="D34" s="27">
        <v>0</v>
      </c>
      <c r="E34" s="27">
        <v>0</v>
      </c>
      <c r="F34" s="27">
        <v>34.443405408500155</v>
      </c>
      <c r="G34" s="27">
        <v>19.67156595899111</v>
      </c>
      <c r="H34" s="27">
        <v>21.489991793627571</v>
      </c>
      <c r="I34" s="27">
        <v>18.779398677854058</v>
      </c>
      <c r="J34" s="36">
        <v>19.054366078925273</v>
      </c>
      <c r="K34" s="45">
        <v>21</v>
      </c>
      <c r="L34" s="18"/>
    </row>
    <row r="35" spans="1:14">
      <c r="A35" s="16"/>
      <c r="B35" s="11" t="s">
        <v>5</v>
      </c>
      <c r="C35" s="27">
        <v>18.244442231116192</v>
      </c>
      <c r="D35" s="27">
        <v>25.461073747913549</v>
      </c>
      <c r="E35" s="27">
        <v>30.619385541223338</v>
      </c>
      <c r="F35" s="27">
        <v>29.08654140560893</v>
      </c>
      <c r="G35" s="27">
        <v>15.379612264684189</v>
      </c>
      <c r="H35" s="27">
        <v>30.430464771947562</v>
      </c>
      <c r="I35" s="27">
        <v>28.412451909105769</v>
      </c>
      <c r="J35" s="36">
        <v>17.998593916474132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15.966160589306494</v>
      </c>
      <c r="D36" s="27">
        <v>34.661198634328329</v>
      </c>
      <c r="E36" s="27">
        <v>35.703295817266877</v>
      </c>
      <c r="F36" s="27">
        <v>25.655584169631723</v>
      </c>
      <c r="G36" s="27">
        <v>13.398542412550544</v>
      </c>
      <c r="H36" s="27">
        <v>17.531334085875031</v>
      </c>
      <c r="I36" s="27">
        <v>15.060285757921035</v>
      </c>
      <c r="J36" s="36">
        <v>14.662792998240191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19.046465567603768</v>
      </c>
      <c r="G37" s="27">
        <v>9.6368791983261737</v>
      </c>
      <c r="H37" s="27">
        <v>14.497516336564836</v>
      </c>
      <c r="I37" s="27">
        <v>5.7096557748547259</v>
      </c>
      <c r="J37" s="36">
        <v>0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86</v>
      </c>
      <c r="D7" s="169"/>
      <c r="E7" s="169"/>
      <c r="F7" s="169"/>
      <c r="G7" s="169"/>
      <c r="H7" s="169"/>
      <c r="I7" s="169"/>
      <c r="J7" s="169"/>
      <c r="K7" s="169"/>
      <c r="L7" s="18"/>
      <c r="N7" s="9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9</v>
      </c>
      <c r="C13" s="27">
        <v>0</v>
      </c>
      <c r="D13" s="27">
        <v>0</v>
      </c>
      <c r="E13" s="27">
        <v>0</v>
      </c>
      <c r="F13" s="27">
        <v>14.513340387740451</v>
      </c>
      <c r="G13" s="27">
        <v>9.1110062506868008</v>
      </c>
      <c r="H13" s="27">
        <v>8.4418962541166849</v>
      </c>
      <c r="I13" s="27">
        <v>13.847436058668929</v>
      </c>
      <c r="J13" s="36">
        <v>13.397883406001961</v>
      </c>
      <c r="K13" s="45">
        <v>1</v>
      </c>
      <c r="L13" s="18"/>
    </row>
    <row r="14" spans="1:15">
      <c r="A14" s="16"/>
      <c r="B14" s="11" t="s">
        <v>10</v>
      </c>
      <c r="C14" s="27">
        <v>11.219551313311269</v>
      </c>
      <c r="D14" s="27">
        <v>5.563795960799836</v>
      </c>
      <c r="E14" s="27">
        <v>8.2120668633562364</v>
      </c>
      <c r="F14" s="27">
        <v>12.156951971207548</v>
      </c>
      <c r="G14" s="27">
        <v>12.692915435471832</v>
      </c>
      <c r="H14" s="27">
        <v>9.3930540775853757</v>
      </c>
      <c r="I14" s="27">
        <v>13.229391528823642</v>
      </c>
      <c r="J14" s="36">
        <v>13.116032041498041</v>
      </c>
      <c r="K14" s="45">
        <v>2</v>
      </c>
      <c r="L14" s="18"/>
    </row>
    <row r="15" spans="1:15">
      <c r="A15" s="16"/>
      <c r="B15" s="11" t="s">
        <v>19</v>
      </c>
      <c r="C15" s="27">
        <v>13.16131649283464</v>
      </c>
      <c r="D15" s="27">
        <v>10.321266768000235</v>
      </c>
      <c r="E15" s="27">
        <v>8.1991156353167938</v>
      </c>
      <c r="F15" s="27">
        <v>5.0718201358451465</v>
      </c>
      <c r="G15" s="27">
        <v>10.315183053913408</v>
      </c>
      <c r="H15" s="27">
        <v>10.643245767002981</v>
      </c>
      <c r="I15" s="27">
        <v>10.99579658362509</v>
      </c>
      <c r="J15" s="36">
        <v>13.013082939916028</v>
      </c>
      <c r="K15" s="45">
        <v>3</v>
      </c>
      <c r="L15" s="18"/>
    </row>
    <row r="16" spans="1:15">
      <c r="A16" s="16"/>
      <c r="B16" s="12" t="s">
        <v>4</v>
      </c>
      <c r="C16" s="50">
        <v>15.859666329141369</v>
      </c>
      <c r="D16" s="50">
        <v>15.388108455523881</v>
      </c>
      <c r="E16" s="50">
        <v>16.814669133877256</v>
      </c>
      <c r="F16" s="50">
        <v>7.8858414983655036</v>
      </c>
      <c r="G16" s="50">
        <v>6.9723980224122375</v>
      </c>
      <c r="H16" s="50">
        <v>5.1225632614991552</v>
      </c>
      <c r="I16" s="50">
        <v>10.216017772752759</v>
      </c>
      <c r="J16" s="50">
        <v>12.325403157293069</v>
      </c>
      <c r="K16" s="106">
        <v>4</v>
      </c>
      <c r="L16" s="18"/>
    </row>
    <row r="17" spans="1:15">
      <c r="A17" s="16"/>
      <c r="B17" s="11" t="s">
        <v>21</v>
      </c>
      <c r="C17" s="27">
        <v>14.76179182299146</v>
      </c>
      <c r="D17" s="27">
        <v>11.880714418252667</v>
      </c>
      <c r="E17" s="27">
        <v>7.8173571349223216</v>
      </c>
      <c r="F17" s="27">
        <v>11.62078242430362</v>
      </c>
      <c r="G17" s="27">
        <v>7.0927861447160279</v>
      </c>
      <c r="H17" s="27">
        <v>8.3225054022911991</v>
      </c>
      <c r="I17" s="27">
        <v>7.9851375033701792</v>
      </c>
      <c r="J17" s="36">
        <v>11.147223461647668</v>
      </c>
      <c r="K17" s="45">
        <v>5</v>
      </c>
      <c r="L17" s="18"/>
    </row>
    <row r="18" spans="1:15">
      <c r="A18" s="16"/>
      <c r="B18" s="11" t="s">
        <v>195</v>
      </c>
      <c r="C18" s="27">
        <v>11.865008095267587</v>
      </c>
      <c r="D18" s="27">
        <v>7.6177491105164075</v>
      </c>
      <c r="E18" s="27">
        <v>5.1209628370668359</v>
      </c>
      <c r="F18" s="27">
        <v>8.644967909385171</v>
      </c>
      <c r="G18" s="27">
        <v>8.8239080928135003</v>
      </c>
      <c r="H18" s="27">
        <v>12.439347038074699</v>
      </c>
      <c r="I18" s="27">
        <v>11.784463073455244</v>
      </c>
      <c r="J18" s="36">
        <v>11.022650779756303</v>
      </c>
      <c r="K18" s="45">
        <v>6</v>
      </c>
      <c r="L18" s="18"/>
    </row>
    <row r="19" spans="1:15">
      <c r="A19" s="16"/>
      <c r="B19" s="11" t="s">
        <v>7</v>
      </c>
      <c r="C19" s="27">
        <v>18.387314530682279</v>
      </c>
      <c r="D19" s="27">
        <v>16.07553219675464</v>
      </c>
      <c r="E19" s="27">
        <v>12.545389751162922</v>
      </c>
      <c r="F19" s="27">
        <v>13.912815419720904</v>
      </c>
      <c r="G19" s="27">
        <v>14.558737475361367</v>
      </c>
      <c r="H19" s="27">
        <v>11.355202016718193</v>
      </c>
      <c r="I19" s="27">
        <v>11.632401764421655</v>
      </c>
      <c r="J19" s="36">
        <v>10.642000797062327</v>
      </c>
      <c r="K19" s="45">
        <v>7</v>
      </c>
      <c r="L19" s="18"/>
      <c r="O19" s="122"/>
    </row>
    <row r="20" spans="1:15">
      <c r="A20" s="16"/>
      <c r="B20" s="12" t="s">
        <v>196</v>
      </c>
      <c r="C20" s="28">
        <v>13.334197233675408</v>
      </c>
      <c r="D20" s="28">
        <v>11.254427891222864</v>
      </c>
      <c r="E20" s="28">
        <v>11.398581978335406</v>
      </c>
      <c r="F20" s="28">
        <v>10.529930927212261</v>
      </c>
      <c r="G20" s="28">
        <v>8.2807568411804908</v>
      </c>
      <c r="H20" s="28">
        <v>8.4984043996308998</v>
      </c>
      <c r="I20" s="28">
        <v>10.699096177648824</v>
      </c>
      <c r="J20" s="50">
        <v>10.225194153834721</v>
      </c>
      <c r="K20" s="45" t="s">
        <v>197</v>
      </c>
      <c r="L20" s="18"/>
      <c r="O20" s="122"/>
    </row>
    <row r="21" spans="1:15">
      <c r="A21" s="16"/>
      <c r="B21" s="11" t="s">
        <v>20</v>
      </c>
      <c r="C21" s="27">
        <v>11.925349947390394</v>
      </c>
      <c r="D21" s="27">
        <v>9.7813957761497683</v>
      </c>
      <c r="E21" s="27">
        <v>7.1118214860155033</v>
      </c>
      <c r="F21" s="27">
        <v>14.340744586088711</v>
      </c>
      <c r="G21" s="27">
        <v>8.4108198669433012</v>
      </c>
      <c r="H21" s="27">
        <v>9.1577746999160947</v>
      </c>
      <c r="I21" s="27">
        <v>12.587112876678782</v>
      </c>
      <c r="J21" s="36">
        <v>10.137405944917287</v>
      </c>
      <c r="K21" s="45">
        <v>8</v>
      </c>
      <c r="L21" s="18"/>
      <c r="O21" s="122"/>
    </row>
    <row r="22" spans="1:15">
      <c r="A22" s="16"/>
      <c r="B22" s="11" t="s">
        <v>23</v>
      </c>
      <c r="C22" s="27">
        <v>13.626161526943639</v>
      </c>
      <c r="D22" s="27">
        <v>13.976375797782087</v>
      </c>
      <c r="E22" s="27">
        <v>11.643681051970919</v>
      </c>
      <c r="F22" s="27">
        <v>13.963382555344502</v>
      </c>
      <c r="G22" s="27">
        <v>12.669522795772595</v>
      </c>
      <c r="H22" s="27">
        <v>17.513550999455735</v>
      </c>
      <c r="I22" s="27">
        <v>20.334309826202777</v>
      </c>
      <c r="J22" s="36">
        <v>9.0237811640037773</v>
      </c>
      <c r="K22" s="45">
        <v>9</v>
      </c>
      <c r="L22" s="18"/>
      <c r="O22" s="122"/>
    </row>
    <row r="23" spans="1:15">
      <c r="A23" s="16"/>
      <c r="B23" s="11" t="s">
        <v>16</v>
      </c>
      <c r="C23" s="27">
        <v>0</v>
      </c>
      <c r="D23" s="27">
        <v>0</v>
      </c>
      <c r="E23" s="27">
        <v>0</v>
      </c>
      <c r="F23" s="27">
        <v>10.283182260030298</v>
      </c>
      <c r="G23" s="27">
        <v>5.6351058205880742</v>
      </c>
      <c r="H23" s="27">
        <v>3.7421191783607899</v>
      </c>
      <c r="I23" s="27">
        <v>5.8534759088346888</v>
      </c>
      <c r="J23" s="36">
        <v>7.0319375560326023</v>
      </c>
      <c r="K23" s="45">
        <v>10</v>
      </c>
      <c r="L23" s="18"/>
      <c r="O23" s="122"/>
    </row>
    <row r="24" spans="1:15">
      <c r="A24" s="16"/>
      <c r="B24" s="11" t="s">
        <v>22</v>
      </c>
      <c r="C24" s="27">
        <v>14.215644227737357</v>
      </c>
      <c r="D24" s="27">
        <v>13.875555915512752</v>
      </c>
      <c r="E24" s="27">
        <v>8.340541776364633</v>
      </c>
      <c r="F24" s="27">
        <v>7.6747331661010278</v>
      </c>
      <c r="G24" s="27">
        <v>6.3353658096938794</v>
      </c>
      <c r="H24" s="27">
        <v>4.6923727410615612</v>
      </c>
      <c r="I24" s="27">
        <v>9.2757652928641949</v>
      </c>
      <c r="J24" s="36">
        <v>6.9240463180076235</v>
      </c>
      <c r="K24" s="45">
        <v>11</v>
      </c>
      <c r="L24" s="18"/>
      <c r="O24" s="34"/>
    </row>
    <row r="25" spans="1:15">
      <c r="A25" s="16"/>
      <c r="B25" s="11" t="s">
        <v>14</v>
      </c>
      <c r="C25" s="27">
        <v>0</v>
      </c>
      <c r="D25" s="27">
        <v>0</v>
      </c>
      <c r="E25" s="27">
        <v>0</v>
      </c>
      <c r="F25" s="27">
        <v>15.547646330692421</v>
      </c>
      <c r="G25" s="27">
        <v>8.7104616865566662</v>
      </c>
      <c r="H25" s="27">
        <v>6.2556525020658071</v>
      </c>
      <c r="I25" s="27">
        <v>7.6858446544213646</v>
      </c>
      <c r="J25" s="36">
        <v>6.8341587078692108</v>
      </c>
      <c r="K25" s="45">
        <v>12</v>
      </c>
      <c r="L25" s="18"/>
    </row>
    <row r="26" spans="1:15">
      <c r="A26" s="16"/>
      <c r="B26" s="11" t="s">
        <v>18</v>
      </c>
      <c r="C26" s="27">
        <v>12.151314887759298</v>
      </c>
      <c r="D26" s="27">
        <v>11.921783548329385</v>
      </c>
      <c r="E26" s="27">
        <v>5.0580437373665674</v>
      </c>
      <c r="F26" s="27">
        <v>10.13962654020709</v>
      </c>
      <c r="G26" s="27">
        <v>5.8722739321135382</v>
      </c>
      <c r="H26" s="27">
        <v>3.3106839922105502</v>
      </c>
      <c r="I26" s="27">
        <v>5.6498242573692998</v>
      </c>
      <c r="J26" s="36">
        <v>6.8284615384615392</v>
      </c>
      <c r="K26" s="45">
        <v>13</v>
      </c>
      <c r="L26" s="18"/>
    </row>
    <row r="27" spans="1:15">
      <c r="A27" s="16"/>
      <c r="B27" s="11" t="s">
        <v>11</v>
      </c>
      <c r="C27" s="27">
        <v>0</v>
      </c>
      <c r="D27" s="27">
        <v>0</v>
      </c>
      <c r="E27" s="27">
        <v>0</v>
      </c>
      <c r="F27" s="27">
        <v>15.977433412292283</v>
      </c>
      <c r="G27" s="27">
        <v>11.424313152048594</v>
      </c>
      <c r="H27" s="27">
        <v>7.1225660459995259</v>
      </c>
      <c r="I27" s="27">
        <v>9.5256737045704334</v>
      </c>
      <c r="J27" s="36">
        <v>6.5416219041258978</v>
      </c>
      <c r="K27" s="45">
        <v>14</v>
      </c>
      <c r="L27" s="18"/>
    </row>
    <row r="28" spans="1:15">
      <c r="A28" s="16"/>
      <c r="B28" s="11" t="s">
        <v>3</v>
      </c>
      <c r="C28" s="27">
        <v>0</v>
      </c>
      <c r="D28" s="27">
        <v>0</v>
      </c>
      <c r="E28" s="27">
        <v>0</v>
      </c>
      <c r="F28" s="27">
        <v>13.09433781394457</v>
      </c>
      <c r="G28" s="27">
        <v>11.906524559638022</v>
      </c>
      <c r="H28" s="27">
        <v>9.2478385552700875</v>
      </c>
      <c r="I28" s="27">
        <v>9.3547038815876729</v>
      </c>
      <c r="J28" s="36">
        <v>6.170527024092733</v>
      </c>
      <c r="K28" s="45">
        <v>15</v>
      </c>
      <c r="L28" s="18"/>
    </row>
    <row r="29" spans="1:15">
      <c r="A29" s="16"/>
      <c r="B29" s="11" t="s">
        <v>6</v>
      </c>
      <c r="C29" s="27">
        <v>0</v>
      </c>
      <c r="D29" s="27">
        <v>0</v>
      </c>
      <c r="E29" s="27">
        <v>0</v>
      </c>
      <c r="F29" s="27">
        <v>13.92623459738275</v>
      </c>
      <c r="G29" s="27">
        <v>6.9846351216061473</v>
      </c>
      <c r="H29" s="27">
        <v>2.8588438411621118</v>
      </c>
      <c r="I29" s="27">
        <v>2.4398655056470386</v>
      </c>
      <c r="J29" s="36">
        <v>4.4356503600748578</v>
      </c>
      <c r="K29" s="45">
        <v>16</v>
      </c>
      <c r="L29" s="18"/>
    </row>
    <row r="30" spans="1:15">
      <c r="A30" s="16"/>
      <c r="B30" s="11" t="s">
        <v>17</v>
      </c>
      <c r="C30" s="27">
        <v>0</v>
      </c>
      <c r="D30" s="27">
        <v>0</v>
      </c>
      <c r="E30" s="27">
        <v>0</v>
      </c>
      <c r="F30" s="27">
        <v>7.2798147645051703</v>
      </c>
      <c r="G30" s="27">
        <v>5.9843376219562083</v>
      </c>
      <c r="H30" s="27">
        <v>1.7370015298764265</v>
      </c>
      <c r="I30" s="27">
        <v>1.6909375376098206</v>
      </c>
      <c r="J30" s="36">
        <v>4.428956452243705</v>
      </c>
      <c r="K30" s="45">
        <v>17</v>
      </c>
      <c r="L30" s="18"/>
    </row>
    <row r="31" spans="1:15">
      <c r="A31" s="16"/>
      <c r="B31" s="11" t="s">
        <v>24</v>
      </c>
      <c r="C31" s="27">
        <v>5.6622104172362091</v>
      </c>
      <c r="D31" s="27">
        <v>3.9030947065451791</v>
      </c>
      <c r="E31" s="27">
        <v>2.6182040665329183</v>
      </c>
      <c r="F31" s="27">
        <v>4.1115927498669107</v>
      </c>
      <c r="G31" s="27">
        <v>2.6743601330135447</v>
      </c>
      <c r="H31" s="27">
        <v>1.8228415106788358</v>
      </c>
      <c r="I31" s="27">
        <v>2.6926555076012284</v>
      </c>
      <c r="J31" s="36">
        <v>4.299105515812272</v>
      </c>
      <c r="K31" s="45">
        <v>18</v>
      </c>
      <c r="L31" s="18"/>
    </row>
    <row r="32" spans="1:15">
      <c r="A32" s="16"/>
      <c r="B32" s="11" t="s">
        <v>15</v>
      </c>
      <c r="C32" s="27">
        <v>0</v>
      </c>
      <c r="D32" s="27">
        <v>0</v>
      </c>
      <c r="E32" s="27">
        <v>0</v>
      </c>
      <c r="F32" s="27">
        <v>8.3488093054536563</v>
      </c>
      <c r="G32" s="27">
        <v>3.6442122254477134</v>
      </c>
      <c r="H32" s="27">
        <v>4.6661909508687271</v>
      </c>
      <c r="I32" s="27">
        <v>3.0837698534972966</v>
      </c>
      <c r="J32" s="36">
        <v>3.9783088670483133</v>
      </c>
      <c r="K32" s="45">
        <v>19</v>
      </c>
      <c r="L32" s="18"/>
    </row>
    <row r="33" spans="1:14">
      <c r="A33" s="16"/>
      <c r="B33" s="11" t="s">
        <v>12</v>
      </c>
      <c r="C33" s="27">
        <v>0</v>
      </c>
      <c r="D33" s="27">
        <v>0</v>
      </c>
      <c r="E33" s="27">
        <v>0</v>
      </c>
      <c r="F33" s="27">
        <v>5.5573579648466573</v>
      </c>
      <c r="G33" s="27">
        <v>3.0003629105425511</v>
      </c>
      <c r="H33" s="27">
        <v>1.6867663324651228</v>
      </c>
      <c r="I33" s="27">
        <v>2.1238558352402745</v>
      </c>
      <c r="J33" s="36">
        <v>3.4499820079165167</v>
      </c>
      <c r="K33" s="45">
        <v>20</v>
      </c>
      <c r="L33" s="18"/>
    </row>
    <row r="34" spans="1:14">
      <c r="A34" s="16"/>
      <c r="B34" s="11" t="s">
        <v>186</v>
      </c>
      <c r="C34" s="27">
        <v>0</v>
      </c>
      <c r="D34" s="27">
        <v>0</v>
      </c>
      <c r="E34" s="27">
        <v>0</v>
      </c>
      <c r="F34" s="27">
        <v>10.912211592571749</v>
      </c>
      <c r="G34" s="27">
        <v>10.494784250440359</v>
      </c>
      <c r="H34" s="27">
        <v>11.794669671277831</v>
      </c>
      <c r="I34" s="27">
        <v>10.097117885153656</v>
      </c>
      <c r="J34" s="36">
        <v>3.3857117726713</v>
      </c>
      <c r="K34" s="45">
        <v>21</v>
      </c>
      <c r="L34" s="18"/>
    </row>
    <row r="35" spans="1:14">
      <c r="A35" s="16"/>
      <c r="B35" s="11" t="s">
        <v>8</v>
      </c>
      <c r="C35" s="27">
        <v>10.525826387166919</v>
      </c>
      <c r="D35" s="27">
        <v>11.254321811592186</v>
      </c>
      <c r="E35" s="27">
        <v>11.308986553727234</v>
      </c>
      <c r="F35" s="27">
        <v>10.212332444599447</v>
      </c>
      <c r="G35" s="27">
        <v>10.465175125993714</v>
      </c>
      <c r="H35" s="27">
        <v>4.5489360418949198</v>
      </c>
      <c r="I35" s="27">
        <v>4.3069301863811749</v>
      </c>
      <c r="J35" s="36">
        <v>3.0066311564304606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3.1038541046285442</v>
      </c>
      <c r="D36" s="27">
        <v>1.4726269857724723</v>
      </c>
      <c r="E36" s="27">
        <v>4.0601101770533203</v>
      </c>
      <c r="F36" s="27">
        <v>5.9765236119834917</v>
      </c>
      <c r="G36" s="27">
        <v>1.5842757195638257</v>
      </c>
      <c r="H36" s="27">
        <v>3.524696867299157</v>
      </c>
      <c r="I36" s="27">
        <v>3.8936150203716458</v>
      </c>
      <c r="J36" s="36">
        <v>2.0064473681031645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5.0953961898519546</v>
      </c>
      <c r="G37" s="27">
        <v>2.0564915758176414</v>
      </c>
      <c r="H37" s="27">
        <v>2.1992744922077425</v>
      </c>
      <c r="I37" s="27">
        <v>1.793920672498702</v>
      </c>
      <c r="J37" s="36">
        <v>0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9</v>
      </c>
      <c r="C13" s="27">
        <v>0</v>
      </c>
      <c r="D13" s="27">
        <v>0</v>
      </c>
      <c r="E13" s="27">
        <v>0</v>
      </c>
      <c r="F13" s="27">
        <v>30.643683156343304</v>
      </c>
      <c r="G13" s="27">
        <v>28.364672953982801</v>
      </c>
      <c r="H13" s="27">
        <v>22.053455402678644</v>
      </c>
      <c r="I13" s="27">
        <v>25.359753251154764</v>
      </c>
      <c r="J13" s="36">
        <v>25.312997106991851</v>
      </c>
      <c r="K13" s="45">
        <v>1</v>
      </c>
      <c r="L13" s="18"/>
    </row>
    <row r="14" spans="1:15">
      <c r="A14" s="16"/>
      <c r="B14" s="11" t="s">
        <v>21</v>
      </c>
      <c r="C14" s="27">
        <v>2.7521256748655865</v>
      </c>
      <c r="D14" s="27">
        <v>3.200256136916825</v>
      </c>
      <c r="E14" s="27">
        <v>7.728487158100064</v>
      </c>
      <c r="F14" s="27">
        <v>19.594687188956048</v>
      </c>
      <c r="G14" s="27">
        <v>16.570926947027679</v>
      </c>
      <c r="H14" s="27">
        <v>17.398529736242104</v>
      </c>
      <c r="I14" s="27">
        <v>18.952042329468856</v>
      </c>
      <c r="J14" s="36">
        <v>20.86240349382766</v>
      </c>
      <c r="K14" s="45">
        <v>2</v>
      </c>
      <c r="L14" s="18"/>
    </row>
    <row r="15" spans="1:15">
      <c r="A15" s="16"/>
      <c r="B15" s="11" t="s">
        <v>19</v>
      </c>
      <c r="C15" s="27">
        <v>4.9983190989258919</v>
      </c>
      <c r="D15" s="27">
        <v>3.8367009081115593</v>
      </c>
      <c r="E15" s="27">
        <v>8.1122194445731797</v>
      </c>
      <c r="F15" s="27">
        <v>11.762227068221126</v>
      </c>
      <c r="G15" s="27">
        <v>33.630470972224046</v>
      </c>
      <c r="H15" s="27">
        <v>21.16830299309342</v>
      </c>
      <c r="I15" s="27">
        <v>23.406188495103937</v>
      </c>
      <c r="J15" s="36">
        <v>20.602697884547265</v>
      </c>
      <c r="K15" s="45">
        <v>3</v>
      </c>
      <c r="L15" s="18"/>
    </row>
    <row r="16" spans="1:15">
      <c r="A16" s="16"/>
      <c r="B16" s="11" t="s">
        <v>10</v>
      </c>
      <c r="C16" s="27">
        <v>2.4302598013398615</v>
      </c>
      <c r="D16" s="27">
        <v>3.7016576988825425</v>
      </c>
      <c r="E16" s="27">
        <v>19.256713175842975</v>
      </c>
      <c r="F16" s="27">
        <v>17.933231291109916</v>
      </c>
      <c r="G16" s="27">
        <v>19.289001506921469</v>
      </c>
      <c r="H16" s="27">
        <v>12.420044500338591</v>
      </c>
      <c r="I16" s="27">
        <v>12.41006289776738</v>
      </c>
      <c r="J16" s="36">
        <v>20.286756107956098</v>
      </c>
      <c r="K16" s="45">
        <v>4</v>
      </c>
      <c r="L16" s="18"/>
    </row>
    <row r="17" spans="1:15">
      <c r="A17" s="16"/>
      <c r="B17" s="11" t="s">
        <v>11</v>
      </c>
      <c r="C17" s="27">
        <v>0</v>
      </c>
      <c r="D17" s="27">
        <v>0</v>
      </c>
      <c r="E17" s="27">
        <v>0</v>
      </c>
      <c r="F17" s="27">
        <v>25.361493348763481</v>
      </c>
      <c r="G17" s="27">
        <v>16.157307162340764</v>
      </c>
      <c r="H17" s="27">
        <v>19.755403210598992</v>
      </c>
      <c r="I17" s="27">
        <v>25.631366954040484</v>
      </c>
      <c r="J17" s="36">
        <v>20.190180308353419</v>
      </c>
      <c r="K17" s="45">
        <v>5</v>
      </c>
      <c r="L17" s="18"/>
    </row>
    <row r="18" spans="1:15">
      <c r="A18" s="16"/>
      <c r="B18" s="11" t="s">
        <v>20</v>
      </c>
      <c r="C18" s="27">
        <v>1.7727568142329966</v>
      </c>
      <c r="D18" s="27">
        <v>1.8490054576216244</v>
      </c>
      <c r="E18" s="27">
        <v>9.0283201449810591</v>
      </c>
      <c r="F18" s="27">
        <v>21.478573437079074</v>
      </c>
      <c r="G18" s="27">
        <v>21.544665556237401</v>
      </c>
      <c r="H18" s="27">
        <v>15.467137536897061</v>
      </c>
      <c r="I18" s="27">
        <v>18.619465743705366</v>
      </c>
      <c r="J18" s="36">
        <v>19.546524281124348</v>
      </c>
      <c r="K18" s="45">
        <v>6</v>
      </c>
      <c r="L18" s="18"/>
    </row>
    <row r="19" spans="1:15">
      <c r="A19" s="16"/>
      <c r="B19" s="11" t="s">
        <v>3</v>
      </c>
      <c r="C19" s="27">
        <v>0</v>
      </c>
      <c r="D19" s="27">
        <v>0</v>
      </c>
      <c r="E19" s="27">
        <v>0</v>
      </c>
      <c r="F19" s="27">
        <v>19.186566687259017</v>
      </c>
      <c r="G19" s="27">
        <v>18.303348482605106</v>
      </c>
      <c r="H19" s="27">
        <v>10.95354093152671</v>
      </c>
      <c r="I19" s="27">
        <v>14.210880659136585</v>
      </c>
      <c r="J19" s="36">
        <v>19.265836135045301</v>
      </c>
      <c r="K19" s="45">
        <v>7</v>
      </c>
      <c r="L19" s="18"/>
    </row>
    <row r="20" spans="1:15">
      <c r="A20" s="16"/>
      <c r="B20" s="11" t="s">
        <v>7</v>
      </c>
      <c r="C20" s="27">
        <v>2.8962393801418398</v>
      </c>
      <c r="D20" s="27">
        <v>3.0954466559605498</v>
      </c>
      <c r="E20" s="27">
        <v>3.8967017005801781</v>
      </c>
      <c r="F20" s="27">
        <v>25.135061013763043</v>
      </c>
      <c r="G20" s="27">
        <v>19.21479755256242</v>
      </c>
      <c r="H20" s="27">
        <v>13.509754369242541</v>
      </c>
      <c r="I20" s="27">
        <v>16.110219201853788</v>
      </c>
      <c r="J20" s="36">
        <v>19.148752061210487</v>
      </c>
      <c r="K20" s="45">
        <v>8</v>
      </c>
      <c r="L20" s="18"/>
    </row>
    <row r="21" spans="1:15">
      <c r="A21" s="16"/>
      <c r="B21" s="12" t="s">
        <v>4</v>
      </c>
      <c r="C21" s="50">
        <v>3.5695362339560921</v>
      </c>
      <c r="D21" s="50">
        <v>3.4202482288270994</v>
      </c>
      <c r="E21" s="50">
        <v>6.0107861386060772</v>
      </c>
      <c r="F21" s="50">
        <v>22.393256941593268</v>
      </c>
      <c r="G21" s="50">
        <v>17.038778622354286</v>
      </c>
      <c r="H21" s="50">
        <v>13.144784475253433</v>
      </c>
      <c r="I21" s="50">
        <v>19.708182488861755</v>
      </c>
      <c r="J21" s="50">
        <v>19.099165090460232</v>
      </c>
      <c r="K21" s="106">
        <v>9</v>
      </c>
      <c r="L21" s="18"/>
    </row>
    <row r="22" spans="1:15">
      <c r="A22" s="16"/>
      <c r="B22" s="11" t="s">
        <v>17</v>
      </c>
      <c r="C22" s="27">
        <v>0</v>
      </c>
      <c r="D22" s="27">
        <v>0</v>
      </c>
      <c r="E22" s="27">
        <v>0</v>
      </c>
      <c r="F22" s="27">
        <v>33.245933019124216</v>
      </c>
      <c r="G22" s="27">
        <v>25.919454752862691</v>
      </c>
      <c r="H22" s="27">
        <v>17.350727458432509</v>
      </c>
      <c r="I22" s="27">
        <v>17.928834956694235</v>
      </c>
      <c r="J22" s="36">
        <v>18.27398867520278</v>
      </c>
      <c r="K22" s="45">
        <v>10</v>
      </c>
      <c r="L22" s="18"/>
    </row>
    <row r="23" spans="1:15">
      <c r="A23" s="16"/>
      <c r="B23" s="11" t="s">
        <v>16</v>
      </c>
      <c r="C23" s="27">
        <v>0</v>
      </c>
      <c r="D23" s="27">
        <v>0</v>
      </c>
      <c r="E23" s="27">
        <v>0</v>
      </c>
      <c r="F23" s="27">
        <v>18.967142173383142</v>
      </c>
      <c r="G23" s="27">
        <v>17.293599722915946</v>
      </c>
      <c r="H23" s="27">
        <v>10.346092969378644</v>
      </c>
      <c r="I23" s="27">
        <v>12.110364206930784</v>
      </c>
      <c r="J23" s="36">
        <v>16.65474046109178</v>
      </c>
      <c r="K23" s="45">
        <v>11</v>
      </c>
      <c r="L23" s="18"/>
      <c r="N23" s="23"/>
      <c r="O23" s="34"/>
    </row>
    <row r="24" spans="1:15">
      <c r="A24" s="16"/>
      <c r="B24" s="12" t="s">
        <v>196</v>
      </c>
      <c r="C24" s="28">
        <v>3.179865915627464</v>
      </c>
      <c r="D24" s="28">
        <v>3.399202625994644</v>
      </c>
      <c r="E24" s="28">
        <v>6.9226290321603008</v>
      </c>
      <c r="F24" s="28">
        <v>18.297967153838083</v>
      </c>
      <c r="G24" s="28">
        <v>15.914207990325274</v>
      </c>
      <c r="H24" s="28">
        <v>14.428464594506881</v>
      </c>
      <c r="I24" s="28">
        <v>16.076479336163885</v>
      </c>
      <c r="J24" s="50">
        <v>16.10555194410902</v>
      </c>
      <c r="K24" s="45" t="s">
        <v>197</v>
      </c>
      <c r="L24" s="18"/>
      <c r="N24" s="23"/>
      <c r="O24" s="34"/>
    </row>
    <row r="25" spans="1:15">
      <c r="A25" s="16"/>
      <c r="B25" s="11" t="s">
        <v>195</v>
      </c>
      <c r="C25" s="27">
        <v>3.335537782339046</v>
      </c>
      <c r="D25" s="27">
        <v>3.3749895290035581</v>
      </c>
      <c r="E25" s="27">
        <v>4.5602687158672364</v>
      </c>
      <c r="F25" s="27">
        <v>15.15391095014731</v>
      </c>
      <c r="G25" s="27">
        <v>10.784569944535768</v>
      </c>
      <c r="H25" s="27">
        <v>15.381997624266139</v>
      </c>
      <c r="I25" s="27">
        <v>14.673190462358384</v>
      </c>
      <c r="J25" s="36">
        <v>15.399706515412495</v>
      </c>
      <c r="K25" s="45">
        <v>12</v>
      </c>
      <c r="L25" s="18"/>
    </row>
    <row r="26" spans="1:15">
      <c r="A26" s="16"/>
      <c r="B26" s="11" t="s">
        <v>23</v>
      </c>
      <c r="C26" s="27">
        <v>2.3779294162745312</v>
      </c>
      <c r="D26" s="27">
        <v>2.9966126851168449</v>
      </c>
      <c r="E26" s="27">
        <v>11.684817740961096</v>
      </c>
      <c r="F26" s="27">
        <v>19.17491478307695</v>
      </c>
      <c r="G26" s="27">
        <v>19.396925312262201</v>
      </c>
      <c r="H26" s="27">
        <v>22.012173515738908</v>
      </c>
      <c r="I26" s="27">
        <v>22.852472776846732</v>
      </c>
      <c r="J26" s="36">
        <v>15.33659177722101</v>
      </c>
      <c r="K26" s="45">
        <v>13</v>
      </c>
      <c r="L26" s="18"/>
    </row>
    <row r="27" spans="1:15">
      <c r="A27" s="16"/>
      <c r="B27" s="11" t="s">
        <v>186</v>
      </c>
      <c r="C27" s="27">
        <v>0</v>
      </c>
      <c r="D27" s="27">
        <v>0</v>
      </c>
      <c r="E27" s="27">
        <v>0</v>
      </c>
      <c r="F27" s="27">
        <v>31.594822734946547</v>
      </c>
      <c r="G27" s="27">
        <v>27.852313598919938</v>
      </c>
      <c r="H27" s="27">
        <v>23.182774324283802</v>
      </c>
      <c r="I27" s="27">
        <v>24.879377850176336</v>
      </c>
      <c r="J27" s="36">
        <v>15.158792173098401</v>
      </c>
      <c r="K27" s="45">
        <v>14</v>
      </c>
      <c r="L27" s="18"/>
    </row>
    <row r="28" spans="1:15">
      <c r="A28" s="16"/>
      <c r="B28" s="11" t="s">
        <v>12</v>
      </c>
      <c r="C28" s="27">
        <v>0</v>
      </c>
      <c r="D28" s="27">
        <v>0</v>
      </c>
      <c r="E28" s="27">
        <v>0</v>
      </c>
      <c r="F28" s="27">
        <v>20.855359835111358</v>
      </c>
      <c r="G28" s="27">
        <v>12.581201233895845</v>
      </c>
      <c r="H28" s="27">
        <v>13.503942626752771</v>
      </c>
      <c r="I28" s="27">
        <v>14.013634630053396</v>
      </c>
      <c r="J28" s="36">
        <v>13.765443204989808</v>
      </c>
      <c r="K28" s="45">
        <v>15</v>
      </c>
      <c r="L28" s="18"/>
    </row>
    <row r="29" spans="1:15">
      <c r="A29" s="16"/>
      <c r="B29" s="11" t="s">
        <v>14</v>
      </c>
      <c r="C29" s="27">
        <v>0</v>
      </c>
      <c r="D29" s="27">
        <v>0</v>
      </c>
      <c r="E29" s="27">
        <v>0</v>
      </c>
      <c r="F29" s="27">
        <v>31.726352493868344</v>
      </c>
      <c r="G29" s="27">
        <v>25.978970492046059</v>
      </c>
      <c r="H29" s="27">
        <v>12.887704710038845</v>
      </c>
      <c r="I29" s="27">
        <v>26.808034848700281</v>
      </c>
      <c r="J29" s="36">
        <v>13.327328865472102</v>
      </c>
      <c r="K29" s="45">
        <v>16</v>
      </c>
      <c r="L29" s="18"/>
    </row>
    <row r="30" spans="1:15">
      <c r="A30" s="16"/>
      <c r="B30" s="11" t="s">
        <v>18</v>
      </c>
      <c r="C30" s="27">
        <v>3.3949311419530539</v>
      </c>
      <c r="D30" s="27">
        <v>3.2596273564066149</v>
      </c>
      <c r="E30" s="27">
        <v>12.902261594736272</v>
      </c>
      <c r="F30" s="27">
        <v>19.777916004331097</v>
      </c>
      <c r="G30" s="27">
        <v>22.07699764763306</v>
      </c>
      <c r="H30" s="27">
        <v>20.94429469750466</v>
      </c>
      <c r="I30" s="27">
        <v>15.818139766697179</v>
      </c>
      <c r="J30" s="36">
        <v>13.327076923076925</v>
      </c>
      <c r="K30" s="45">
        <v>17</v>
      </c>
      <c r="L30" s="18"/>
    </row>
    <row r="31" spans="1:15">
      <c r="A31" s="16"/>
      <c r="B31" s="11" t="s">
        <v>24</v>
      </c>
      <c r="C31" s="27">
        <v>3.6147956046013547</v>
      </c>
      <c r="D31" s="27">
        <v>5.0838668427916085</v>
      </c>
      <c r="E31" s="27">
        <v>6.2569305122769077</v>
      </c>
      <c r="F31" s="27">
        <v>11.751305692963957</v>
      </c>
      <c r="G31" s="27">
        <v>6.7646424971323293</v>
      </c>
      <c r="H31" s="27">
        <v>8.5605283650620159</v>
      </c>
      <c r="I31" s="27">
        <v>10.676761564584506</v>
      </c>
      <c r="J31" s="36">
        <v>10.325867149833911</v>
      </c>
      <c r="K31" s="45">
        <v>18</v>
      </c>
      <c r="L31" s="18"/>
    </row>
    <row r="32" spans="1:15">
      <c r="A32" s="16"/>
      <c r="B32" s="11" t="s">
        <v>6</v>
      </c>
      <c r="C32" s="27">
        <v>0</v>
      </c>
      <c r="D32" s="27">
        <v>0</v>
      </c>
      <c r="E32" s="27">
        <v>0</v>
      </c>
      <c r="F32" s="27">
        <v>17.200186264208618</v>
      </c>
      <c r="G32" s="27">
        <v>9.0324862567367461</v>
      </c>
      <c r="H32" s="27">
        <v>6.263023158897421</v>
      </c>
      <c r="I32" s="27">
        <v>5.1217058941862801</v>
      </c>
      <c r="J32" s="36">
        <v>10.194166948184613</v>
      </c>
      <c r="K32" s="45">
        <v>19</v>
      </c>
      <c r="L32" s="18"/>
    </row>
    <row r="33" spans="1:14">
      <c r="A33" s="16"/>
      <c r="B33" s="11" t="s">
        <v>5</v>
      </c>
      <c r="C33" s="27">
        <v>3.5925027796466855</v>
      </c>
      <c r="D33" s="27">
        <v>3.353515511167716</v>
      </c>
      <c r="E33" s="27">
        <v>10.427770894499723</v>
      </c>
      <c r="F33" s="27">
        <v>18.74366856616972</v>
      </c>
      <c r="G33" s="27">
        <v>6.6237492560108704</v>
      </c>
      <c r="H33" s="27">
        <v>5.1348985659772559</v>
      </c>
      <c r="I33" s="27">
        <v>8.3788507663619178</v>
      </c>
      <c r="J33" s="36">
        <v>8.5267771937439765</v>
      </c>
      <c r="K33" s="45">
        <v>20</v>
      </c>
      <c r="L33" s="18"/>
    </row>
    <row r="34" spans="1:14">
      <c r="A34" s="16"/>
      <c r="B34" s="11" t="s">
        <v>22</v>
      </c>
      <c r="C34" s="27">
        <v>2.4549890485331796</v>
      </c>
      <c r="D34" s="27">
        <v>3.0504784386962451</v>
      </c>
      <c r="E34" s="27">
        <v>2.6901437995997841</v>
      </c>
      <c r="F34" s="27">
        <v>11.357778761497222</v>
      </c>
      <c r="G34" s="27">
        <v>8.8234869988007052</v>
      </c>
      <c r="H34" s="27">
        <v>4.5924850448096439</v>
      </c>
      <c r="I34" s="27">
        <v>5.2592770646016307</v>
      </c>
      <c r="J34" s="36">
        <v>8.0224979082523316</v>
      </c>
      <c r="K34" s="45">
        <v>21</v>
      </c>
      <c r="L34" s="18"/>
    </row>
    <row r="35" spans="1:14">
      <c r="A35" s="16"/>
      <c r="B35" s="11" t="s">
        <v>15</v>
      </c>
      <c r="C35" s="27">
        <v>0</v>
      </c>
      <c r="D35" s="27">
        <v>0</v>
      </c>
      <c r="E35" s="27">
        <v>0</v>
      </c>
      <c r="F35" s="27">
        <v>21.002613719735873</v>
      </c>
      <c r="G35" s="27">
        <v>14.577216595487293</v>
      </c>
      <c r="H35" s="27">
        <v>20.581244813880733</v>
      </c>
      <c r="I35" s="27">
        <v>5.4061388274181343</v>
      </c>
      <c r="J35" s="36">
        <v>7.0412121232915474</v>
      </c>
      <c r="K35" s="45">
        <v>22</v>
      </c>
      <c r="L35" s="18"/>
    </row>
    <row r="36" spans="1:14" ht="14.25" customHeight="1">
      <c r="A36" s="16"/>
      <c r="B36" s="11" t="s">
        <v>8</v>
      </c>
      <c r="C36" s="27">
        <v>1.6518206267762787</v>
      </c>
      <c r="D36" s="27">
        <v>1.7882798958130566</v>
      </c>
      <c r="E36" s="27">
        <v>8.3440949802124553</v>
      </c>
      <c r="F36" s="27">
        <v>14.233432608426297</v>
      </c>
      <c r="G36" s="27">
        <v>18.011302532526408</v>
      </c>
      <c r="H36" s="27">
        <v>4.2741262677535747</v>
      </c>
      <c r="I36" s="27">
        <v>5.6344226891702407</v>
      </c>
      <c r="J36" s="36">
        <v>5.2801133339469581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8.8941451389977377</v>
      </c>
      <c r="G37" s="27">
        <v>2.6869287523400507</v>
      </c>
      <c r="H37" s="27">
        <v>6.0922431335869662</v>
      </c>
      <c r="I37" s="27">
        <v>3.6106293281342974</v>
      </c>
      <c r="J37" s="36">
        <v>0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14</v>
      </c>
      <c r="C13" s="27">
        <v>0</v>
      </c>
      <c r="D13" s="27">
        <v>0</v>
      </c>
      <c r="E13" s="27">
        <v>0</v>
      </c>
      <c r="F13" s="27">
        <v>40.241063542668776</v>
      </c>
      <c r="G13" s="27">
        <v>31.248380209554611</v>
      </c>
      <c r="H13" s="27">
        <v>36.539725296532701</v>
      </c>
      <c r="I13" s="27">
        <v>42.587541848170318</v>
      </c>
      <c r="J13" s="36">
        <v>38.132879065605046</v>
      </c>
      <c r="K13" s="45">
        <v>1</v>
      </c>
      <c r="L13" s="18"/>
    </row>
    <row r="14" spans="1:15">
      <c r="A14" s="16"/>
      <c r="B14" s="11" t="s">
        <v>10</v>
      </c>
      <c r="C14" s="27">
        <v>37.195784053004935</v>
      </c>
      <c r="D14" s="27">
        <v>24.164734642035345</v>
      </c>
      <c r="E14" s="27">
        <v>29.982813936940051</v>
      </c>
      <c r="F14" s="27">
        <v>37.850080668514458</v>
      </c>
      <c r="G14" s="27">
        <v>33.649495354167222</v>
      </c>
      <c r="H14" s="27">
        <v>27.825094321369836</v>
      </c>
      <c r="I14" s="27">
        <v>30.845236476607507</v>
      </c>
      <c r="J14" s="36">
        <v>35.294642629471909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36.976115793053935</v>
      </c>
      <c r="G15" s="27">
        <v>33.168285898355784</v>
      </c>
      <c r="H15" s="27">
        <v>28.298408179168543</v>
      </c>
      <c r="I15" s="27">
        <v>31.740990448500554</v>
      </c>
      <c r="J15" s="36">
        <v>31.519365021800589</v>
      </c>
      <c r="K15" s="45">
        <v>3</v>
      </c>
      <c r="L15" s="18"/>
    </row>
    <row r="16" spans="1:15">
      <c r="A16" s="16"/>
      <c r="B16" s="11" t="s">
        <v>7</v>
      </c>
      <c r="C16" s="27">
        <v>33.121989527387733</v>
      </c>
      <c r="D16" s="27">
        <v>29.256357432911038</v>
      </c>
      <c r="E16" s="27">
        <v>33.31101529955211</v>
      </c>
      <c r="F16" s="27">
        <v>34.607038349606327</v>
      </c>
      <c r="G16" s="27">
        <v>29.650413723718792</v>
      </c>
      <c r="H16" s="27">
        <v>22.807728244715207</v>
      </c>
      <c r="I16" s="27">
        <v>30.606818689568815</v>
      </c>
      <c r="J16" s="36">
        <v>28.712524969135174</v>
      </c>
      <c r="K16" s="45">
        <v>4</v>
      </c>
      <c r="L16" s="18"/>
    </row>
    <row r="17" spans="1:15">
      <c r="A17" s="16"/>
      <c r="B17" s="11" t="s">
        <v>19</v>
      </c>
      <c r="C17" s="27">
        <v>29.700619016131096</v>
      </c>
      <c r="D17" s="27">
        <v>30.33265673275708</v>
      </c>
      <c r="E17" s="27">
        <v>28.378455742236596</v>
      </c>
      <c r="F17" s="27">
        <v>21.726065724749414</v>
      </c>
      <c r="G17" s="27">
        <v>37.725818925402095</v>
      </c>
      <c r="H17" s="27">
        <v>31.439168172668865</v>
      </c>
      <c r="I17" s="27">
        <v>32.789080960973649</v>
      </c>
      <c r="J17" s="36">
        <v>28.537939364377007</v>
      </c>
      <c r="K17" s="45">
        <v>5</v>
      </c>
      <c r="L17" s="18"/>
    </row>
    <row r="18" spans="1:15">
      <c r="A18" s="16"/>
      <c r="B18" s="11" t="s">
        <v>186</v>
      </c>
      <c r="C18" s="27">
        <v>0</v>
      </c>
      <c r="D18" s="27">
        <v>0</v>
      </c>
      <c r="E18" s="27">
        <v>0</v>
      </c>
      <c r="F18" s="27">
        <v>35.328643781654471</v>
      </c>
      <c r="G18" s="27">
        <v>33.651341117404463</v>
      </c>
      <c r="H18" s="27">
        <v>34.868198390019664</v>
      </c>
      <c r="I18" s="27">
        <v>42.851354647725451</v>
      </c>
      <c r="J18" s="36">
        <v>27.982441427104511</v>
      </c>
      <c r="K18" s="45">
        <v>6</v>
      </c>
      <c r="L18" s="18"/>
    </row>
    <row r="19" spans="1:15">
      <c r="A19" s="16"/>
      <c r="B19" s="12" t="s">
        <v>4</v>
      </c>
      <c r="C19" s="50">
        <v>21.221958756974718</v>
      </c>
      <c r="D19" s="50">
        <v>25.83363967389154</v>
      </c>
      <c r="E19" s="50">
        <v>26.104135704261644</v>
      </c>
      <c r="F19" s="50">
        <v>26.644533017548266</v>
      </c>
      <c r="G19" s="50">
        <v>21.575486110134932</v>
      </c>
      <c r="H19" s="50">
        <v>19.09954574519486</v>
      </c>
      <c r="I19" s="50">
        <v>26.939849118647984</v>
      </c>
      <c r="J19" s="50">
        <v>27.436435981775588</v>
      </c>
      <c r="K19" s="106">
        <v>7</v>
      </c>
      <c r="L19" s="18"/>
    </row>
    <row r="20" spans="1:15">
      <c r="A20" s="16"/>
      <c r="B20" s="12" t="s">
        <v>196</v>
      </c>
      <c r="C20" s="28">
        <v>27.154158067521493</v>
      </c>
      <c r="D20" s="28">
        <v>27.390879665950131</v>
      </c>
      <c r="E20" s="28">
        <v>29.103838036029678</v>
      </c>
      <c r="F20" s="28">
        <v>31.231650074778038</v>
      </c>
      <c r="G20" s="28">
        <v>26.210077861473557</v>
      </c>
      <c r="H20" s="28">
        <v>25.929716745264592</v>
      </c>
      <c r="I20" s="28">
        <v>28.239304411521832</v>
      </c>
      <c r="J20" s="50">
        <v>27.389898136574221</v>
      </c>
      <c r="K20" s="45" t="s">
        <v>197</v>
      </c>
      <c r="L20" s="18"/>
    </row>
    <row r="21" spans="1:15">
      <c r="A21" s="16"/>
      <c r="B21" s="11" t="s">
        <v>11</v>
      </c>
      <c r="C21" s="27">
        <v>0</v>
      </c>
      <c r="D21" s="27">
        <v>0</v>
      </c>
      <c r="E21" s="27">
        <v>0</v>
      </c>
      <c r="F21" s="27">
        <v>39.947199971068478</v>
      </c>
      <c r="G21" s="27">
        <v>33.439442085430663</v>
      </c>
      <c r="H21" s="27">
        <v>31.222436478438865</v>
      </c>
      <c r="I21" s="27">
        <v>34.179795677503357</v>
      </c>
      <c r="J21" s="36">
        <v>27.11593740019163</v>
      </c>
      <c r="K21" s="45">
        <v>8</v>
      </c>
      <c r="L21" s="18"/>
    </row>
    <row r="22" spans="1:15">
      <c r="A22" s="16"/>
      <c r="B22" s="11" t="s">
        <v>21</v>
      </c>
      <c r="C22" s="27">
        <v>25.096315994898006</v>
      </c>
      <c r="D22" s="27">
        <v>25.49144451761487</v>
      </c>
      <c r="E22" s="27">
        <v>23.987738955740113</v>
      </c>
      <c r="F22" s="27">
        <v>28.7419038414379</v>
      </c>
      <c r="G22" s="27">
        <v>21.344196636765151</v>
      </c>
      <c r="H22" s="27">
        <v>19.783943374882231</v>
      </c>
      <c r="I22" s="27">
        <v>21.265671339983815</v>
      </c>
      <c r="J22" s="36">
        <v>26.503197717654377</v>
      </c>
      <c r="K22" s="45">
        <v>9</v>
      </c>
      <c r="L22" s="18"/>
    </row>
    <row r="23" spans="1:15">
      <c r="A23" s="16"/>
      <c r="B23" s="11" t="s">
        <v>15</v>
      </c>
      <c r="C23" s="27">
        <v>0</v>
      </c>
      <c r="D23" s="27">
        <v>0</v>
      </c>
      <c r="E23" s="27">
        <v>0</v>
      </c>
      <c r="F23" s="27">
        <v>33.954091770604052</v>
      </c>
      <c r="G23" s="27">
        <v>25.940790284061759</v>
      </c>
      <c r="H23" s="27">
        <v>35.213681731605504</v>
      </c>
      <c r="I23" s="27">
        <v>26.816577495167927</v>
      </c>
      <c r="J23" s="36">
        <v>26.196108839942973</v>
      </c>
      <c r="K23" s="45">
        <v>10</v>
      </c>
      <c r="L23" s="18"/>
      <c r="N23" s="23"/>
      <c r="O23" s="34"/>
    </row>
    <row r="24" spans="1:15">
      <c r="A24" s="16"/>
      <c r="B24" s="11" t="s">
        <v>23</v>
      </c>
      <c r="C24" s="27">
        <v>26.312358347581231</v>
      </c>
      <c r="D24" s="27">
        <v>22.512968190122916</v>
      </c>
      <c r="E24" s="27">
        <v>30.016501688954921</v>
      </c>
      <c r="F24" s="27">
        <v>33.717825555806833</v>
      </c>
      <c r="G24" s="27">
        <v>31.445314745120946</v>
      </c>
      <c r="H24" s="27">
        <v>33.69834707380349</v>
      </c>
      <c r="I24" s="27">
        <v>33.2678963547379</v>
      </c>
      <c r="J24" s="36">
        <v>26.189537383113592</v>
      </c>
      <c r="K24" s="45">
        <v>11</v>
      </c>
      <c r="L24" s="18"/>
      <c r="N24" s="23"/>
      <c r="O24" s="34"/>
    </row>
    <row r="25" spans="1:15">
      <c r="A25" s="16"/>
      <c r="B25" s="11" t="s">
        <v>20</v>
      </c>
      <c r="C25" s="27">
        <v>32.627357198520663</v>
      </c>
      <c r="D25" s="27">
        <v>29.587080910505115</v>
      </c>
      <c r="E25" s="27">
        <v>30.444509023981198</v>
      </c>
      <c r="F25" s="27">
        <v>38.301664926428231</v>
      </c>
      <c r="G25" s="27">
        <v>30.780904512823508</v>
      </c>
      <c r="H25" s="27">
        <v>27.090133363523567</v>
      </c>
      <c r="I25" s="27">
        <v>27.510741670478328</v>
      </c>
      <c r="J25" s="36">
        <v>25.836374669722041</v>
      </c>
      <c r="K25" s="45">
        <v>12</v>
      </c>
      <c r="L25" s="18"/>
    </row>
    <row r="26" spans="1:15">
      <c r="A26" s="16"/>
      <c r="B26" s="11" t="s">
        <v>22</v>
      </c>
      <c r="C26" s="27">
        <v>24.767228475505078</v>
      </c>
      <c r="D26" s="27">
        <v>31.57671574524241</v>
      </c>
      <c r="E26" s="27">
        <v>22.018474041355645</v>
      </c>
      <c r="F26" s="27">
        <v>24.730583837489547</v>
      </c>
      <c r="G26" s="27">
        <v>22.892998171011616</v>
      </c>
      <c r="H26" s="27">
        <v>19.456400642502718</v>
      </c>
      <c r="I26" s="27">
        <v>25.677914349566027</v>
      </c>
      <c r="J26" s="36">
        <v>24.791909843093102</v>
      </c>
      <c r="K26" s="45">
        <v>13</v>
      </c>
      <c r="L26" s="18"/>
    </row>
    <row r="27" spans="1:15">
      <c r="A27" s="16"/>
      <c r="B27" s="11" t="s">
        <v>195</v>
      </c>
      <c r="C27" s="27">
        <v>21.022082828300704</v>
      </c>
      <c r="D27" s="27">
        <v>17.867355621492216</v>
      </c>
      <c r="E27" s="27">
        <v>20.554744742185708</v>
      </c>
      <c r="F27" s="27">
        <v>24.438296653254611</v>
      </c>
      <c r="G27" s="27">
        <v>24.258753842587176</v>
      </c>
      <c r="H27" s="27">
        <v>25.012681231002965</v>
      </c>
      <c r="I27" s="27">
        <v>24.927993736915017</v>
      </c>
      <c r="J27" s="36">
        <v>24.19316787555233</v>
      </c>
      <c r="K27" s="45">
        <v>14</v>
      </c>
      <c r="L27" s="18"/>
    </row>
    <row r="28" spans="1:15">
      <c r="A28" s="16"/>
      <c r="B28" s="11" t="s">
        <v>18</v>
      </c>
      <c r="C28" s="27">
        <v>29.33712335651445</v>
      </c>
      <c r="D28" s="27">
        <v>26.632186971713999</v>
      </c>
      <c r="E28" s="27">
        <v>27.039003448623721</v>
      </c>
      <c r="F28" s="27">
        <v>32.652478951462982</v>
      </c>
      <c r="G28" s="27">
        <v>31.531716278785986</v>
      </c>
      <c r="H28" s="27">
        <v>25.880799944984073</v>
      </c>
      <c r="I28" s="27">
        <v>23.59430326760765</v>
      </c>
      <c r="J28" s="36">
        <v>22.306461538461541</v>
      </c>
      <c r="K28" s="45">
        <v>15</v>
      </c>
      <c r="L28" s="18"/>
    </row>
    <row r="29" spans="1:15">
      <c r="A29" s="16"/>
      <c r="B29" s="11" t="s">
        <v>16</v>
      </c>
      <c r="C29" s="27">
        <v>0</v>
      </c>
      <c r="D29" s="27">
        <v>0</v>
      </c>
      <c r="E29" s="27">
        <v>0</v>
      </c>
      <c r="F29" s="27">
        <v>26.38297452395873</v>
      </c>
      <c r="G29" s="27">
        <v>25.533660243906887</v>
      </c>
      <c r="H29" s="27">
        <v>13.501516477880649</v>
      </c>
      <c r="I29" s="27">
        <v>17.821657229873551</v>
      </c>
      <c r="J29" s="36">
        <v>22.274862026138951</v>
      </c>
      <c r="K29" s="45">
        <v>16</v>
      </c>
      <c r="L29" s="18"/>
    </row>
    <row r="30" spans="1:15">
      <c r="A30" s="16"/>
      <c r="B30" s="11" t="s">
        <v>3</v>
      </c>
      <c r="C30" s="27">
        <v>0</v>
      </c>
      <c r="D30" s="27">
        <v>0</v>
      </c>
      <c r="E30" s="27">
        <v>0</v>
      </c>
      <c r="F30" s="27">
        <v>30.479251432588462</v>
      </c>
      <c r="G30" s="27">
        <v>32.511625455795659</v>
      </c>
      <c r="H30" s="27">
        <v>19.373847318316042</v>
      </c>
      <c r="I30" s="27">
        <v>20.677106666700038</v>
      </c>
      <c r="J30" s="36">
        <v>21.215302716129507</v>
      </c>
      <c r="K30" s="45">
        <v>17</v>
      </c>
      <c r="L30" s="18"/>
    </row>
    <row r="31" spans="1:15">
      <c r="A31" s="16"/>
      <c r="B31" s="11" t="s">
        <v>8</v>
      </c>
      <c r="C31" s="27">
        <v>33.601483968184326</v>
      </c>
      <c r="D31" s="27">
        <v>27.984714922647679</v>
      </c>
      <c r="E31" s="27">
        <v>36.210280265685384</v>
      </c>
      <c r="F31" s="27">
        <v>37.000546089494428</v>
      </c>
      <c r="G31" s="27">
        <v>36.48440630074014</v>
      </c>
      <c r="H31" s="27">
        <v>28.56694844552554</v>
      </c>
      <c r="I31" s="27">
        <v>22.343633255887742</v>
      </c>
      <c r="J31" s="36">
        <v>20.112173394535802</v>
      </c>
      <c r="K31" s="45">
        <v>18</v>
      </c>
      <c r="L31" s="18"/>
    </row>
    <row r="32" spans="1:15">
      <c r="A32" s="16"/>
      <c r="B32" s="11" t="s">
        <v>17</v>
      </c>
      <c r="C32" s="27">
        <v>0</v>
      </c>
      <c r="D32" s="27">
        <v>0</v>
      </c>
      <c r="E32" s="27">
        <v>0</v>
      </c>
      <c r="F32" s="27">
        <v>40.01231247772413</v>
      </c>
      <c r="G32" s="27">
        <v>31.922804788240221</v>
      </c>
      <c r="H32" s="27">
        <v>21.366762667508318</v>
      </c>
      <c r="I32" s="27">
        <v>20.484435240557598</v>
      </c>
      <c r="J32" s="36">
        <v>19.498716182897176</v>
      </c>
      <c r="K32" s="45">
        <v>19</v>
      </c>
      <c r="L32" s="18"/>
    </row>
    <row r="33" spans="1:14">
      <c r="A33" s="16"/>
      <c r="B33" s="11" t="s">
        <v>6</v>
      </c>
      <c r="C33" s="27">
        <v>0</v>
      </c>
      <c r="D33" s="27">
        <v>0</v>
      </c>
      <c r="E33" s="27">
        <v>0</v>
      </c>
      <c r="F33" s="27">
        <v>37.006280447034101</v>
      </c>
      <c r="G33" s="27">
        <v>26.491975852621863</v>
      </c>
      <c r="H33" s="27">
        <v>12.778472346252306</v>
      </c>
      <c r="I33" s="27">
        <v>21.394947840331067</v>
      </c>
      <c r="J33" s="36">
        <v>17.840730552472266</v>
      </c>
      <c r="K33" s="45">
        <v>20</v>
      </c>
      <c r="L33" s="18"/>
    </row>
    <row r="34" spans="1:14">
      <c r="A34" s="16"/>
      <c r="B34" s="11" t="s">
        <v>12</v>
      </c>
      <c r="C34" s="27">
        <v>0</v>
      </c>
      <c r="D34" s="27">
        <v>0</v>
      </c>
      <c r="E34" s="27">
        <v>0</v>
      </c>
      <c r="F34" s="27">
        <v>32.892803297772858</v>
      </c>
      <c r="G34" s="27">
        <v>18.495735801125022</v>
      </c>
      <c r="H34" s="27">
        <v>20.914653726763476</v>
      </c>
      <c r="I34" s="27">
        <v>17.748855835240278</v>
      </c>
      <c r="J34" s="36">
        <v>17.748440686098117</v>
      </c>
      <c r="K34" s="45">
        <v>21</v>
      </c>
      <c r="L34" s="18"/>
    </row>
    <row r="35" spans="1:14">
      <c r="A35" s="16"/>
      <c r="B35" s="11" t="s">
        <v>5</v>
      </c>
      <c r="C35" s="27">
        <v>17.765448635991294</v>
      </c>
      <c r="D35" s="27">
        <v>25.41158171011233</v>
      </c>
      <c r="E35" s="27">
        <v>29.389701602293318</v>
      </c>
      <c r="F35" s="27">
        <v>27.543989796221872</v>
      </c>
      <c r="G35" s="27">
        <v>14.530060904166712</v>
      </c>
      <c r="H35" s="27">
        <v>29.532889317656931</v>
      </c>
      <c r="I35" s="27">
        <v>27.148977774614778</v>
      </c>
      <c r="J35" s="36">
        <v>17.369077597932591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14.583075016270863</v>
      </c>
      <c r="D36" s="27">
        <v>33.021474722835329</v>
      </c>
      <c r="E36" s="27">
        <v>34.872535488491444</v>
      </c>
      <c r="F36" s="27">
        <v>24.210177112287056</v>
      </c>
      <c r="G36" s="27">
        <v>12.739128923494039</v>
      </c>
      <c r="H36" s="27">
        <v>16.832323087246213</v>
      </c>
      <c r="I36" s="27">
        <v>14.134103808428474</v>
      </c>
      <c r="J36" s="36">
        <v>13.393354367769414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16.88348698365655</v>
      </c>
      <c r="G37" s="27">
        <v>8.337462834489596</v>
      </c>
      <c r="H37" s="27">
        <v>12.640772526764158</v>
      </c>
      <c r="I37" s="27">
        <v>4.6993885224524936</v>
      </c>
      <c r="J37" s="36">
        <v>0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10</v>
      </c>
      <c r="C13" s="27">
        <v>16.032172279043156</v>
      </c>
      <c r="D13" s="27">
        <v>14.456256497474957</v>
      </c>
      <c r="E13" s="27">
        <v>12.369388001381544</v>
      </c>
      <c r="F13" s="27">
        <v>12.870558060646175</v>
      </c>
      <c r="G13" s="27">
        <v>16.268650949401199</v>
      </c>
      <c r="H13" s="27">
        <v>14.979200928702721</v>
      </c>
      <c r="I13" s="27">
        <v>18.80600406404881</v>
      </c>
      <c r="J13" s="36">
        <v>18.583048896433397</v>
      </c>
      <c r="K13" s="45">
        <v>1</v>
      </c>
      <c r="L13" s="18"/>
    </row>
    <row r="14" spans="1:15">
      <c r="A14" s="16"/>
      <c r="B14" s="11" t="s">
        <v>7</v>
      </c>
      <c r="C14" s="27">
        <v>22.506165501698369</v>
      </c>
      <c r="D14" s="27">
        <v>21.464007440210658</v>
      </c>
      <c r="E14" s="27">
        <v>24.333361230875564</v>
      </c>
      <c r="F14" s="27">
        <v>16.981209944324771</v>
      </c>
      <c r="G14" s="27">
        <v>15.575979385676742</v>
      </c>
      <c r="H14" s="27">
        <v>15.14382285990205</v>
      </c>
      <c r="I14" s="27">
        <v>16.043196117856713</v>
      </c>
      <c r="J14" s="36">
        <v>17.218618108427293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12.294981293223991</v>
      </c>
      <c r="G15" s="27">
        <v>13.112652415704073</v>
      </c>
      <c r="H15" s="27">
        <v>14.135055538504737</v>
      </c>
      <c r="I15" s="27">
        <v>14.721373744780353</v>
      </c>
      <c r="J15" s="36">
        <v>16.328187460334469</v>
      </c>
      <c r="K15" s="45">
        <v>3</v>
      </c>
      <c r="L15" s="18"/>
    </row>
    <row r="16" spans="1:15">
      <c r="A16" s="16"/>
      <c r="B16" s="11" t="s">
        <v>11</v>
      </c>
      <c r="C16" s="27">
        <v>0</v>
      </c>
      <c r="D16" s="27">
        <v>0</v>
      </c>
      <c r="E16" s="27">
        <v>0</v>
      </c>
      <c r="F16" s="27">
        <v>16.761296855505126</v>
      </c>
      <c r="G16" s="27">
        <v>19.028711228593121</v>
      </c>
      <c r="H16" s="27">
        <v>16.708132341401399</v>
      </c>
      <c r="I16" s="27">
        <v>17.137745144948337</v>
      </c>
      <c r="J16" s="36">
        <v>14.69701808890567</v>
      </c>
      <c r="K16" s="45">
        <v>4</v>
      </c>
      <c r="L16" s="18"/>
    </row>
    <row r="17" spans="1:15">
      <c r="A17" s="16"/>
      <c r="B17" s="11" t="s">
        <v>14</v>
      </c>
      <c r="C17" s="27">
        <v>0</v>
      </c>
      <c r="D17" s="27">
        <v>0</v>
      </c>
      <c r="E17" s="27">
        <v>0</v>
      </c>
      <c r="F17" s="27">
        <v>12.913743117277972</v>
      </c>
      <c r="G17" s="27">
        <v>9.4765454343506654</v>
      </c>
      <c r="H17" s="27">
        <v>12.891608596357676</v>
      </c>
      <c r="I17" s="27">
        <v>11.004614609050838</v>
      </c>
      <c r="J17" s="36">
        <v>14.687830017927075</v>
      </c>
      <c r="K17" s="45">
        <v>5</v>
      </c>
      <c r="L17" s="18"/>
    </row>
    <row r="18" spans="1:15">
      <c r="A18" s="16"/>
      <c r="B18" s="11" t="s">
        <v>8</v>
      </c>
      <c r="C18" s="27">
        <v>13.525950369084629</v>
      </c>
      <c r="D18" s="27">
        <v>15.90982823985243</v>
      </c>
      <c r="E18" s="27">
        <v>14.705038302205558</v>
      </c>
      <c r="F18" s="27">
        <v>14.972030122112956</v>
      </c>
      <c r="G18" s="27">
        <v>13.583071505387679</v>
      </c>
      <c r="H18" s="27">
        <v>11.382994763134882</v>
      </c>
      <c r="I18" s="27">
        <v>11.196994974565776</v>
      </c>
      <c r="J18" s="36">
        <v>13.547448585526709</v>
      </c>
      <c r="K18" s="45">
        <v>6</v>
      </c>
      <c r="L18" s="18"/>
    </row>
    <row r="19" spans="1:15">
      <c r="A19" s="16"/>
      <c r="B19" s="11" t="s">
        <v>3</v>
      </c>
      <c r="C19" s="27">
        <v>0</v>
      </c>
      <c r="D19" s="27">
        <v>0</v>
      </c>
      <c r="E19" s="27">
        <v>0</v>
      </c>
      <c r="F19" s="27">
        <v>10.575059114244935</v>
      </c>
      <c r="G19" s="27">
        <v>11.368478640028709</v>
      </c>
      <c r="H19" s="27">
        <v>8.6846902551091123</v>
      </c>
      <c r="I19" s="27">
        <v>11.270594889789338</v>
      </c>
      <c r="J19" s="36">
        <v>13.435332351839344</v>
      </c>
      <c r="K19" s="45">
        <v>7</v>
      </c>
      <c r="L19" s="18"/>
    </row>
    <row r="20" spans="1:15">
      <c r="A20" s="16"/>
      <c r="B20" s="12" t="s">
        <v>4</v>
      </c>
      <c r="C20" s="50">
        <v>10.92665816176234</v>
      </c>
      <c r="D20" s="50">
        <v>11.784608973561259</v>
      </c>
      <c r="E20" s="50">
        <v>12.254050287105315</v>
      </c>
      <c r="F20" s="50">
        <v>9.2250027320029488</v>
      </c>
      <c r="G20" s="50">
        <v>8.8052716326435281</v>
      </c>
      <c r="H20" s="50">
        <v>10.156768471505881</v>
      </c>
      <c r="I20" s="50">
        <v>12.623564428942599</v>
      </c>
      <c r="J20" s="50">
        <v>13.280561379284887</v>
      </c>
      <c r="K20" s="106">
        <v>8</v>
      </c>
      <c r="L20" s="18"/>
    </row>
    <row r="21" spans="1:15">
      <c r="A21" s="16"/>
      <c r="B21" s="11" t="s">
        <v>18</v>
      </c>
      <c r="C21" s="27">
        <v>15.660463185327764</v>
      </c>
      <c r="D21" s="27">
        <v>15.75830378887181</v>
      </c>
      <c r="E21" s="27">
        <v>10.441147349267494</v>
      </c>
      <c r="F21" s="27">
        <v>11.976267564075982</v>
      </c>
      <c r="G21" s="27">
        <v>12.327216275396411</v>
      </c>
      <c r="H21" s="27">
        <v>13.203319070566314</v>
      </c>
      <c r="I21" s="27">
        <v>12.64337113130043</v>
      </c>
      <c r="J21" s="36">
        <v>12.947846153846154</v>
      </c>
      <c r="K21" s="45">
        <v>9</v>
      </c>
      <c r="L21" s="18"/>
    </row>
    <row r="22" spans="1:15">
      <c r="A22" s="16"/>
      <c r="B22" s="11" t="s">
        <v>21</v>
      </c>
      <c r="C22" s="27">
        <v>12.467388888785138</v>
      </c>
      <c r="D22" s="27">
        <v>17.839899873750699</v>
      </c>
      <c r="E22" s="27">
        <v>16.697200030878548</v>
      </c>
      <c r="F22" s="27">
        <v>9.7061941924036752</v>
      </c>
      <c r="G22" s="27">
        <v>8.4699018827897117</v>
      </c>
      <c r="H22" s="27">
        <v>11.061300682597439</v>
      </c>
      <c r="I22" s="27">
        <v>12.083277163655968</v>
      </c>
      <c r="J22" s="36">
        <v>12.92523560351005</v>
      </c>
      <c r="K22" s="45">
        <v>10</v>
      </c>
      <c r="L22" s="18"/>
    </row>
    <row r="23" spans="1:15">
      <c r="A23" s="16"/>
      <c r="B23" s="11" t="s">
        <v>23</v>
      </c>
      <c r="C23" s="27">
        <v>15.239190772121278</v>
      </c>
      <c r="D23" s="27">
        <v>13.547156505010104</v>
      </c>
      <c r="E23" s="27">
        <v>16.648840768104257</v>
      </c>
      <c r="F23" s="27">
        <v>12.062187540409029</v>
      </c>
      <c r="G23" s="27">
        <v>12.116813534695419</v>
      </c>
      <c r="H23" s="27">
        <v>17.277503957179434</v>
      </c>
      <c r="I23" s="27">
        <v>17.989967668128219</v>
      </c>
      <c r="J23" s="36">
        <v>12.90338303144809</v>
      </c>
      <c r="K23" s="45">
        <v>11</v>
      </c>
      <c r="L23" s="18"/>
      <c r="N23" s="23"/>
      <c r="O23" s="34"/>
    </row>
    <row r="24" spans="1:15">
      <c r="A24" s="16"/>
      <c r="B24" s="11" t="s">
        <v>19</v>
      </c>
      <c r="C24" s="27">
        <v>10.624753421536651</v>
      </c>
      <c r="D24" s="27">
        <v>12.721745441666341</v>
      </c>
      <c r="E24" s="27">
        <v>12.860227306804209</v>
      </c>
      <c r="F24" s="27">
        <v>6.3962470228500683</v>
      </c>
      <c r="G24" s="27">
        <v>13.31463251582797</v>
      </c>
      <c r="H24" s="27">
        <v>11.189890186883765</v>
      </c>
      <c r="I24" s="27">
        <v>13.30991527359258</v>
      </c>
      <c r="J24" s="36">
        <v>12.821339186685945</v>
      </c>
      <c r="K24" s="45">
        <v>12</v>
      </c>
      <c r="L24" s="18"/>
      <c r="N24" s="23"/>
      <c r="O24" s="34"/>
    </row>
    <row r="25" spans="1:15">
      <c r="A25" s="16"/>
      <c r="B25" s="11" t="s">
        <v>195</v>
      </c>
      <c r="C25" s="27">
        <v>9.4682559343177424</v>
      </c>
      <c r="D25" s="27">
        <v>9.8040049908075666</v>
      </c>
      <c r="E25" s="27">
        <v>11.214489503483176</v>
      </c>
      <c r="F25" s="27">
        <v>9.0986193125211159</v>
      </c>
      <c r="G25" s="27">
        <v>9.6560635616318731</v>
      </c>
      <c r="H25" s="27">
        <v>14.539733231896088</v>
      </c>
      <c r="I25" s="27">
        <v>13.112882085293846</v>
      </c>
      <c r="J25" s="36">
        <v>12.175001343543656</v>
      </c>
      <c r="K25" s="45">
        <v>13</v>
      </c>
      <c r="L25" s="18"/>
    </row>
    <row r="26" spans="1:15">
      <c r="A26" s="16"/>
      <c r="B26" s="12" t="s">
        <v>196</v>
      </c>
      <c r="C26" s="28">
        <v>12.709730408554989</v>
      </c>
      <c r="D26" s="28">
        <v>13.035432384112658</v>
      </c>
      <c r="E26" s="28">
        <v>13.407083404686823</v>
      </c>
      <c r="F26" s="28">
        <v>9.3119154782516542</v>
      </c>
      <c r="G26" s="28">
        <v>9.355199080250328</v>
      </c>
      <c r="H26" s="28">
        <v>11.644773663761779</v>
      </c>
      <c r="I26" s="28">
        <v>12.343678927427819</v>
      </c>
      <c r="J26" s="50">
        <v>11.807893674419891</v>
      </c>
      <c r="K26" s="45" t="s">
        <v>197</v>
      </c>
      <c r="L26" s="18"/>
    </row>
    <row r="27" spans="1:15">
      <c r="A27" s="16"/>
      <c r="B27" s="11" t="s">
        <v>22</v>
      </c>
      <c r="C27" s="27">
        <v>11.490039782879471</v>
      </c>
      <c r="D27" s="27">
        <v>14.188559872130501</v>
      </c>
      <c r="E27" s="27">
        <v>12.954220297875651</v>
      </c>
      <c r="F27" s="27">
        <v>8.8406866361713643</v>
      </c>
      <c r="G27" s="27">
        <v>7.7592609060342195</v>
      </c>
      <c r="H27" s="27">
        <v>9.2435828027615106</v>
      </c>
      <c r="I27" s="27">
        <v>12.522846179166013</v>
      </c>
      <c r="J27" s="36">
        <v>11.560908593209309</v>
      </c>
      <c r="K27" s="45">
        <v>14</v>
      </c>
      <c r="L27" s="18"/>
    </row>
    <row r="28" spans="1:15">
      <c r="A28" s="16"/>
      <c r="B28" s="11" t="s">
        <v>20</v>
      </c>
      <c r="C28" s="27">
        <v>17.381385800762715</v>
      </c>
      <c r="D28" s="27">
        <v>13.326114311727535</v>
      </c>
      <c r="E28" s="27">
        <v>12.32157380331091</v>
      </c>
      <c r="F28" s="27">
        <v>11.944623056487943</v>
      </c>
      <c r="G28" s="27">
        <v>10.943670066138726</v>
      </c>
      <c r="H28" s="27">
        <v>10.75125287940859</v>
      </c>
      <c r="I28" s="27">
        <v>12.637444760982074</v>
      </c>
      <c r="J28" s="36">
        <v>11.181058505398767</v>
      </c>
      <c r="K28" s="45">
        <v>15</v>
      </c>
      <c r="L28" s="18"/>
    </row>
    <row r="29" spans="1:15">
      <c r="A29" s="16"/>
      <c r="B29" s="11" t="s">
        <v>16</v>
      </c>
      <c r="C29" s="27">
        <v>0</v>
      </c>
      <c r="D29" s="27">
        <v>0</v>
      </c>
      <c r="E29" s="27">
        <v>0</v>
      </c>
      <c r="F29" s="27">
        <v>9.1132482322696529</v>
      </c>
      <c r="G29" s="27">
        <v>6.0170078567912935</v>
      </c>
      <c r="H29" s="27">
        <v>6.9757982509660366</v>
      </c>
      <c r="I29" s="27">
        <v>9.2402049452722075</v>
      </c>
      <c r="J29" s="36">
        <v>10.70520887309695</v>
      </c>
      <c r="K29" s="45">
        <v>16</v>
      </c>
      <c r="L29" s="18"/>
    </row>
    <row r="30" spans="1:15">
      <c r="A30" s="16"/>
      <c r="B30" s="11" t="s">
        <v>17</v>
      </c>
      <c r="C30" s="27">
        <v>0</v>
      </c>
      <c r="D30" s="27">
        <v>0</v>
      </c>
      <c r="E30" s="27">
        <v>0</v>
      </c>
      <c r="F30" s="27">
        <v>11.961796425393612</v>
      </c>
      <c r="G30" s="27">
        <v>12.399944166077042</v>
      </c>
      <c r="H30" s="27">
        <v>8.9848458945393492</v>
      </c>
      <c r="I30" s="27">
        <v>9.5036126178095195</v>
      </c>
      <c r="J30" s="36">
        <v>10.529000663163803</v>
      </c>
      <c r="K30" s="45">
        <v>17</v>
      </c>
      <c r="L30" s="18"/>
    </row>
    <row r="31" spans="1:15">
      <c r="A31" s="16"/>
      <c r="B31" s="11" t="s">
        <v>15</v>
      </c>
      <c r="C31" s="27">
        <v>0</v>
      </c>
      <c r="D31" s="27">
        <v>0</v>
      </c>
      <c r="E31" s="27">
        <v>0</v>
      </c>
      <c r="F31" s="27">
        <v>12.325560956224017</v>
      </c>
      <c r="G31" s="27">
        <v>10.406466996733039</v>
      </c>
      <c r="H31" s="27">
        <v>16.497896500946894</v>
      </c>
      <c r="I31" s="27">
        <v>9.6366494859799978</v>
      </c>
      <c r="J31" s="36">
        <v>10.413939692337252</v>
      </c>
      <c r="K31" s="45">
        <v>18</v>
      </c>
      <c r="L31" s="18"/>
    </row>
    <row r="32" spans="1:15">
      <c r="A32" s="16"/>
      <c r="B32" s="11" t="s">
        <v>24</v>
      </c>
      <c r="C32" s="27">
        <v>11.4400472863388</v>
      </c>
      <c r="D32" s="27">
        <v>17.353968930547406</v>
      </c>
      <c r="E32" s="27">
        <v>11.279814838529143</v>
      </c>
      <c r="F32" s="27">
        <v>9.5432570753121766</v>
      </c>
      <c r="G32" s="27">
        <v>6.5383804326416159</v>
      </c>
      <c r="H32" s="27">
        <v>7.9512388886021341</v>
      </c>
      <c r="I32" s="27">
        <v>6.2349530497304642</v>
      </c>
      <c r="J32" s="36">
        <v>9.7449834952568377</v>
      </c>
      <c r="K32" s="45">
        <v>19</v>
      </c>
      <c r="L32" s="18"/>
    </row>
    <row r="33" spans="1:14">
      <c r="A33" s="16"/>
      <c r="B33" s="11" t="s">
        <v>186</v>
      </c>
      <c r="C33" s="27">
        <v>0</v>
      </c>
      <c r="D33" s="27">
        <v>0</v>
      </c>
      <c r="E33" s="27">
        <v>0</v>
      </c>
      <c r="F33" s="27">
        <v>12.655036578503095</v>
      </c>
      <c r="G33" s="27">
        <v>15.01703424780348</v>
      </c>
      <c r="H33" s="27">
        <v>15.669675561972248</v>
      </c>
      <c r="I33" s="27">
        <v>21.616068069342749</v>
      </c>
      <c r="J33" s="36">
        <v>8.8549699516034668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11.049885375871622</v>
      </c>
      <c r="G34" s="27">
        <v>8.1650270668848801</v>
      </c>
      <c r="H34" s="27">
        <v>6.7113174971721143</v>
      </c>
      <c r="I34" s="27">
        <v>6.5942466304566487</v>
      </c>
      <c r="J34" s="36">
        <v>6.6936923893634495</v>
      </c>
      <c r="K34" s="45">
        <v>21</v>
      </c>
      <c r="L34" s="18"/>
    </row>
    <row r="35" spans="1:14">
      <c r="A35" s="16"/>
      <c r="B35" s="11" t="s">
        <v>5</v>
      </c>
      <c r="C35" s="27">
        <v>8.5781827716787031</v>
      </c>
      <c r="D35" s="27">
        <v>4.7288782218791114</v>
      </c>
      <c r="E35" s="27">
        <v>18.963299253503934</v>
      </c>
      <c r="F35" s="27">
        <v>9.6182681221164099</v>
      </c>
      <c r="G35" s="27">
        <v>7.4620705919345944</v>
      </c>
      <c r="H35" s="27">
        <v>20.052243207781103</v>
      </c>
      <c r="I35" s="27">
        <v>16.191328261814412</v>
      </c>
      <c r="J35" s="36">
        <v>6.0952029680764301</v>
      </c>
      <c r="K35" s="45">
        <v>22</v>
      </c>
      <c r="L35" s="18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7.2081528273440334</v>
      </c>
      <c r="G36" s="27">
        <v>3.8277989475594265</v>
      </c>
      <c r="H36" s="27">
        <v>5.9656759553287895</v>
      </c>
      <c r="I36" s="27">
        <v>4.0474828375286052</v>
      </c>
      <c r="J36" s="36">
        <v>5.9921134700731677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6.1042162408629119</v>
      </c>
      <c r="G37" s="27">
        <v>4.5273097676467344</v>
      </c>
      <c r="H37" s="27">
        <v>7.54199476724345</v>
      </c>
      <c r="I37" s="27">
        <v>3.5220093937130486</v>
      </c>
      <c r="J37" s="36">
        <v>0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10</v>
      </c>
      <c r="C13" s="27">
        <v>6.4097479144586691</v>
      </c>
      <c r="D13" s="27">
        <v>3.2682027168688581</v>
      </c>
      <c r="E13" s="27">
        <v>3.8019483086500419</v>
      </c>
      <c r="F13" s="27">
        <v>3.8743639597898478</v>
      </c>
      <c r="G13" s="27">
        <v>5.9996217444090369</v>
      </c>
      <c r="H13" s="27">
        <v>4.1441424010834877</v>
      </c>
      <c r="I13" s="27">
        <v>7.8056930208994917</v>
      </c>
      <c r="J13" s="36">
        <v>6.8527132912476016</v>
      </c>
      <c r="K13" s="45">
        <v>1</v>
      </c>
      <c r="L13" s="18"/>
    </row>
    <row r="14" spans="1:15">
      <c r="A14" s="16"/>
      <c r="B14" s="11" t="s">
        <v>9</v>
      </c>
      <c r="C14" s="27">
        <v>0</v>
      </c>
      <c r="D14" s="27">
        <v>0</v>
      </c>
      <c r="E14" s="27">
        <v>0</v>
      </c>
      <c r="F14" s="27">
        <v>5.1788481160953861</v>
      </c>
      <c r="G14" s="27">
        <v>3.4741838662900317</v>
      </c>
      <c r="H14" s="27">
        <v>4.0499683290125832</v>
      </c>
      <c r="I14" s="27">
        <v>6.1459134886952969</v>
      </c>
      <c r="J14" s="36">
        <v>6.4940202922680035</v>
      </c>
      <c r="K14" s="45">
        <v>2</v>
      </c>
      <c r="L14" s="18"/>
    </row>
    <row r="15" spans="1:15">
      <c r="A15" s="16"/>
      <c r="B15" s="11" t="s">
        <v>7</v>
      </c>
      <c r="C15" s="27">
        <v>10.8218338098094</v>
      </c>
      <c r="D15" s="27">
        <v>9.1256130333457701</v>
      </c>
      <c r="E15" s="27">
        <v>8.1358682300089384</v>
      </c>
      <c r="F15" s="27">
        <v>5.9811593546892601</v>
      </c>
      <c r="G15" s="27">
        <v>6.8128387812089368</v>
      </c>
      <c r="H15" s="27">
        <v>7.7307530711683308</v>
      </c>
      <c r="I15" s="27">
        <v>6.1669030659164248</v>
      </c>
      <c r="J15" s="36">
        <v>6.4242735946901526</v>
      </c>
      <c r="K15" s="45">
        <v>3</v>
      </c>
      <c r="L15" s="18"/>
    </row>
    <row r="16" spans="1:15">
      <c r="A16" s="16"/>
      <c r="B16" s="11" t="s">
        <v>19</v>
      </c>
      <c r="C16" s="27">
        <v>4.7488233692481234</v>
      </c>
      <c r="D16" s="27">
        <v>4.2299162991871402</v>
      </c>
      <c r="E16" s="27">
        <v>4.2136814815016761</v>
      </c>
      <c r="F16" s="27">
        <v>1.7031642850708077</v>
      </c>
      <c r="G16" s="27">
        <v>4.1925441413572075</v>
      </c>
      <c r="H16" s="27">
        <v>4.4917623722837421</v>
      </c>
      <c r="I16" s="27">
        <v>4.998863567866012</v>
      </c>
      <c r="J16" s="36">
        <v>6.1410263110522676</v>
      </c>
      <c r="K16" s="45">
        <v>4</v>
      </c>
      <c r="L16" s="18"/>
    </row>
    <row r="17" spans="1:15">
      <c r="A17" s="16"/>
      <c r="B17" s="12" t="s">
        <v>4</v>
      </c>
      <c r="C17" s="50">
        <v>6.4918369415023367</v>
      </c>
      <c r="D17" s="50">
        <v>5.2826653201985945</v>
      </c>
      <c r="E17" s="50">
        <v>6.6071749679965635</v>
      </c>
      <c r="F17" s="50">
        <v>2.6957998331079254</v>
      </c>
      <c r="G17" s="50">
        <v>2.9722764977125693</v>
      </c>
      <c r="H17" s="50">
        <v>2.7513638053053331</v>
      </c>
      <c r="I17" s="50">
        <v>4.9503846768876967</v>
      </c>
      <c r="J17" s="50">
        <v>5.6821762013942978</v>
      </c>
      <c r="K17" s="106">
        <v>5</v>
      </c>
      <c r="L17" s="18"/>
    </row>
    <row r="18" spans="1:15">
      <c r="A18" s="16"/>
      <c r="B18" s="11" t="s">
        <v>21</v>
      </c>
      <c r="C18" s="27">
        <v>6.0566560281767465</v>
      </c>
      <c r="D18" s="27">
        <v>6.492015732045858</v>
      </c>
      <c r="E18" s="27">
        <v>5.7823852927719699</v>
      </c>
      <c r="F18" s="27">
        <v>4.4976054123451075</v>
      </c>
      <c r="G18" s="27">
        <v>2.8518914766960202</v>
      </c>
      <c r="H18" s="27">
        <v>4.7967442658662751</v>
      </c>
      <c r="I18" s="27">
        <v>3.9574346184955504</v>
      </c>
      <c r="J18" s="36">
        <v>5.1058694682188781</v>
      </c>
      <c r="K18" s="45">
        <v>6</v>
      </c>
      <c r="L18" s="18"/>
    </row>
    <row r="19" spans="1:15">
      <c r="A19" s="16"/>
      <c r="B19" s="11" t="s">
        <v>195</v>
      </c>
      <c r="C19" s="27">
        <v>4.4744047987684583</v>
      </c>
      <c r="D19" s="27">
        <v>3.8412464674164633</v>
      </c>
      <c r="E19" s="27">
        <v>3.2106635536229935</v>
      </c>
      <c r="F19" s="27">
        <v>3.3787932560536036</v>
      </c>
      <c r="G19" s="27">
        <v>3.9262150498644468</v>
      </c>
      <c r="H19" s="27">
        <v>6.5031507872572476</v>
      </c>
      <c r="I19" s="27">
        <v>5.94329994201824</v>
      </c>
      <c r="J19" s="36">
        <v>5.0969036556228895</v>
      </c>
      <c r="K19" s="45">
        <v>7</v>
      </c>
      <c r="L19" s="18"/>
    </row>
    <row r="20" spans="1:15">
      <c r="A20" s="16"/>
      <c r="B20" s="11" t="s">
        <v>20</v>
      </c>
      <c r="C20" s="27">
        <v>5.8422439488842821</v>
      </c>
      <c r="D20" s="27">
        <v>4.3770393822059033</v>
      </c>
      <c r="E20" s="27">
        <v>3.4543997836585518</v>
      </c>
      <c r="F20" s="27">
        <v>4.195842698175797</v>
      </c>
      <c r="G20" s="27">
        <v>2.8367571569114483</v>
      </c>
      <c r="H20" s="27">
        <v>3.1748133120662629</v>
      </c>
      <c r="I20" s="27">
        <v>5.4973402435378915</v>
      </c>
      <c r="J20" s="36">
        <v>4.548939586424094</v>
      </c>
      <c r="K20" s="45">
        <v>8</v>
      </c>
      <c r="L20" s="18"/>
    </row>
    <row r="21" spans="1:15">
      <c r="A21" s="16"/>
      <c r="B21" s="11" t="s">
        <v>11</v>
      </c>
      <c r="C21" s="27">
        <v>0</v>
      </c>
      <c r="D21" s="27">
        <v>0</v>
      </c>
      <c r="E21" s="27">
        <v>0</v>
      </c>
      <c r="F21" s="27">
        <v>5.7838935802156604</v>
      </c>
      <c r="G21" s="27">
        <v>5.5386518939287406</v>
      </c>
      <c r="H21" s="27">
        <v>4.0929358306010597</v>
      </c>
      <c r="I21" s="27">
        <v>5.2487044979367665</v>
      </c>
      <c r="J21" s="36">
        <v>4.4426700734589586</v>
      </c>
      <c r="K21" s="45">
        <v>9</v>
      </c>
      <c r="L21" s="18"/>
    </row>
    <row r="22" spans="1:15">
      <c r="A22" s="16"/>
      <c r="B22" s="12" t="s">
        <v>196</v>
      </c>
      <c r="C22" s="28">
        <v>6.0002130303667238</v>
      </c>
      <c r="D22" s="28">
        <v>4.8117817745229701</v>
      </c>
      <c r="E22" s="28">
        <v>5.087069055059124</v>
      </c>
      <c r="F22" s="28">
        <v>3.3236964179054875</v>
      </c>
      <c r="G22" s="28">
        <v>3.1237103303723468</v>
      </c>
      <c r="H22" s="28">
        <v>4.0124973005863191</v>
      </c>
      <c r="I22" s="28">
        <v>4.8428214300534478</v>
      </c>
      <c r="J22" s="50">
        <v>4.4089424400962089</v>
      </c>
      <c r="K22" s="45" t="s">
        <v>197</v>
      </c>
      <c r="L22" s="18"/>
    </row>
    <row r="23" spans="1:15">
      <c r="A23" s="16"/>
      <c r="B23" s="11" t="s">
        <v>23</v>
      </c>
      <c r="C23" s="27">
        <v>6.4667667326108971</v>
      </c>
      <c r="D23" s="27">
        <v>5.8201721256077903</v>
      </c>
      <c r="E23" s="27">
        <v>6.0012846400304642</v>
      </c>
      <c r="F23" s="27">
        <v>4.5790109818087776</v>
      </c>
      <c r="G23" s="27">
        <v>4.7435346264463618</v>
      </c>
      <c r="H23" s="27">
        <v>6.9128139900469536</v>
      </c>
      <c r="I23" s="27">
        <v>9.1410519469944784</v>
      </c>
      <c r="J23" s="36">
        <v>4.1760107336975123</v>
      </c>
      <c r="K23" s="45">
        <v>10</v>
      </c>
      <c r="L23" s="18"/>
      <c r="N23" s="23"/>
      <c r="O23" s="34"/>
    </row>
    <row r="24" spans="1:15">
      <c r="A24" s="16"/>
      <c r="B24" s="11" t="s">
        <v>18</v>
      </c>
      <c r="C24" s="27">
        <v>5.4281951504388921</v>
      </c>
      <c r="D24" s="27">
        <v>5.8722583895925604</v>
      </c>
      <c r="E24" s="27">
        <v>2.1795825035588452</v>
      </c>
      <c r="F24" s="27">
        <v>3.64209246647563</v>
      </c>
      <c r="G24" s="27">
        <v>2.3615188019876485</v>
      </c>
      <c r="H24" s="27">
        <v>2.0057330620556164</v>
      </c>
      <c r="I24" s="27">
        <v>3.0941452784030385</v>
      </c>
      <c r="J24" s="36">
        <v>4.0733846153846152</v>
      </c>
      <c r="K24" s="45">
        <v>11</v>
      </c>
      <c r="L24" s="18"/>
      <c r="N24" s="23"/>
      <c r="O24" s="34"/>
    </row>
    <row r="25" spans="1:15">
      <c r="A25" s="16"/>
      <c r="B25" s="11" t="s">
        <v>3</v>
      </c>
      <c r="C25" s="27">
        <v>0</v>
      </c>
      <c r="D25" s="27">
        <v>0</v>
      </c>
      <c r="E25" s="27">
        <v>0</v>
      </c>
      <c r="F25" s="27">
        <v>3.7332509639349851</v>
      </c>
      <c r="G25" s="27">
        <v>5.5488495002246045</v>
      </c>
      <c r="H25" s="27">
        <v>4.5963348720190176</v>
      </c>
      <c r="I25" s="27">
        <v>4.6149071587499026</v>
      </c>
      <c r="J25" s="36">
        <v>3.8473927972340007</v>
      </c>
      <c r="K25" s="45">
        <v>12</v>
      </c>
      <c r="L25" s="18"/>
    </row>
    <row r="26" spans="1:15">
      <c r="A26" s="16"/>
      <c r="B26" s="11" t="s">
        <v>22</v>
      </c>
      <c r="C26" s="27">
        <v>5.4940965976154432</v>
      </c>
      <c r="D26" s="27">
        <v>5.4848345533500238</v>
      </c>
      <c r="E26" s="27">
        <v>4.3209410966104205</v>
      </c>
      <c r="F26" s="27">
        <v>2.5609906054793172</v>
      </c>
      <c r="G26" s="27">
        <v>1.9578106936937154</v>
      </c>
      <c r="H26" s="27">
        <v>2.2985355770220268</v>
      </c>
      <c r="I26" s="27">
        <v>4.0196282244512584</v>
      </c>
      <c r="J26" s="36">
        <v>2.9071677220093171</v>
      </c>
      <c r="K26" s="45">
        <v>13</v>
      </c>
      <c r="L26" s="18"/>
    </row>
    <row r="27" spans="1:15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3.6795436714513401</v>
      </c>
      <c r="G27" s="27">
        <v>1.9856171500446611</v>
      </c>
      <c r="H27" s="27">
        <v>1.6084392215118797</v>
      </c>
      <c r="I27" s="27">
        <v>2.9980397270761645</v>
      </c>
      <c r="J27" s="36">
        <v>2.7343910643932854</v>
      </c>
      <c r="K27" s="45">
        <v>14</v>
      </c>
      <c r="L27" s="18"/>
    </row>
    <row r="28" spans="1:15">
      <c r="A28" s="16"/>
      <c r="B28" s="11" t="s">
        <v>14</v>
      </c>
      <c r="C28" s="27">
        <v>0</v>
      </c>
      <c r="D28" s="27">
        <v>0</v>
      </c>
      <c r="E28" s="27">
        <v>0</v>
      </c>
      <c r="F28" s="27">
        <v>5.6788818223904753</v>
      </c>
      <c r="G28" s="27">
        <v>3.3105431388762048</v>
      </c>
      <c r="H28" s="27">
        <v>2.9379997787797758</v>
      </c>
      <c r="I28" s="27">
        <v>2.2187609063764326</v>
      </c>
      <c r="J28" s="36">
        <v>2.7063268483162068</v>
      </c>
      <c r="K28" s="45">
        <v>15</v>
      </c>
      <c r="L28" s="18"/>
    </row>
    <row r="29" spans="1:15">
      <c r="A29" s="16"/>
      <c r="B29" s="11" t="s">
        <v>24</v>
      </c>
      <c r="C29" s="27">
        <v>4.8134365705254121</v>
      </c>
      <c r="D29" s="27">
        <v>3.8843146109144007</v>
      </c>
      <c r="E29" s="27">
        <v>0.70720868134109272</v>
      </c>
      <c r="F29" s="27">
        <v>2.1324516292002227</v>
      </c>
      <c r="G29" s="27">
        <v>1.7636576407475637</v>
      </c>
      <c r="H29" s="27">
        <v>1.0045758425138183</v>
      </c>
      <c r="I29" s="27">
        <v>1.0857625517223262</v>
      </c>
      <c r="J29" s="36">
        <v>2.4552393448085552</v>
      </c>
      <c r="K29" s="45">
        <v>16</v>
      </c>
      <c r="L29" s="18"/>
    </row>
    <row r="30" spans="1:15">
      <c r="A30" s="16"/>
      <c r="B30" s="11" t="s">
        <v>15</v>
      </c>
      <c r="C30" s="27">
        <v>0</v>
      </c>
      <c r="D30" s="27">
        <v>0</v>
      </c>
      <c r="E30" s="27">
        <v>0</v>
      </c>
      <c r="F30" s="27">
        <v>3.6475528857911463</v>
      </c>
      <c r="G30" s="27">
        <v>1.7820274998115571</v>
      </c>
      <c r="H30" s="27">
        <v>3.1778541586094575</v>
      </c>
      <c r="I30" s="27">
        <v>1.7824378834141008</v>
      </c>
      <c r="J30" s="36">
        <v>2.2384206165263647</v>
      </c>
      <c r="K30" s="45">
        <v>17</v>
      </c>
      <c r="L30" s="18"/>
    </row>
    <row r="31" spans="1:15">
      <c r="A31" s="16"/>
      <c r="B31" s="11" t="s">
        <v>6</v>
      </c>
      <c r="C31" s="27">
        <v>0</v>
      </c>
      <c r="D31" s="27">
        <v>0</v>
      </c>
      <c r="E31" s="27">
        <v>0</v>
      </c>
      <c r="F31" s="27">
        <v>4.2661667781067916</v>
      </c>
      <c r="G31" s="27">
        <v>2.6689207416865997</v>
      </c>
      <c r="H31" s="27">
        <v>1.4812168839673752</v>
      </c>
      <c r="I31" s="27">
        <v>0.99376383021524861</v>
      </c>
      <c r="J31" s="36">
        <v>2.1020006541940814</v>
      </c>
      <c r="K31" s="45">
        <v>18</v>
      </c>
      <c r="L31" s="18"/>
    </row>
    <row r="32" spans="1:15">
      <c r="A32" s="16"/>
      <c r="B32" s="11" t="s">
        <v>17</v>
      </c>
      <c r="C32" s="27">
        <v>0</v>
      </c>
      <c r="D32" s="27">
        <v>0</v>
      </c>
      <c r="E32" s="27">
        <v>0</v>
      </c>
      <c r="F32" s="27">
        <v>2.8351100022680873</v>
      </c>
      <c r="G32" s="27">
        <v>2.5917048118252399</v>
      </c>
      <c r="H32" s="27">
        <v>0.57359406986581796</v>
      </c>
      <c r="I32" s="27">
        <v>0.69036068077406709</v>
      </c>
      <c r="J32" s="36">
        <v>1.9293390467445461</v>
      </c>
      <c r="K32" s="45">
        <v>19</v>
      </c>
      <c r="L32" s="18"/>
    </row>
    <row r="33" spans="1:14">
      <c r="A33" s="16"/>
      <c r="B33" s="11" t="s">
        <v>8</v>
      </c>
      <c r="C33" s="27">
        <v>5.2098632384076895</v>
      </c>
      <c r="D33" s="27">
        <v>6.1951373246943433</v>
      </c>
      <c r="E33" s="27">
        <v>4.924899905112361</v>
      </c>
      <c r="F33" s="27">
        <v>4.4728859682533848</v>
      </c>
      <c r="G33" s="27">
        <v>4.3426185606140475</v>
      </c>
      <c r="H33" s="27">
        <v>2.2483339531798121</v>
      </c>
      <c r="I33" s="27">
        <v>2.4496688945068219</v>
      </c>
      <c r="J33" s="36">
        <v>1.5647448185336219</v>
      </c>
      <c r="K33" s="45">
        <v>20</v>
      </c>
      <c r="L33" s="18"/>
    </row>
    <row r="34" spans="1:14">
      <c r="A34" s="16"/>
      <c r="B34" s="11" t="s">
        <v>186</v>
      </c>
      <c r="C34" s="27">
        <v>0</v>
      </c>
      <c r="D34" s="27">
        <v>0</v>
      </c>
      <c r="E34" s="27">
        <v>0</v>
      </c>
      <c r="F34" s="27">
        <v>4.6888013505908841</v>
      </c>
      <c r="G34" s="27">
        <v>4.8972143994768427</v>
      </c>
      <c r="H34" s="27">
        <v>5.2660666012621089</v>
      </c>
      <c r="I34" s="27">
        <v>4.6942378375249616</v>
      </c>
      <c r="J34" s="36">
        <v>1.554580079283584</v>
      </c>
      <c r="K34" s="45">
        <v>21</v>
      </c>
      <c r="L34" s="18"/>
    </row>
    <row r="35" spans="1:14">
      <c r="A35" s="16"/>
      <c r="B35" s="11" t="s">
        <v>12</v>
      </c>
      <c r="C35" s="27">
        <v>0</v>
      </c>
      <c r="D35" s="27">
        <v>0</v>
      </c>
      <c r="E35" s="27">
        <v>0</v>
      </c>
      <c r="F35" s="27">
        <v>0.77959503043951217</v>
      </c>
      <c r="G35" s="27">
        <v>1.1132280892759936</v>
      </c>
      <c r="H35" s="27">
        <v>0.70200164127448539</v>
      </c>
      <c r="I35" s="27">
        <v>0.60227561657767614</v>
      </c>
      <c r="J35" s="36">
        <v>1.5323257766582705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2.4827783864430484</v>
      </c>
      <c r="D36" s="27">
        <v>0.61415988221277173</v>
      </c>
      <c r="E36" s="27">
        <v>2.022801796261863</v>
      </c>
      <c r="F36" s="27">
        <v>2.2734549551835088</v>
      </c>
      <c r="G36" s="27">
        <v>0.92638344544641216</v>
      </c>
      <c r="H36" s="27">
        <v>2.0935115586807469</v>
      </c>
      <c r="I36" s="27">
        <v>2.3615689683364716</v>
      </c>
      <c r="J36" s="36">
        <v>0.94455633877110257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2.0732106980521796</v>
      </c>
      <c r="G37" s="27">
        <v>0.95253826671071484</v>
      </c>
      <c r="H37" s="27">
        <v>1.1324999684012285</v>
      </c>
      <c r="I37" s="27">
        <v>1.110281178391928</v>
      </c>
      <c r="J37" s="36">
        <v>0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90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3</v>
      </c>
      <c r="C13" s="27">
        <v>0</v>
      </c>
      <c r="D13" s="27">
        <v>0</v>
      </c>
      <c r="E13" s="27">
        <v>0</v>
      </c>
      <c r="F13" s="27">
        <v>6.5731312442749728</v>
      </c>
      <c r="G13" s="27">
        <v>6.0075938757123959</v>
      </c>
      <c r="H13" s="27">
        <v>3.6869822926772065</v>
      </c>
      <c r="I13" s="27">
        <v>7.3329445655520047</v>
      </c>
      <c r="J13" s="36">
        <v>11.280897375020579</v>
      </c>
      <c r="K13" s="45">
        <v>1</v>
      </c>
      <c r="L13" s="18"/>
    </row>
    <row r="14" spans="1:15">
      <c r="A14" s="16"/>
      <c r="B14" s="11" t="s">
        <v>9</v>
      </c>
      <c r="C14" s="27">
        <v>0</v>
      </c>
      <c r="D14" s="27">
        <v>0</v>
      </c>
      <c r="E14" s="27">
        <v>0</v>
      </c>
      <c r="F14" s="27">
        <v>8.8195835380371115</v>
      </c>
      <c r="G14" s="27">
        <v>10.103445526805128</v>
      </c>
      <c r="H14" s="27">
        <v>9.9516554893113138</v>
      </c>
      <c r="I14" s="27">
        <v>10.211428973379004</v>
      </c>
      <c r="J14" s="36">
        <v>10.70687890706879</v>
      </c>
      <c r="K14" s="45">
        <v>2</v>
      </c>
      <c r="L14" s="18"/>
    </row>
    <row r="15" spans="1:15">
      <c r="A15" s="16"/>
      <c r="B15" s="11" t="s">
        <v>7</v>
      </c>
      <c r="C15" s="27">
        <v>2.0849750018153599</v>
      </c>
      <c r="D15" s="27">
        <v>2.2758609502489979</v>
      </c>
      <c r="E15" s="27">
        <v>3.1136356886958261</v>
      </c>
      <c r="F15" s="27">
        <v>9.9618980166200259</v>
      </c>
      <c r="G15" s="27">
        <v>8.3319645203679382</v>
      </c>
      <c r="H15" s="27">
        <v>8.4939203722400247</v>
      </c>
      <c r="I15" s="27">
        <v>7.3385081388884554</v>
      </c>
      <c r="J15" s="36">
        <v>10.27076411960133</v>
      </c>
      <c r="K15" s="45">
        <v>3</v>
      </c>
      <c r="L15" s="18"/>
    </row>
    <row r="16" spans="1:15">
      <c r="A16" s="16"/>
      <c r="B16" s="11" t="s">
        <v>21</v>
      </c>
      <c r="C16" s="27">
        <v>1.307245689357339</v>
      </c>
      <c r="D16" s="27">
        <v>2.083841180558335</v>
      </c>
      <c r="E16" s="27">
        <v>5.4832022563936471</v>
      </c>
      <c r="F16" s="27">
        <v>5.8478066442594798</v>
      </c>
      <c r="G16" s="27">
        <v>5.5812507429658282</v>
      </c>
      <c r="H16" s="27">
        <v>8.4913160576758031</v>
      </c>
      <c r="I16" s="27">
        <v>9.5874898894580749</v>
      </c>
      <c r="J16" s="36">
        <v>9.4291021828322066</v>
      </c>
      <c r="K16" s="45">
        <v>4</v>
      </c>
      <c r="L16" s="18"/>
    </row>
    <row r="17" spans="1:15">
      <c r="A17" s="16"/>
      <c r="B17" s="11" t="s">
        <v>17</v>
      </c>
      <c r="C17" s="27">
        <v>0</v>
      </c>
      <c r="D17" s="27">
        <v>0</v>
      </c>
      <c r="E17" s="27">
        <v>0</v>
      </c>
      <c r="F17" s="27">
        <v>9.6817448824706673</v>
      </c>
      <c r="G17" s="27">
        <v>9.6508454507385952</v>
      </c>
      <c r="H17" s="27">
        <v>7.6254915111584536</v>
      </c>
      <c r="I17" s="27">
        <v>8.1870095160627638</v>
      </c>
      <c r="J17" s="36">
        <v>8.827824412708841</v>
      </c>
      <c r="K17" s="45">
        <v>5</v>
      </c>
      <c r="L17" s="18"/>
    </row>
    <row r="18" spans="1:15">
      <c r="A18" s="16"/>
      <c r="B18" s="11" t="s">
        <v>11</v>
      </c>
      <c r="C18" s="27">
        <v>0</v>
      </c>
      <c r="D18" s="27">
        <v>0</v>
      </c>
      <c r="E18" s="27">
        <v>0</v>
      </c>
      <c r="F18" s="27">
        <v>9.104388550349892</v>
      </c>
      <c r="G18" s="27">
        <v>7.9592812350608808</v>
      </c>
      <c r="H18" s="27">
        <v>9.7452446272043201</v>
      </c>
      <c r="I18" s="27">
        <v>11.364460180891815</v>
      </c>
      <c r="J18" s="36">
        <v>8.3476060031611627</v>
      </c>
      <c r="K18" s="45">
        <v>6</v>
      </c>
      <c r="L18" s="18"/>
    </row>
    <row r="19" spans="1:15">
      <c r="A19" s="16"/>
      <c r="B19" s="11" t="s">
        <v>14</v>
      </c>
      <c r="C19" s="27">
        <v>0</v>
      </c>
      <c r="D19" s="27">
        <v>0</v>
      </c>
      <c r="E19" s="27">
        <v>0</v>
      </c>
      <c r="F19" s="27">
        <v>8.1374541562283493</v>
      </c>
      <c r="G19" s="27">
        <v>6.1299041084056327</v>
      </c>
      <c r="H19" s="27">
        <v>6.4924882720748522</v>
      </c>
      <c r="I19" s="27">
        <v>7.1726794462469146</v>
      </c>
      <c r="J19" s="36">
        <v>8.2709749067928833</v>
      </c>
      <c r="K19" s="45">
        <v>7</v>
      </c>
      <c r="L19" s="18"/>
    </row>
    <row r="20" spans="1:15">
      <c r="A20" s="16"/>
      <c r="B20" s="11" t="s">
        <v>10</v>
      </c>
      <c r="C20" s="27">
        <v>1.2091696630406747</v>
      </c>
      <c r="D20" s="27">
        <v>2.1883713141102317</v>
      </c>
      <c r="E20" s="27">
        <v>7.3789797387551985</v>
      </c>
      <c r="F20" s="27">
        <v>5.6302486244984085</v>
      </c>
      <c r="G20" s="27">
        <v>7.3656124995170114</v>
      </c>
      <c r="H20" s="27">
        <v>5.8175486117829172</v>
      </c>
      <c r="I20" s="27">
        <v>6.0318158028545188</v>
      </c>
      <c r="J20" s="36">
        <v>8.065619151750429</v>
      </c>
      <c r="K20" s="45">
        <v>8</v>
      </c>
      <c r="L20" s="18"/>
    </row>
    <row r="21" spans="1:15">
      <c r="A21" s="16"/>
      <c r="B21" s="12" t="s">
        <v>4</v>
      </c>
      <c r="C21" s="50">
        <v>1.2489090653429598</v>
      </c>
      <c r="D21" s="50">
        <v>1.3644432302074201</v>
      </c>
      <c r="E21" s="50">
        <v>2.3802713108880069</v>
      </c>
      <c r="F21" s="50">
        <v>6.8476803781073441</v>
      </c>
      <c r="G21" s="50">
        <v>5.9720320879621163</v>
      </c>
      <c r="H21" s="50">
        <v>6.8600741723335652</v>
      </c>
      <c r="I21" s="50">
        <v>7.47033455845974</v>
      </c>
      <c r="J21" s="50">
        <v>8.0214789232152146</v>
      </c>
      <c r="K21" s="106">
        <v>9</v>
      </c>
      <c r="L21" s="18"/>
    </row>
    <row r="22" spans="1:15">
      <c r="A22" s="16"/>
      <c r="B22" s="11" t="s">
        <v>23</v>
      </c>
      <c r="C22" s="27">
        <v>1.2711406602032775</v>
      </c>
      <c r="D22" s="27">
        <v>1.2100187083031564</v>
      </c>
      <c r="E22" s="27">
        <v>5.7417415158517304</v>
      </c>
      <c r="F22" s="27">
        <v>5.7153055084998456</v>
      </c>
      <c r="G22" s="27">
        <v>6.6658466886298156</v>
      </c>
      <c r="H22" s="27">
        <v>9.854122927873247</v>
      </c>
      <c r="I22" s="27">
        <v>9.7304822080450837</v>
      </c>
      <c r="J22" s="36">
        <v>7.9131082465064715</v>
      </c>
      <c r="K22" s="45">
        <v>10</v>
      </c>
      <c r="L22" s="18"/>
    </row>
    <row r="23" spans="1:15">
      <c r="A23" s="16"/>
      <c r="B23" s="11" t="s">
        <v>19</v>
      </c>
      <c r="C23" s="27">
        <v>2.3238110055955947</v>
      </c>
      <c r="D23" s="27">
        <v>1.7119828063853566</v>
      </c>
      <c r="E23" s="27">
        <v>3.8066665394460992</v>
      </c>
      <c r="F23" s="27">
        <v>3.2848228823799626</v>
      </c>
      <c r="G23" s="27">
        <v>10.362372032665261</v>
      </c>
      <c r="H23" s="27">
        <v>6.9259561046443876</v>
      </c>
      <c r="I23" s="27">
        <v>8.9994917853376464</v>
      </c>
      <c r="J23" s="36">
        <v>7.8739483815770717</v>
      </c>
      <c r="K23" s="45">
        <v>11</v>
      </c>
      <c r="L23" s="18"/>
      <c r="N23" s="23"/>
      <c r="O23" s="34"/>
    </row>
    <row r="24" spans="1:15">
      <c r="A24" s="16"/>
      <c r="B24" s="11" t="s">
        <v>24</v>
      </c>
      <c r="C24" s="27">
        <v>3.1672286152064224</v>
      </c>
      <c r="D24" s="27">
        <v>3.3246572105016603</v>
      </c>
      <c r="E24" s="27">
        <v>3.5625560250992452</v>
      </c>
      <c r="F24" s="27">
        <v>3.6642223793772515</v>
      </c>
      <c r="G24" s="27">
        <v>4.2872536410719873</v>
      </c>
      <c r="H24" s="27">
        <v>4.8458149779735686</v>
      </c>
      <c r="I24" s="27">
        <v>4.44661730532302</v>
      </c>
      <c r="J24" s="36">
        <v>7.5116599561003135</v>
      </c>
      <c r="K24" s="45">
        <v>12</v>
      </c>
      <c r="L24" s="18"/>
      <c r="N24" s="23"/>
      <c r="O24" s="34"/>
    </row>
    <row r="25" spans="1:15">
      <c r="A25" s="16"/>
      <c r="B25" s="11" t="s">
        <v>20</v>
      </c>
      <c r="C25" s="27">
        <v>1.1650930952542193</v>
      </c>
      <c r="D25" s="27">
        <v>1.0684014340321468</v>
      </c>
      <c r="E25" s="27">
        <v>3.9100891399418374</v>
      </c>
      <c r="F25" s="27">
        <v>6.077856498168325</v>
      </c>
      <c r="G25" s="27">
        <v>7.5075733224238537</v>
      </c>
      <c r="H25" s="27">
        <v>6.0426723102922821</v>
      </c>
      <c r="I25" s="27">
        <v>6.755817429418312</v>
      </c>
      <c r="J25" s="36">
        <v>7.3650927915185225</v>
      </c>
      <c r="K25" s="45">
        <v>13</v>
      </c>
      <c r="L25" s="18"/>
    </row>
    <row r="26" spans="1:15">
      <c r="A26" s="16"/>
      <c r="B26" s="11" t="s">
        <v>195</v>
      </c>
      <c r="C26" s="27">
        <v>1.4292349750948874</v>
      </c>
      <c r="D26" s="27">
        <v>1.896198256744424</v>
      </c>
      <c r="E26" s="27">
        <v>2.6433365268712494</v>
      </c>
      <c r="F26" s="27">
        <v>4.8064728544612603</v>
      </c>
      <c r="G26" s="27">
        <v>4.0141178001957742</v>
      </c>
      <c r="H26" s="27">
        <v>7.4660357592753535</v>
      </c>
      <c r="I26" s="27">
        <v>7.3216947853714176</v>
      </c>
      <c r="J26" s="36">
        <v>7.2458231176806294</v>
      </c>
      <c r="K26" s="45">
        <v>14</v>
      </c>
      <c r="L26" s="18"/>
    </row>
    <row r="27" spans="1:15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6.1062562604546518</v>
      </c>
      <c r="G27" s="27">
        <v>4.3107534134203469</v>
      </c>
      <c r="H27" s="27">
        <v>5.0963383469948988</v>
      </c>
      <c r="I27" s="27">
        <v>5.0516990434204656</v>
      </c>
      <c r="J27" s="36">
        <v>7.2052489902986254</v>
      </c>
      <c r="K27" s="45">
        <v>15</v>
      </c>
      <c r="L27" s="18"/>
    </row>
    <row r="28" spans="1:15">
      <c r="A28" s="16"/>
      <c r="B28" s="11" t="s">
        <v>18</v>
      </c>
      <c r="C28" s="27">
        <v>1.8689899429311498</v>
      </c>
      <c r="D28" s="27">
        <v>1.6138395872660027</v>
      </c>
      <c r="E28" s="27">
        <v>5.6070960196978819</v>
      </c>
      <c r="F28" s="27">
        <v>6.5001922766799396</v>
      </c>
      <c r="G28" s="27">
        <v>7.9817776301428376</v>
      </c>
      <c r="H28" s="27">
        <v>9.8411415133740689</v>
      </c>
      <c r="I28" s="27">
        <v>7.8317040357283627</v>
      </c>
      <c r="J28" s="36">
        <v>6.9236621861526766</v>
      </c>
      <c r="K28" s="45">
        <v>16</v>
      </c>
      <c r="L28" s="18"/>
    </row>
    <row r="29" spans="1:15">
      <c r="A29" s="16"/>
      <c r="B29" s="12" t="s">
        <v>196</v>
      </c>
      <c r="C29" s="28">
        <v>1.7103432062784747</v>
      </c>
      <c r="D29" s="28">
        <v>1.7423388554908474</v>
      </c>
      <c r="E29" s="28">
        <v>3.2361013609703551</v>
      </c>
      <c r="F29" s="28">
        <v>5.1619931346450407</v>
      </c>
      <c r="G29" s="28">
        <v>5.3485531296434887</v>
      </c>
      <c r="H29" s="28">
        <v>6.2122108941675611</v>
      </c>
      <c r="I29" s="28">
        <v>6.3384037405714064</v>
      </c>
      <c r="J29" s="50">
        <v>6.6384617628334075</v>
      </c>
      <c r="K29" s="45" t="s">
        <v>197</v>
      </c>
      <c r="L29" s="18"/>
    </row>
    <row r="30" spans="1:15">
      <c r="A30" s="16"/>
      <c r="B30" s="11" t="s">
        <v>186</v>
      </c>
      <c r="C30" s="27">
        <v>0</v>
      </c>
      <c r="D30" s="27">
        <v>0</v>
      </c>
      <c r="E30" s="27">
        <v>0</v>
      </c>
      <c r="F30" s="27">
        <v>10.283624085537426</v>
      </c>
      <c r="G30" s="27">
        <v>11.541625795019462</v>
      </c>
      <c r="H30" s="27">
        <v>9.6431738633101851</v>
      </c>
      <c r="I30" s="27">
        <v>13.561361221477567</v>
      </c>
      <c r="J30" s="36">
        <v>6.5398431887045891</v>
      </c>
      <c r="K30" s="45">
        <v>17</v>
      </c>
      <c r="L30" s="18"/>
    </row>
    <row r="31" spans="1:15">
      <c r="A31" s="16"/>
      <c r="B31" s="11" t="s">
        <v>12</v>
      </c>
      <c r="C31" s="27">
        <v>0</v>
      </c>
      <c r="D31" s="27">
        <v>0</v>
      </c>
      <c r="E31" s="27">
        <v>0</v>
      </c>
      <c r="F31" s="27">
        <v>4.8999026698982799</v>
      </c>
      <c r="G31" s="27">
        <v>2.9522772636545089</v>
      </c>
      <c r="H31" s="27">
        <v>4.3886252542191455</v>
      </c>
      <c r="I31" s="27">
        <v>3.245772946859903</v>
      </c>
      <c r="J31" s="36">
        <v>4.3226885120090799</v>
      </c>
      <c r="K31" s="45">
        <v>18</v>
      </c>
      <c r="L31" s="18"/>
    </row>
    <row r="32" spans="1:15">
      <c r="A32" s="16"/>
      <c r="B32" s="11" t="s">
        <v>8</v>
      </c>
      <c r="C32" s="27">
        <v>0.96610525111106849</v>
      </c>
      <c r="D32" s="27">
        <v>1.1398922907223563</v>
      </c>
      <c r="E32" s="27">
        <v>4.5798329051817905</v>
      </c>
      <c r="F32" s="27">
        <v>6.4225172431199598</v>
      </c>
      <c r="G32" s="27">
        <v>5.955338127069143</v>
      </c>
      <c r="H32" s="27">
        <v>2.4564013388683947</v>
      </c>
      <c r="I32" s="27">
        <v>3.1354206114448893</v>
      </c>
      <c r="J32" s="36">
        <v>4.2330729271210528</v>
      </c>
      <c r="K32" s="45">
        <v>19</v>
      </c>
      <c r="L32" s="18"/>
    </row>
    <row r="33" spans="1:14">
      <c r="A33" s="16"/>
      <c r="B33" s="11" t="s">
        <v>22</v>
      </c>
      <c r="C33" s="27">
        <v>1.1752440068958603</v>
      </c>
      <c r="D33" s="27">
        <v>1.3899376612363419</v>
      </c>
      <c r="E33" s="27">
        <v>1.4864320210431541</v>
      </c>
      <c r="F33" s="27">
        <v>4.1789631597068517</v>
      </c>
      <c r="G33" s="27">
        <v>2.7052684959755049</v>
      </c>
      <c r="H33" s="27">
        <v>2.2182227372584467</v>
      </c>
      <c r="I33" s="27">
        <v>2.5943947819759878</v>
      </c>
      <c r="J33" s="36">
        <v>3.9636799012426471</v>
      </c>
      <c r="K33" s="45">
        <v>20</v>
      </c>
      <c r="L33" s="18"/>
    </row>
    <row r="34" spans="1:14">
      <c r="A34" s="16"/>
      <c r="B34" s="11" t="s">
        <v>15</v>
      </c>
      <c r="C34" s="27">
        <v>0</v>
      </c>
      <c r="D34" s="27">
        <v>0</v>
      </c>
      <c r="E34" s="27">
        <v>0</v>
      </c>
      <c r="F34" s="27">
        <v>6.7769472976277809</v>
      </c>
      <c r="G34" s="27">
        <v>7.6485804265614563</v>
      </c>
      <c r="H34" s="27">
        <v>9.9450021697724384</v>
      </c>
      <c r="I34" s="27">
        <v>2.9997338861032516</v>
      </c>
      <c r="J34" s="36">
        <v>3.6533132297385627</v>
      </c>
      <c r="K34" s="45">
        <v>21</v>
      </c>
      <c r="L34" s="18"/>
    </row>
    <row r="35" spans="1:14">
      <c r="A35" s="16"/>
      <c r="B35" s="11" t="s">
        <v>5</v>
      </c>
      <c r="C35" s="27">
        <v>2.3176257040585893</v>
      </c>
      <c r="D35" s="27">
        <v>1.1953569207162393</v>
      </c>
      <c r="E35" s="27">
        <v>8.9528435642769431</v>
      </c>
      <c r="F35" s="27">
        <v>7.4329064846129764</v>
      </c>
      <c r="G35" s="27">
        <v>3.4224435784847698</v>
      </c>
      <c r="H35" s="27">
        <v>3.2498955307810169</v>
      </c>
      <c r="I35" s="27">
        <v>3.9481766339042816</v>
      </c>
      <c r="J35" s="36">
        <v>2.753817636155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0</v>
      </c>
      <c r="D36" s="27">
        <v>0</v>
      </c>
      <c r="E36" s="27">
        <v>0</v>
      </c>
      <c r="F36" s="27">
        <v>5.211815837233738</v>
      </c>
      <c r="G36" s="27">
        <v>2.8997236360148433</v>
      </c>
      <c r="H36" s="27">
        <v>2.7219146276120734</v>
      </c>
      <c r="I36" s="27">
        <v>0.94375951949880743</v>
      </c>
      <c r="J36" s="36">
        <v>2.2174743452785601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2.6246419971217283</v>
      </c>
      <c r="G37" s="27">
        <v>1.6696949675145913</v>
      </c>
      <c r="H37" s="27">
        <v>3.8272431967845084</v>
      </c>
      <c r="I37" s="27">
        <v>2.5902340832267781</v>
      </c>
      <c r="J37" s="36">
        <v>0.57274074469647396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91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10</v>
      </c>
      <c r="C13" s="27">
        <v>13.460383925997691</v>
      </c>
      <c r="D13" s="27">
        <v>12.516692257837207</v>
      </c>
      <c r="E13" s="27">
        <v>10.36552633878599</v>
      </c>
      <c r="F13" s="27">
        <v>10.936168452405576</v>
      </c>
      <c r="G13" s="27">
        <v>12.908277086455804</v>
      </c>
      <c r="H13" s="27">
        <v>13.128954242043148</v>
      </c>
      <c r="I13" s="27">
        <v>14.743631531207688</v>
      </c>
      <c r="J13" s="36">
        <v>15.533897471577559</v>
      </c>
      <c r="K13" s="45">
        <v>1</v>
      </c>
      <c r="L13" s="18"/>
    </row>
    <row r="14" spans="1:15">
      <c r="A14" s="16"/>
      <c r="B14" s="11" t="s">
        <v>7</v>
      </c>
      <c r="C14" s="27">
        <v>19.337756537314394</v>
      </c>
      <c r="D14" s="27">
        <v>18.053595470988046</v>
      </c>
      <c r="E14" s="27">
        <v>21.981598421179097</v>
      </c>
      <c r="F14" s="27">
        <v>14.675121348559925</v>
      </c>
      <c r="G14" s="27">
        <v>12.529900008212877</v>
      </c>
      <c r="H14" s="27">
        <v>12.623803043889959</v>
      </c>
      <c r="I14" s="27">
        <v>13.724665014469714</v>
      </c>
      <c r="J14" s="36">
        <v>15.457524743666461</v>
      </c>
      <c r="K14" s="45">
        <v>2</v>
      </c>
      <c r="L14" s="18"/>
    </row>
    <row r="15" spans="1:15">
      <c r="A15" s="16"/>
      <c r="B15" s="11" t="s">
        <v>14</v>
      </c>
      <c r="C15" s="27">
        <v>0</v>
      </c>
      <c r="D15" s="27">
        <v>0</v>
      </c>
      <c r="E15" s="27">
        <v>0</v>
      </c>
      <c r="F15" s="27">
        <v>10.302495017516671</v>
      </c>
      <c r="G15" s="27">
        <v>7.7382788878056026</v>
      </c>
      <c r="H15" s="27">
        <v>12.070165850103781</v>
      </c>
      <c r="I15" s="27">
        <v>10.303698150278557</v>
      </c>
      <c r="J15" s="36">
        <v>14.197497115265643</v>
      </c>
      <c r="K15" s="45">
        <v>3</v>
      </c>
      <c r="L15" s="18"/>
    </row>
    <row r="16" spans="1:15">
      <c r="A16" s="16"/>
      <c r="B16" s="11" t="s">
        <v>9</v>
      </c>
      <c r="C16" s="27">
        <v>0</v>
      </c>
      <c r="D16" s="27">
        <v>0</v>
      </c>
      <c r="E16" s="27">
        <v>0</v>
      </c>
      <c r="F16" s="27">
        <v>10.038830732020712</v>
      </c>
      <c r="G16" s="27">
        <v>11.559353513937459</v>
      </c>
      <c r="H16" s="27">
        <v>12.374322774160829</v>
      </c>
      <c r="I16" s="27">
        <v>12.238538094091114</v>
      </c>
      <c r="J16" s="36">
        <v>13.349254494053261</v>
      </c>
      <c r="K16" s="45">
        <v>4</v>
      </c>
      <c r="L16" s="18"/>
    </row>
    <row r="17" spans="1:15">
      <c r="A17" s="16"/>
      <c r="B17" s="11" t="s">
        <v>11</v>
      </c>
      <c r="C17" s="27">
        <v>0</v>
      </c>
      <c r="D17" s="27">
        <v>0</v>
      </c>
      <c r="E17" s="27">
        <v>0</v>
      </c>
      <c r="F17" s="27">
        <v>14.111952938056405</v>
      </c>
      <c r="G17" s="27">
        <v>16.587834987767497</v>
      </c>
      <c r="H17" s="27">
        <v>14.979348269086884</v>
      </c>
      <c r="I17" s="27">
        <v>16.093223951491531</v>
      </c>
      <c r="J17" s="36">
        <v>13.203449377195787</v>
      </c>
      <c r="K17" s="45">
        <v>5</v>
      </c>
      <c r="L17" s="18"/>
    </row>
    <row r="18" spans="1:15">
      <c r="A18" s="16"/>
      <c r="B18" s="11" t="s">
        <v>8</v>
      </c>
      <c r="C18" s="27">
        <v>11.755870066950235</v>
      </c>
      <c r="D18" s="27">
        <v>13.619383962255405</v>
      </c>
      <c r="E18" s="27">
        <v>13.586521326575484</v>
      </c>
      <c r="F18" s="27">
        <v>13.852546658528864</v>
      </c>
      <c r="G18" s="27">
        <v>11.575606773084788</v>
      </c>
      <c r="H18" s="27">
        <v>10.65867902338999</v>
      </c>
      <c r="I18" s="27">
        <v>10.284638138030562</v>
      </c>
      <c r="J18" s="36">
        <v>13.197281906187344</v>
      </c>
      <c r="K18" s="45">
        <v>6</v>
      </c>
      <c r="L18" s="18"/>
    </row>
    <row r="19" spans="1:15">
      <c r="A19" s="16"/>
      <c r="B19" s="11" t="s">
        <v>3</v>
      </c>
      <c r="C19" s="27">
        <v>0</v>
      </c>
      <c r="D19" s="27">
        <v>0</v>
      </c>
      <c r="E19" s="27">
        <v>0</v>
      </c>
      <c r="F19" s="27">
        <v>8.95101506081844</v>
      </c>
      <c r="G19" s="27">
        <v>8.6993291992802639</v>
      </c>
      <c r="H19" s="27">
        <v>6.4257006705542459</v>
      </c>
      <c r="I19" s="27">
        <v>9.0546185362142193</v>
      </c>
      <c r="J19" s="36">
        <v>12.165435026927451</v>
      </c>
      <c r="K19" s="45">
        <v>7</v>
      </c>
      <c r="L19" s="18"/>
    </row>
    <row r="20" spans="1:15">
      <c r="A20" s="16"/>
      <c r="B20" s="11" t="s">
        <v>23</v>
      </c>
      <c r="C20" s="27">
        <v>11.938052303276722</v>
      </c>
      <c r="D20" s="27">
        <v>9.7478210617350971</v>
      </c>
      <c r="E20" s="27">
        <v>13.499445242365619</v>
      </c>
      <c r="F20" s="27">
        <v>9.6336011818478653</v>
      </c>
      <c r="G20" s="27">
        <v>10.051302270726096</v>
      </c>
      <c r="H20" s="27">
        <v>14.66761049307785</v>
      </c>
      <c r="I20" s="27">
        <v>13.862987115163936</v>
      </c>
      <c r="J20" s="36">
        <v>11.183581823907121</v>
      </c>
      <c r="K20" s="45">
        <v>8</v>
      </c>
      <c r="L20" s="18"/>
    </row>
    <row r="21" spans="1:15">
      <c r="A21" s="16"/>
      <c r="B21" s="11" t="s">
        <v>22</v>
      </c>
      <c r="C21" s="27">
        <v>9.3368352254262508</v>
      </c>
      <c r="D21" s="27">
        <v>12.02790356429087</v>
      </c>
      <c r="E21" s="27">
        <v>11.155723582332991</v>
      </c>
      <c r="F21" s="27">
        <v>7.6064876297280026</v>
      </c>
      <c r="G21" s="27">
        <v>6.9568853841957141</v>
      </c>
      <c r="H21" s="27">
        <v>8.3093587948152354</v>
      </c>
      <c r="I21" s="27">
        <v>11.176220917138748</v>
      </c>
      <c r="J21" s="36">
        <v>10.956109452633536</v>
      </c>
      <c r="K21" s="45">
        <v>9</v>
      </c>
      <c r="L21" s="18"/>
    </row>
    <row r="22" spans="1:15">
      <c r="A22" s="16"/>
      <c r="B22" s="11" t="s">
        <v>18</v>
      </c>
      <c r="C22" s="27">
        <v>13.015392499806328</v>
      </c>
      <c r="D22" s="27">
        <v>13.104231399768516</v>
      </c>
      <c r="E22" s="27">
        <v>9.6623113625239601</v>
      </c>
      <c r="F22" s="27">
        <v>9.9767673062302933</v>
      </c>
      <c r="G22" s="27">
        <v>11.263905742622585</v>
      </c>
      <c r="H22" s="27">
        <v>12.030205085283074</v>
      </c>
      <c r="I22" s="27">
        <v>10.706781808764655</v>
      </c>
      <c r="J22" s="36">
        <v>10.794615384615385</v>
      </c>
      <c r="K22" s="45">
        <v>10</v>
      </c>
      <c r="L22" s="18"/>
    </row>
    <row r="23" spans="1:15">
      <c r="A23" s="16"/>
      <c r="B23" s="11" t="s">
        <v>21</v>
      </c>
      <c r="C23" s="27">
        <v>10.169811215047519</v>
      </c>
      <c r="D23" s="27">
        <v>15.279622198047685</v>
      </c>
      <c r="E23" s="27">
        <v>14.757688100272443</v>
      </c>
      <c r="F23" s="27">
        <v>8.2553770033033747</v>
      </c>
      <c r="G23" s="27">
        <v>7.3488235993379618</v>
      </c>
      <c r="H23" s="27">
        <v>9.1364389357223637</v>
      </c>
      <c r="I23" s="27">
        <v>10.637469668374223</v>
      </c>
      <c r="J23" s="36">
        <v>10.731959599237415</v>
      </c>
      <c r="K23" s="45">
        <v>11</v>
      </c>
      <c r="L23" s="18"/>
      <c r="N23" s="23"/>
      <c r="O23" s="34"/>
    </row>
    <row r="24" spans="1:15">
      <c r="A24" s="16"/>
      <c r="B24" s="12" t="s">
        <v>4</v>
      </c>
      <c r="C24" s="50">
        <v>7.1898681923124377</v>
      </c>
      <c r="D24" s="50">
        <v>9.0087200972279611</v>
      </c>
      <c r="E24" s="50">
        <v>9.1348499529513134</v>
      </c>
      <c r="F24" s="50">
        <v>8.0239555433946883</v>
      </c>
      <c r="G24" s="50">
        <v>7.1294823002449075</v>
      </c>
      <c r="H24" s="50">
        <v>8.7703205444402954</v>
      </c>
      <c r="I24" s="50">
        <v>10.356260857983731</v>
      </c>
      <c r="J24" s="50">
        <v>10.650070181876526</v>
      </c>
      <c r="K24" s="106">
        <v>12</v>
      </c>
      <c r="L24" s="18"/>
      <c r="N24" s="23"/>
      <c r="O24" s="34"/>
    </row>
    <row r="25" spans="1:15">
      <c r="A25" s="16"/>
      <c r="B25" s="11" t="s">
        <v>16</v>
      </c>
      <c r="C25" s="27">
        <v>0</v>
      </c>
      <c r="D25" s="27">
        <v>0</v>
      </c>
      <c r="E25" s="27">
        <v>0</v>
      </c>
      <c r="F25" s="27">
        <v>7.781467573928877</v>
      </c>
      <c r="G25" s="27">
        <v>5.2094536704522669</v>
      </c>
      <c r="H25" s="27">
        <v>6.3448903979980722</v>
      </c>
      <c r="I25" s="27">
        <v>8.1700473662513353</v>
      </c>
      <c r="J25" s="36">
        <v>10.374565104744986</v>
      </c>
      <c r="K25" s="45">
        <v>13</v>
      </c>
      <c r="L25" s="18"/>
    </row>
    <row r="26" spans="1:15">
      <c r="A26" s="16"/>
      <c r="B26" s="11" t="s">
        <v>195</v>
      </c>
      <c r="C26" s="27">
        <v>7.2132373107786503</v>
      </c>
      <c r="D26" s="27">
        <v>7.8795901541771576</v>
      </c>
      <c r="E26" s="27">
        <v>9.4529246953866242</v>
      </c>
      <c r="F26" s="27">
        <v>7.7311443585939168</v>
      </c>
      <c r="G26" s="27">
        <v>7.8686200521352845</v>
      </c>
      <c r="H26" s="27">
        <v>11.943214553572457</v>
      </c>
      <c r="I26" s="27">
        <v>10.689572287506643</v>
      </c>
      <c r="J26" s="36">
        <v>10.099950539375847</v>
      </c>
      <c r="K26" s="45">
        <v>14</v>
      </c>
      <c r="L26" s="18"/>
    </row>
    <row r="27" spans="1:15">
      <c r="A27" s="16"/>
      <c r="B27" s="12" t="s">
        <v>196</v>
      </c>
      <c r="C27" s="28">
        <v>10.17704224394263</v>
      </c>
      <c r="D27" s="28">
        <v>10.574672924921719</v>
      </c>
      <c r="E27" s="28">
        <v>11.118196901831448</v>
      </c>
      <c r="F27" s="28">
        <v>7.9368056541947132</v>
      </c>
      <c r="G27" s="28">
        <v>8.0502618656384577</v>
      </c>
      <c r="H27" s="28">
        <v>9.9564912366476204</v>
      </c>
      <c r="I27" s="28">
        <v>10.31248902884057</v>
      </c>
      <c r="J27" s="50">
        <v>9.9776943366440154</v>
      </c>
      <c r="K27" s="45" t="s">
        <v>197</v>
      </c>
      <c r="L27" s="18"/>
    </row>
    <row r="28" spans="1:15">
      <c r="A28" s="16"/>
      <c r="B28" s="11" t="s">
        <v>19</v>
      </c>
      <c r="C28" s="27">
        <v>8.6676150097520033</v>
      </c>
      <c r="D28" s="27">
        <v>10.672289651230962</v>
      </c>
      <c r="E28" s="27">
        <v>10.836193524291406</v>
      </c>
      <c r="F28" s="27">
        <v>5.5714676055562045</v>
      </c>
      <c r="G28" s="27">
        <v>11.322536669768906</v>
      </c>
      <c r="H28" s="27">
        <v>9.4419312856486144</v>
      </c>
      <c r="I28" s="27">
        <v>11.467070289018746</v>
      </c>
      <c r="J28" s="36">
        <v>9.6473471189078381</v>
      </c>
      <c r="K28" s="45">
        <v>15</v>
      </c>
      <c r="L28" s="18"/>
    </row>
    <row r="29" spans="1:15">
      <c r="A29" s="16"/>
      <c r="B29" s="11" t="s">
        <v>17</v>
      </c>
      <c r="C29" s="27">
        <v>0</v>
      </c>
      <c r="D29" s="27">
        <v>0</v>
      </c>
      <c r="E29" s="27">
        <v>0</v>
      </c>
      <c r="F29" s="27">
        <v>10.95287112524581</v>
      </c>
      <c r="G29" s="27">
        <v>11.048378168936123</v>
      </c>
      <c r="H29" s="27">
        <v>8.6367880485527539</v>
      </c>
      <c r="I29" s="27">
        <v>9.0753275426313813</v>
      </c>
      <c r="J29" s="36">
        <v>9.4235151082317348</v>
      </c>
      <c r="K29" s="45">
        <v>16</v>
      </c>
      <c r="L29" s="18"/>
    </row>
    <row r="30" spans="1:15">
      <c r="A30" s="16"/>
      <c r="B30" s="11" t="s">
        <v>15</v>
      </c>
      <c r="C30" s="27">
        <v>0</v>
      </c>
      <c r="D30" s="27">
        <v>0</v>
      </c>
      <c r="E30" s="27">
        <v>0</v>
      </c>
      <c r="F30" s="27">
        <v>10.826302274394715</v>
      </c>
      <c r="G30" s="27">
        <v>9.8506979745592727</v>
      </c>
      <c r="H30" s="27">
        <v>15.186409780135779</v>
      </c>
      <c r="I30" s="27">
        <v>9.2246981708171081</v>
      </c>
      <c r="J30" s="36">
        <v>9.3688401831497394</v>
      </c>
      <c r="K30" s="45">
        <v>17</v>
      </c>
      <c r="L30" s="18"/>
    </row>
    <row r="31" spans="1:15">
      <c r="A31" s="16"/>
      <c r="B31" s="11" t="s">
        <v>24</v>
      </c>
      <c r="C31" s="27">
        <v>10.341147829066061</v>
      </c>
      <c r="D31" s="27">
        <v>15.26405025469186</v>
      </c>
      <c r="E31" s="27">
        <v>11.025360102066466</v>
      </c>
      <c r="F31" s="27">
        <v>8.6532555247226988</v>
      </c>
      <c r="G31" s="27">
        <v>6.2555760251196313</v>
      </c>
      <c r="H31" s="27">
        <v>7.384274272274971</v>
      </c>
      <c r="I31" s="27">
        <v>5.7302526796762265</v>
      </c>
      <c r="J31" s="36">
        <v>9.256068226547125</v>
      </c>
      <c r="K31" s="45">
        <v>18</v>
      </c>
      <c r="L31" s="18"/>
    </row>
    <row r="32" spans="1:15">
      <c r="A32" s="16"/>
      <c r="B32" s="11" t="s">
        <v>20</v>
      </c>
      <c r="C32" s="27">
        <v>14.768997829916824</v>
      </c>
      <c r="D32" s="27">
        <v>11.407017590945735</v>
      </c>
      <c r="E32" s="27">
        <v>11.266505621446862</v>
      </c>
      <c r="F32" s="27">
        <v>10.100560219132397</v>
      </c>
      <c r="G32" s="27">
        <v>9.8568130679991839</v>
      </c>
      <c r="H32" s="27">
        <v>8.7307594334583865</v>
      </c>
      <c r="I32" s="27">
        <v>9.5078640192755834</v>
      </c>
      <c r="J32" s="36">
        <v>9.0261935991830935</v>
      </c>
      <c r="K32" s="45">
        <v>19</v>
      </c>
      <c r="L32" s="18"/>
    </row>
    <row r="33" spans="1:14">
      <c r="A33" s="16"/>
      <c r="B33" s="11" t="s">
        <v>186</v>
      </c>
      <c r="C33" s="27">
        <v>0</v>
      </c>
      <c r="D33" s="27">
        <v>0</v>
      </c>
      <c r="E33" s="27">
        <v>0</v>
      </c>
      <c r="F33" s="27">
        <v>10.91727630838492</v>
      </c>
      <c r="G33" s="27">
        <v>12.99032792245462</v>
      </c>
      <c r="H33" s="27">
        <v>13.467626885557731</v>
      </c>
      <c r="I33" s="27">
        <v>20.166948497339487</v>
      </c>
      <c r="J33" s="36">
        <v>8.288775522727553</v>
      </c>
      <c r="K33" s="45">
        <v>20</v>
      </c>
      <c r="L33" s="18"/>
    </row>
    <row r="34" spans="1:14">
      <c r="A34" s="16"/>
      <c r="B34" s="11" t="s">
        <v>5</v>
      </c>
      <c r="C34" s="27">
        <v>8.1983824184044121</v>
      </c>
      <c r="D34" s="27">
        <v>4.7288782218791114</v>
      </c>
      <c r="E34" s="27">
        <v>18.388601291542205</v>
      </c>
      <c r="F34" s="27">
        <v>8.8110813870279756</v>
      </c>
      <c r="G34" s="27">
        <v>6.9336043512601959</v>
      </c>
      <c r="H34" s="27">
        <v>19.466613701202554</v>
      </c>
      <c r="I34" s="27">
        <v>15.434412958552659</v>
      </c>
      <c r="J34" s="36">
        <v>5.7945781225966329</v>
      </c>
      <c r="K34" s="45">
        <v>21</v>
      </c>
      <c r="L34" s="18"/>
    </row>
    <row r="35" spans="1:14">
      <c r="A35" s="16"/>
      <c r="B35" s="11" t="s">
        <v>6</v>
      </c>
      <c r="C35" s="27">
        <v>0</v>
      </c>
      <c r="D35" s="27">
        <v>0</v>
      </c>
      <c r="E35" s="27">
        <v>0</v>
      </c>
      <c r="F35" s="27">
        <v>8.82366988251027</v>
      </c>
      <c r="G35" s="27">
        <v>6.736447074198634</v>
      </c>
      <c r="H35" s="27">
        <v>6.2106328511043642</v>
      </c>
      <c r="I35" s="27">
        <v>5.9786763226714958</v>
      </c>
      <c r="J35" s="36">
        <v>5.6952420786212601</v>
      </c>
      <c r="K35" s="45">
        <v>22</v>
      </c>
      <c r="L35" s="18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6.8665432546422638</v>
      </c>
      <c r="G36" s="27">
        <v>3.2825258573761564</v>
      </c>
      <c r="H36" s="27">
        <v>5.6900488814357573</v>
      </c>
      <c r="I36" s="27">
        <v>3.7368103229087208</v>
      </c>
      <c r="J36" s="36">
        <v>5.347397145256088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5.029851384277797</v>
      </c>
      <c r="G37" s="27">
        <v>3.9684506111661717</v>
      </c>
      <c r="H37" s="27">
        <v>6.8354462378502721</v>
      </c>
      <c r="I37" s="27">
        <v>2.870019876185292</v>
      </c>
      <c r="J37" s="36">
        <v>0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activeCell="G29" sqref="G2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163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189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59">
        <v>2008</v>
      </c>
      <c r="D11" s="159">
        <v>2009</v>
      </c>
      <c r="E11" s="159">
        <v>2010</v>
      </c>
      <c r="F11" s="85">
        <v>2011</v>
      </c>
      <c r="G11" s="86" t="s">
        <v>103</v>
      </c>
      <c r="H11" s="86" t="s">
        <v>104</v>
      </c>
      <c r="I11" s="16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27</v>
      </c>
      <c r="C13" s="25">
        <v>7126.1559999999999</v>
      </c>
      <c r="D13" s="25">
        <v>7230.6460000000006</v>
      </c>
      <c r="E13" s="25">
        <v>7334.8143333333328</v>
      </c>
      <c r="F13" s="29">
        <v>7438.605333333333</v>
      </c>
      <c r="G13" s="28">
        <f>IF(OR(OR(F13=0,E13=0),F13=""),"",(F13/E13-1)*100)</f>
        <v>1.4150460432013734</v>
      </c>
      <c r="H13" s="26">
        <f>F13-E13</f>
        <v>103.79100000000017</v>
      </c>
      <c r="I13" s="28">
        <f>IF(F13=0,"",F13/$F$13*100)</f>
        <v>100</v>
      </c>
      <c r="J13" s="18"/>
    </row>
    <row r="14" spans="1:13">
      <c r="A14" s="16"/>
      <c r="B14" s="11" t="s">
        <v>28</v>
      </c>
      <c r="C14" s="25">
        <v>5679.7740000000003</v>
      </c>
      <c r="D14" s="25">
        <v>5789.8983333333335</v>
      </c>
      <c r="E14" s="25">
        <v>5898.0716666666667</v>
      </c>
      <c r="F14" s="29">
        <v>6004.6529999999993</v>
      </c>
      <c r="G14" s="28">
        <f t="shared" ref="G14:G31" si="0">IF(OR(OR(F14=0,E14=0),F14=""),"",(F14/E14-1)*100)</f>
        <v>1.8070538873863562</v>
      </c>
      <c r="H14" s="26">
        <f t="shared" ref="H14:H31" si="1">F14-E14</f>
        <v>106.58133333333262</v>
      </c>
      <c r="I14" s="28">
        <f t="shared" ref="I14:I31" si="2">IF(F14=0,"",F14/$F$13*100)</f>
        <v>80.722833527575233</v>
      </c>
      <c r="J14" s="18"/>
      <c r="L14" s="23"/>
      <c r="M14" s="34"/>
    </row>
    <row r="15" spans="1:13">
      <c r="A15" s="16"/>
      <c r="B15" s="11" t="s">
        <v>29</v>
      </c>
      <c r="C15" s="25">
        <v>3675.521666666667</v>
      </c>
      <c r="D15" s="25">
        <v>3826.8536666666664</v>
      </c>
      <c r="E15" s="25">
        <v>3991.8783333333336</v>
      </c>
      <c r="F15" s="29">
        <v>4225.6873333333333</v>
      </c>
      <c r="G15" s="28">
        <f t="shared" si="0"/>
        <v>5.8571173887647543</v>
      </c>
      <c r="H15" s="26">
        <f t="shared" si="1"/>
        <v>233.80899999999974</v>
      </c>
      <c r="I15" s="28">
        <f t="shared" si="2"/>
        <v>56.807521625021465</v>
      </c>
      <c r="J15" s="18"/>
      <c r="L15" s="23"/>
      <c r="M15" s="34"/>
    </row>
    <row r="16" spans="1:13">
      <c r="A16" s="16"/>
      <c r="B16" s="11" t="s">
        <v>30</v>
      </c>
      <c r="C16" s="25">
        <v>3319.4173333333333</v>
      </c>
      <c r="D16" s="25">
        <v>3396.04</v>
      </c>
      <c r="E16" s="25">
        <v>3544.1693333333337</v>
      </c>
      <c r="F16" s="29">
        <v>3819.7630000000004</v>
      </c>
      <c r="G16" s="28">
        <f t="shared" si="0"/>
        <v>7.7759734580025608</v>
      </c>
      <c r="H16" s="26">
        <f t="shared" si="1"/>
        <v>275.59366666666665</v>
      </c>
      <c r="I16" s="28">
        <f t="shared" si="2"/>
        <v>51.350526460694965</v>
      </c>
      <c r="J16" s="18"/>
    </row>
    <row r="17" spans="1:10">
      <c r="A17" s="16"/>
      <c r="B17" s="11" t="s">
        <v>31</v>
      </c>
      <c r="C17" s="25">
        <v>356.10466666666662</v>
      </c>
      <c r="D17" s="25">
        <v>430.81333333333333</v>
      </c>
      <c r="E17" s="25">
        <v>447.70933333333329</v>
      </c>
      <c r="F17" s="29">
        <v>405.92466666666661</v>
      </c>
      <c r="G17" s="28">
        <f t="shared" si="0"/>
        <v>-9.3329898565140503</v>
      </c>
      <c r="H17" s="26">
        <f t="shared" si="1"/>
        <v>-41.784666666666681</v>
      </c>
      <c r="I17" s="28">
        <f t="shared" si="2"/>
        <v>5.4569996454532514</v>
      </c>
      <c r="J17" s="18"/>
    </row>
    <row r="18" spans="1:10">
      <c r="A18" s="16"/>
      <c r="B18" s="11" t="s">
        <v>57</v>
      </c>
      <c r="C18" s="25">
        <v>343.23433333333332</v>
      </c>
      <c r="D18" s="25">
        <v>412.625</v>
      </c>
      <c r="E18" s="25">
        <v>424.60899999999998</v>
      </c>
      <c r="F18" s="29">
        <v>379.4203333333333</v>
      </c>
      <c r="G18" s="28">
        <f t="shared" si="0"/>
        <v>-10.6424184759783</v>
      </c>
      <c r="H18" s="26">
        <f t="shared" si="1"/>
        <v>-45.188666666666677</v>
      </c>
      <c r="I18" s="28">
        <f t="shared" si="2"/>
        <v>5.1006918142719941</v>
      </c>
      <c r="J18" s="18"/>
    </row>
    <row r="19" spans="1:10">
      <c r="A19" s="16"/>
      <c r="B19" s="11" t="s">
        <v>58</v>
      </c>
      <c r="C19" s="25">
        <v>12.870666666666667</v>
      </c>
      <c r="D19" s="25">
        <v>18.188333333333333</v>
      </c>
      <c r="E19" s="25">
        <v>23.100333333333335</v>
      </c>
      <c r="F19" s="29">
        <v>26.504000000000001</v>
      </c>
      <c r="G19" s="28">
        <f t="shared" si="0"/>
        <v>14.734275118685147</v>
      </c>
      <c r="H19" s="26">
        <f t="shared" si="1"/>
        <v>3.4036666666666662</v>
      </c>
      <c r="I19" s="28">
        <f t="shared" si="2"/>
        <v>0.35630335005450847</v>
      </c>
      <c r="J19" s="18"/>
    </row>
    <row r="20" spans="1:10">
      <c r="A20" s="16"/>
      <c r="B20" s="11" t="s">
        <v>32</v>
      </c>
      <c r="C20" s="25">
        <v>2004.2523333333331</v>
      </c>
      <c r="D20" s="25">
        <v>1963.0446666666667</v>
      </c>
      <c r="E20" s="25">
        <v>1906.1933333333334</v>
      </c>
      <c r="F20" s="29">
        <v>1778.9656666666667</v>
      </c>
      <c r="G20" s="28">
        <f t="shared" si="0"/>
        <v>-6.6744366608493699</v>
      </c>
      <c r="H20" s="26">
        <f t="shared" si="1"/>
        <v>-127.22766666666666</v>
      </c>
      <c r="I20" s="28">
        <f t="shared" si="2"/>
        <v>23.915311902553778</v>
      </c>
      <c r="J20" s="18"/>
    </row>
    <row r="21" spans="1:10">
      <c r="A21" s="16"/>
      <c r="B21" s="11" t="s">
        <v>114</v>
      </c>
      <c r="C21" s="25">
        <v>883.96466666666674</v>
      </c>
      <c r="D21" s="25">
        <v>801.03066666666666</v>
      </c>
      <c r="E21" s="25">
        <v>841.50166666666667</v>
      </c>
      <c r="F21" s="29">
        <v>792.178</v>
      </c>
      <c r="G21" s="28">
        <f t="shared" ref="G21:G23" si="3">IF(OR(OR(F21=0,E21=0),F21=""),"",(F21/E21-1)*100)</f>
        <v>-5.8613866876872862</v>
      </c>
      <c r="H21" s="26">
        <f t="shared" ref="H21:H23" si="4">F21-E21</f>
        <v>-49.323666666666668</v>
      </c>
      <c r="I21" s="28">
        <f t="shared" ref="I21:I23" si="5">IF(F21=0,"",F21/$F$13*100)</f>
        <v>10.649550076949909</v>
      </c>
      <c r="J21" s="18"/>
    </row>
    <row r="22" spans="1:10">
      <c r="A22" s="16"/>
      <c r="B22" s="11" t="s">
        <v>115</v>
      </c>
      <c r="C22" s="25">
        <v>896.46799999999996</v>
      </c>
      <c r="D22" s="25">
        <v>904.95333333333338</v>
      </c>
      <c r="E22" s="25">
        <v>697.69466666666676</v>
      </c>
      <c r="F22" s="29">
        <v>610.303</v>
      </c>
      <c r="G22" s="28">
        <f t="shared" si="3"/>
        <v>-12.525775363052805</v>
      </c>
      <c r="H22" s="26">
        <f t="shared" si="4"/>
        <v>-87.391666666666765</v>
      </c>
      <c r="I22" s="28">
        <f t="shared" si="5"/>
        <v>8.2045352946089896</v>
      </c>
      <c r="J22" s="18"/>
    </row>
    <row r="23" spans="1:10">
      <c r="A23" s="16"/>
      <c r="B23" s="11" t="s">
        <v>116</v>
      </c>
      <c r="C23" s="25">
        <v>223.81966666666668</v>
      </c>
      <c r="D23" s="25">
        <v>257.06066666666669</v>
      </c>
      <c r="E23" s="25">
        <v>366.99666666666667</v>
      </c>
      <c r="F23" s="29">
        <v>376.48433333333332</v>
      </c>
      <c r="G23" s="28">
        <f t="shared" si="3"/>
        <v>2.5852187576635544</v>
      </c>
      <c r="H23" s="26">
        <f t="shared" si="4"/>
        <v>9.4876666666666551</v>
      </c>
      <c r="I23" s="28">
        <f t="shared" si="5"/>
        <v>5.06122204986813</v>
      </c>
      <c r="J23" s="18"/>
    </row>
    <row r="24" spans="1:10">
      <c r="A24" s="16"/>
      <c r="B24" s="11" t="s">
        <v>55</v>
      </c>
      <c r="C24" s="25">
        <v>927.30600000000004</v>
      </c>
      <c r="D24" s="25">
        <v>833.53</v>
      </c>
      <c r="E24" s="25">
        <v>1261.6033333333332</v>
      </c>
      <c r="F24" s="29">
        <v>1386.0366666666666</v>
      </c>
      <c r="G24" s="28">
        <f t="shared" si="0"/>
        <v>9.8631106977629113</v>
      </c>
      <c r="H24" s="26">
        <f t="shared" si="1"/>
        <v>124.43333333333339</v>
      </c>
      <c r="I24" s="28">
        <f t="shared" si="2"/>
        <v>18.633017945657915</v>
      </c>
      <c r="J24" s="18"/>
    </row>
    <row r="25" spans="1:10">
      <c r="A25" s="16"/>
      <c r="B25" s="11" t="s">
        <v>33</v>
      </c>
      <c r="C25" s="25">
        <v>256.27199999999999</v>
      </c>
      <c r="D25" s="25">
        <v>196.03299999999999</v>
      </c>
      <c r="E25" s="25">
        <v>407.81099999999998</v>
      </c>
      <c r="F25" s="29">
        <v>520.83299999999997</v>
      </c>
      <c r="G25" s="28">
        <f t="shared" si="0"/>
        <v>27.714308834239397</v>
      </c>
      <c r="H25" s="26">
        <f t="shared" si="1"/>
        <v>113.02199999999999</v>
      </c>
      <c r="I25" s="28">
        <f t="shared" si="2"/>
        <v>7.0017560639503387</v>
      </c>
      <c r="J25" s="18"/>
    </row>
    <row r="26" spans="1:10">
      <c r="A26" s="16"/>
      <c r="B26" s="11" t="s">
        <v>42</v>
      </c>
      <c r="C26" s="25">
        <v>626.26400000000001</v>
      </c>
      <c r="D26" s="25">
        <v>503.03166666666669</v>
      </c>
      <c r="E26" s="25">
        <v>786.72666666666657</v>
      </c>
      <c r="F26" s="29">
        <v>807.07099999999991</v>
      </c>
      <c r="G26" s="28">
        <f t="shared" si="0"/>
        <v>2.5859468345634573</v>
      </c>
      <c r="H26" s="26">
        <f t="shared" si="1"/>
        <v>20.344333333333338</v>
      </c>
      <c r="I26" s="28">
        <f t="shared" si="2"/>
        <v>10.849762338961748</v>
      </c>
      <c r="J26" s="18"/>
    </row>
    <row r="27" spans="1:10">
      <c r="A27" s="16"/>
      <c r="B27" s="11" t="s">
        <v>34</v>
      </c>
      <c r="C27" s="25">
        <v>793.01166666666666</v>
      </c>
      <c r="D27" s="25">
        <v>730.91166666666675</v>
      </c>
      <c r="E27" s="25">
        <v>1075.4059999999999</v>
      </c>
      <c r="F27" s="29">
        <v>1159.3779999999999</v>
      </c>
      <c r="G27" s="28">
        <f t="shared" si="0"/>
        <v>7.8083998043529501</v>
      </c>
      <c r="H27" s="26">
        <f t="shared" si="1"/>
        <v>83.97199999999998</v>
      </c>
      <c r="I27" s="28">
        <f t="shared" si="2"/>
        <v>15.585959303482339</v>
      </c>
      <c r="J27" s="18"/>
    </row>
    <row r="28" spans="1:10">
      <c r="A28" s="16"/>
      <c r="B28" s="11" t="s">
        <v>56</v>
      </c>
      <c r="C28" s="25">
        <v>323.63966666666664</v>
      </c>
      <c r="D28" s="25">
        <v>388.68466666666671</v>
      </c>
      <c r="E28" s="25">
        <v>503.91733333333332</v>
      </c>
      <c r="F28" s="29">
        <v>561.19500000000005</v>
      </c>
      <c r="G28" s="28">
        <f t="shared" si="0"/>
        <v>11.366480745519114</v>
      </c>
      <c r="H28" s="26">
        <f t="shared" si="1"/>
        <v>57.277666666666732</v>
      </c>
      <c r="I28" s="28">
        <f t="shared" si="2"/>
        <v>7.5443577774615109</v>
      </c>
      <c r="J28" s="18"/>
    </row>
    <row r="29" spans="1:10">
      <c r="A29" s="16"/>
      <c r="B29" s="11" t="s">
        <v>33</v>
      </c>
      <c r="C29" s="25">
        <v>109.24666666666667</v>
      </c>
      <c r="D29" s="25">
        <v>105.29066666666667</v>
      </c>
      <c r="E29" s="25">
        <v>197.61333333333332</v>
      </c>
      <c r="F29" s="29">
        <v>240.11099999999999</v>
      </c>
      <c r="G29" s="28">
        <f t="shared" si="0"/>
        <v>21.505465218271368</v>
      </c>
      <c r="H29" s="26">
        <f t="shared" si="1"/>
        <v>42.497666666666674</v>
      </c>
      <c r="I29" s="28">
        <f t="shared" si="2"/>
        <v>3.227903474378889</v>
      </c>
      <c r="J29" s="18"/>
    </row>
    <row r="30" spans="1:10">
      <c r="A30" s="16"/>
      <c r="B30" s="11" t="s">
        <v>42</v>
      </c>
      <c r="C30" s="25">
        <v>219.50333333333333</v>
      </c>
      <c r="D30" s="25">
        <v>262.52499999999998</v>
      </c>
      <c r="E30" s="25">
        <v>298.20666666666671</v>
      </c>
      <c r="F30" s="29">
        <v>333.44633333333331</v>
      </c>
      <c r="G30" s="28">
        <f t="shared" si="0"/>
        <v>11.817196127964923</v>
      </c>
      <c r="H30" s="26">
        <f t="shared" si="1"/>
        <v>35.239666666666608</v>
      </c>
      <c r="I30" s="28">
        <f t="shared" si="2"/>
        <v>4.482645850817196</v>
      </c>
      <c r="J30" s="18"/>
    </row>
    <row r="31" spans="1:10">
      <c r="A31" s="16"/>
      <c r="B31" s="11" t="s">
        <v>34</v>
      </c>
      <c r="C31" s="25">
        <v>262.04566666666665</v>
      </c>
      <c r="D31" s="25">
        <v>335.62733333333335</v>
      </c>
      <c r="E31" s="25">
        <v>413.40933333333334</v>
      </c>
      <c r="F31" s="29">
        <v>450.03866666666664</v>
      </c>
      <c r="G31" s="28">
        <f t="shared" si="0"/>
        <v>8.86030633077144</v>
      </c>
      <c r="H31" s="26">
        <f t="shared" si="1"/>
        <v>36.629333333333307</v>
      </c>
      <c r="I31" s="28">
        <f t="shared" si="2"/>
        <v>6.0500409216494706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109</v>
      </c>
      <c r="F49" s="34">
        <f>F15</f>
        <v>4225.6873333333333</v>
      </c>
    </row>
    <row r="50" spans="5:6">
      <c r="E50" s="23" t="s">
        <v>49</v>
      </c>
      <c r="F50" s="34">
        <f>F14-F15</f>
        <v>1778.965666666666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27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35"/>
      <c r="D9" s="135"/>
      <c r="E9" s="135"/>
      <c r="F9" s="135"/>
      <c r="G9" s="13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35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135"/>
      <c r="D12" s="135"/>
      <c r="E12" s="135"/>
      <c r="F12" s="135"/>
      <c r="G12" s="135"/>
      <c r="H12" s="135"/>
      <c r="I12" s="135"/>
      <c r="J12" s="135"/>
      <c r="K12" s="135"/>
      <c r="L12" s="18"/>
    </row>
    <row r="13" spans="1:15">
      <c r="A13" s="16"/>
      <c r="B13" s="12" t="s">
        <v>196</v>
      </c>
      <c r="C13" s="26">
        <v>42625.659333333329</v>
      </c>
      <c r="D13" s="26">
        <v>43131.60766666667</v>
      </c>
      <c r="E13" s="26">
        <v>43640.761999999995</v>
      </c>
      <c r="F13" s="26">
        <v>44152.528666666673</v>
      </c>
      <c r="G13" s="26">
        <v>44669.503666666664</v>
      </c>
      <c r="H13" s="28">
        <f>IF(OR(OR(G13=0,F13=0),G13=""),"",(G13/F13-1)*100)</f>
        <v>1.170884240635317</v>
      </c>
      <c r="I13" s="27">
        <f>IF(OR(OR(G13=0,F13=0),F13=""),"",(F13/E13-1)*100)</f>
        <v>1.1726804098119992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26</v>
      </c>
      <c r="C14" s="25">
        <v>21160.172000000002</v>
      </c>
      <c r="D14" s="25">
        <v>21355.46100000001</v>
      </c>
      <c r="E14" s="25">
        <v>21554.749666666674</v>
      </c>
      <c r="F14" s="25">
        <v>21759.233666666674</v>
      </c>
      <c r="G14" s="26">
        <v>21970.843333333334</v>
      </c>
      <c r="H14" s="28">
        <f t="shared" ref="H14:H38" si="1">IF(OR(OR(G14=0,F14=0),G14=""),"",(G14/F14-1)*100)</f>
        <v>0.97250514383155906</v>
      </c>
      <c r="I14" s="27">
        <f>IF(OR(OR(G14=0,F14=0),F14=""),"",(F14/E14-1)*100)</f>
        <v>0.94867258104243124</v>
      </c>
      <c r="J14" s="28">
        <f t="shared" ref="J14:J38" si="2">IF(G14=0,"",G14/$G$13*100)</f>
        <v>49.185331221238634</v>
      </c>
      <c r="K14" s="27">
        <f>IF(F14=0,"",F14/$F$13*100)</f>
        <v>49.281964869871636</v>
      </c>
      <c r="L14" s="18"/>
    </row>
    <row r="15" spans="1:15">
      <c r="A15" s="16"/>
      <c r="B15" s="12" t="s">
        <v>4</v>
      </c>
      <c r="C15" s="107">
        <v>7021.37</v>
      </c>
      <c r="D15" s="107">
        <v>7126.1559999999999</v>
      </c>
      <c r="E15" s="107">
        <v>7230.6460000000006</v>
      </c>
      <c r="F15" s="107">
        <v>7334.8143333333328</v>
      </c>
      <c r="G15" s="107">
        <v>7438.605333333333</v>
      </c>
      <c r="H15" s="50">
        <f>IF(OR(OR(G15=0,F15=0),G15=""),"",(G15/F15-1)*100)</f>
        <v>1.4150460432013734</v>
      </c>
      <c r="I15" s="36">
        <f t="shared" ref="I15:I38" si="3">IF(OR(OR(G15=0,F15=0),F15=""),"",(F15/E15-1)*100)</f>
        <v>1.4406504388865482</v>
      </c>
      <c r="J15" s="50">
        <f t="shared" si="2"/>
        <v>16.652536345247505</v>
      </c>
      <c r="K15" s="36">
        <f t="shared" si="0"/>
        <v>16.612444529979577</v>
      </c>
      <c r="L15" s="18"/>
      <c r="N15" s="23" t="s">
        <v>4</v>
      </c>
      <c r="O15" s="34">
        <f>J15</f>
        <v>16.652536345247505</v>
      </c>
    </row>
    <row r="16" spans="1:15">
      <c r="A16" s="16"/>
      <c r="B16" s="11" t="s">
        <v>195</v>
      </c>
      <c r="C16" s="55">
        <v>3214.7616666666668</v>
      </c>
      <c r="D16" s="55">
        <v>3262.5633333333335</v>
      </c>
      <c r="E16" s="55">
        <v>3310.2243333333336</v>
      </c>
      <c r="F16" s="55">
        <v>3358.1970000000001</v>
      </c>
      <c r="G16" s="56">
        <v>3406.4936666666667</v>
      </c>
      <c r="H16" s="28">
        <f t="shared" si="1"/>
        <v>1.4381725273016066</v>
      </c>
      <c r="I16" s="27">
        <f t="shared" si="3"/>
        <v>1.4492270564139931</v>
      </c>
      <c r="J16" s="28">
        <f t="shared" si="2"/>
        <v>7.625993993769546</v>
      </c>
      <c r="K16" s="27">
        <f t="shared" si="0"/>
        <v>7.6058995971736927</v>
      </c>
      <c r="L16" s="18"/>
      <c r="N16" s="23" t="s">
        <v>35</v>
      </c>
      <c r="O16" s="34">
        <f>100-O15</f>
        <v>83.347463654752488</v>
      </c>
    </row>
    <row r="17" spans="1:12">
      <c r="A17" s="16"/>
      <c r="B17" s="11" t="s">
        <v>23</v>
      </c>
      <c r="C17" s="55">
        <v>2214.8016666666667</v>
      </c>
      <c r="D17" s="55">
        <v>2241.7800000000002</v>
      </c>
      <c r="E17" s="55">
        <v>2268.8169999999996</v>
      </c>
      <c r="F17" s="55">
        <v>2295.9313333333334</v>
      </c>
      <c r="G17" s="56">
        <v>2323.0893333333333</v>
      </c>
      <c r="H17" s="28">
        <f t="shared" si="1"/>
        <v>1.1828750976001778</v>
      </c>
      <c r="I17" s="27">
        <f t="shared" si="3"/>
        <v>1.1950868374722923</v>
      </c>
      <c r="J17" s="28">
        <f t="shared" si="2"/>
        <v>5.2006159519226358</v>
      </c>
      <c r="K17" s="27">
        <f t="shared" si="0"/>
        <v>5.1999996436595177</v>
      </c>
      <c r="L17" s="18"/>
    </row>
    <row r="18" spans="1:12">
      <c r="A18" s="16"/>
      <c r="B18" s="11" t="s">
        <v>24</v>
      </c>
      <c r="C18" s="55">
        <v>1646.1243333333332</v>
      </c>
      <c r="D18" s="55">
        <v>1668.9696666666666</v>
      </c>
      <c r="E18" s="55">
        <v>1691.751</v>
      </c>
      <c r="F18" s="55">
        <v>1714.4783333333335</v>
      </c>
      <c r="G18" s="56">
        <v>1737.1580000000001</v>
      </c>
      <c r="H18" s="28">
        <f t="shared" si="1"/>
        <v>1.3228319206911365</v>
      </c>
      <c r="I18" s="27">
        <f t="shared" si="3"/>
        <v>1.3434207122285491</v>
      </c>
      <c r="J18" s="28">
        <f t="shared" si="2"/>
        <v>3.8889126974927737</v>
      </c>
      <c r="K18" s="27">
        <f t="shared" si="0"/>
        <v>3.883080731971063</v>
      </c>
      <c r="L18" s="18"/>
    </row>
    <row r="19" spans="1:12">
      <c r="A19" s="16"/>
      <c r="B19" s="11" t="s">
        <v>19</v>
      </c>
      <c r="C19" s="55">
        <v>983.23300000000006</v>
      </c>
      <c r="D19" s="55">
        <v>993.31200000000001</v>
      </c>
      <c r="E19" s="55">
        <v>1003.1529999999999</v>
      </c>
      <c r="F19" s="55">
        <v>1012.865</v>
      </c>
      <c r="G19" s="56">
        <v>1022.6983333333333</v>
      </c>
      <c r="H19" s="28">
        <f t="shared" si="1"/>
        <v>0.97084343257327621</v>
      </c>
      <c r="I19" s="27">
        <f t="shared" si="3"/>
        <v>0.96814743114959079</v>
      </c>
      <c r="J19" s="28">
        <f t="shared" si="2"/>
        <v>2.2894777183219355</v>
      </c>
      <c r="K19" s="27">
        <f t="shared" si="0"/>
        <v>2.2940135720124024</v>
      </c>
      <c r="L19" s="18"/>
    </row>
    <row r="20" spans="1:12">
      <c r="A20" s="16"/>
      <c r="B20" s="11" t="s">
        <v>5</v>
      </c>
      <c r="C20" s="55">
        <v>863.29866666666669</v>
      </c>
      <c r="D20" s="55">
        <v>874.88099999999997</v>
      </c>
      <c r="E20" s="55">
        <v>886.55</v>
      </c>
      <c r="F20" s="55">
        <v>898.20733333333339</v>
      </c>
      <c r="G20" s="56">
        <v>909.88166666666666</v>
      </c>
      <c r="H20" s="28">
        <f t="shared" si="1"/>
        <v>1.2997370317617829</v>
      </c>
      <c r="I20" s="27">
        <f t="shared" si="3"/>
        <v>1.314909856560087</v>
      </c>
      <c r="J20" s="28">
        <f t="shared" si="2"/>
        <v>2.0369191326959823</v>
      </c>
      <c r="K20" s="27">
        <f t="shared" si="0"/>
        <v>2.0343281810979099</v>
      </c>
      <c r="L20" s="18"/>
    </row>
    <row r="21" spans="1:12">
      <c r="A21" s="16"/>
      <c r="B21" s="11" t="s">
        <v>20</v>
      </c>
      <c r="C21" s="55">
        <v>735.53566666666666</v>
      </c>
      <c r="D21" s="55">
        <v>744.43533333333335</v>
      </c>
      <c r="E21" s="55">
        <v>753.37166666666656</v>
      </c>
      <c r="F21" s="55">
        <v>762.41</v>
      </c>
      <c r="G21" s="56">
        <v>771.654</v>
      </c>
      <c r="H21" s="28">
        <f t="shared" si="1"/>
        <v>1.2124709801812683</v>
      </c>
      <c r="I21" s="27">
        <f t="shared" si="3"/>
        <v>1.1997177134791981</v>
      </c>
      <c r="J21" s="28">
        <f t="shared" si="2"/>
        <v>1.7274738617161414</v>
      </c>
      <c r="K21" s="27">
        <f t="shared" si="0"/>
        <v>1.7267640677069258</v>
      </c>
      <c r="L21" s="18"/>
    </row>
    <row r="22" spans="1:12">
      <c r="A22" s="16"/>
      <c r="B22" s="11" t="s">
        <v>22</v>
      </c>
      <c r="C22" s="55">
        <v>580.59500000000003</v>
      </c>
      <c r="D22" s="55">
        <v>585.23633333333328</v>
      </c>
      <c r="E22" s="55">
        <v>589.79300000000001</v>
      </c>
      <c r="F22" s="55">
        <v>594.3843333333333</v>
      </c>
      <c r="G22" s="56">
        <v>599.13700000000006</v>
      </c>
      <c r="H22" s="28">
        <f t="shared" si="1"/>
        <v>0.79959487492100578</v>
      </c>
      <c r="I22" s="27">
        <f t="shared" si="3"/>
        <v>0.77846521293627458</v>
      </c>
      <c r="J22" s="28">
        <f t="shared" si="2"/>
        <v>1.3412663021082298</v>
      </c>
      <c r="K22" s="27">
        <f t="shared" si="0"/>
        <v>1.3462067774661088</v>
      </c>
      <c r="L22" s="18"/>
    </row>
    <row r="23" spans="1:12">
      <c r="A23" s="16"/>
      <c r="B23" s="11" t="s">
        <v>7</v>
      </c>
      <c r="C23" s="55">
        <v>479.28233333333338</v>
      </c>
      <c r="D23" s="55">
        <v>484.87899999999996</v>
      </c>
      <c r="E23" s="55">
        <v>490.38400000000001</v>
      </c>
      <c r="F23" s="55">
        <v>495.85466666666667</v>
      </c>
      <c r="G23" s="56">
        <v>501.31400000000002</v>
      </c>
      <c r="H23" s="28">
        <f t="shared" si="1"/>
        <v>1.1009946462807729</v>
      </c>
      <c r="I23" s="27">
        <f t="shared" si="3"/>
        <v>1.1155883280585588</v>
      </c>
      <c r="J23" s="28">
        <f t="shared" si="2"/>
        <v>1.1222734950021198</v>
      </c>
      <c r="K23" s="27">
        <f t="shared" si="0"/>
        <v>1.1230493057604114</v>
      </c>
      <c r="L23" s="18"/>
    </row>
    <row r="24" spans="1:12">
      <c r="A24" s="16"/>
      <c r="B24" s="11" t="s">
        <v>15</v>
      </c>
      <c r="C24" s="55">
        <v>400.35733333333332</v>
      </c>
      <c r="D24" s="55">
        <v>408.4736666666667</v>
      </c>
      <c r="E24" s="55">
        <v>416.51033333333334</v>
      </c>
      <c r="F24" s="55">
        <v>424.58566666666667</v>
      </c>
      <c r="G24" s="56">
        <v>432.67633333333333</v>
      </c>
      <c r="H24" s="28">
        <f t="shared" si="1"/>
        <v>1.9055439930850238</v>
      </c>
      <c r="I24" s="27">
        <f t="shared" si="3"/>
        <v>1.9388074405517042</v>
      </c>
      <c r="J24" s="28">
        <f t="shared" si="2"/>
        <v>0.96861683658286457</v>
      </c>
      <c r="K24" s="27">
        <f t="shared" si="0"/>
        <v>0.96163386217834268</v>
      </c>
      <c r="L24" s="18"/>
    </row>
    <row r="25" spans="1:12">
      <c r="A25" s="16"/>
      <c r="B25" s="11" t="s">
        <v>18</v>
      </c>
      <c r="C25" s="55">
        <v>375.56933333333336</v>
      </c>
      <c r="D25" s="55">
        <v>385.85</v>
      </c>
      <c r="E25" s="55">
        <v>396.25299999999999</v>
      </c>
      <c r="F25" s="55">
        <v>406.69966666666664</v>
      </c>
      <c r="G25" s="56">
        <v>417.15199999999999</v>
      </c>
      <c r="H25" s="28">
        <f t="shared" si="1"/>
        <v>2.5700373494282003</v>
      </c>
      <c r="I25" s="27">
        <f t="shared" si="3"/>
        <v>2.6363627951502266</v>
      </c>
      <c r="J25" s="28">
        <f t="shared" si="2"/>
        <v>0.93386307381625944</v>
      </c>
      <c r="K25" s="27">
        <f t="shared" si="0"/>
        <v>0.92112429106174387</v>
      </c>
      <c r="L25" s="18"/>
    </row>
    <row r="26" spans="1:12">
      <c r="A26" s="16"/>
      <c r="B26" s="11" t="s">
        <v>21</v>
      </c>
      <c r="C26" s="55">
        <v>394.93066666666664</v>
      </c>
      <c r="D26" s="55">
        <v>397.56566666666663</v>
      </c>
      <c r="E26" s="55">
        <v>400.13833333333332</v>
      </c>
      <c r="F26" s="55">
        <v>402.5986666666667</v>
      </c>
      <c r="G26" s="56">
        <v>404.97966666666662</v>
      </c>
      <c r="H26" s="28">
        <f t="shared" si="1"/>
        <v>0.59140782052595764</v>
      </c>
      <c r="I26" s="27">
        <f t="shared" si="3"/>
        <v>0.61487069055286003</v>
      </c>
      <c r="J26" s="28">
        <f t="shared" si="2"/>
        <v>0.90661331204553108</v>
      </c>
      <c r="K26" s="27">
        <f t="shared" si="0"/>
        <v>0.91183603481947795</v>
      </c>
      <c r="L26" s="18"/>
    </row>
    <row r="27" spans="1:12">
      <c r="A27" s="16"/>
      <c r="B27" s="11" t="s">
        <v>17</v>
      </c>
      <c r="C27" s="55">
        <v>317.81400000000002</v>
      </c>
      <c r="D27" s="55">
        <v>327.65799999999996</v>
      </c>
      <c r="E27" s="55">
        <v>337.52766666666668</v>
      </c>
      <c r="F27" s="55">
        <v>345.06666666666666</v>
      </c>
      <c r="G27" s="56">
        <v>350.20733333333334</v>
      </c>
      <c r="H27" s="28">
        <f t="shared" si="1"/>
        <v>1.489760432766607</v>
      </c>
      <c r="I27" s="27">
        <f t="shared" si="3"/>
        <v>2.233594678164641</v>
      </c>
      <c r="J27" s="28">
        <f t="shared" si="2"/>
        <v>0.7839964731792296</v>
      </c>
      <c r="K27" s="27">
        <f t="shared" si="0"/>
        <v>0.78153319206647776</v>
      </c>
      <c r="L27" s="18"/>
    </row>
    <row r="28" spans="1:12">
      <c r="A28" s="16"/>
      <c r="B28" s="11" t="s">
        <v>10</v>
      </c>
      <c r="C28" s="55">
        <v>322.13766666666663</v>
      </c>
      <c r="D28" s="55">
        <v>327.29366666666664</v>
      </c>
      <c r="E28" s="55">
        <v>332.47399999999999</v>
      </c>
      <c r="F28" s="55">
        <v>337.79333333333335</v>
      </c>
      <c r="G28" s="56">
        <v>343.28633333333329</v>
      </c>
      <c r="H28" s="28">
        <f t="shared" si="1"/>
        <v>1.6261422171347295</v>
      </c>
      <c r="I28" s="27">
        <f t="shared" si="3"/>
        <v>1.5999246056333405</v>
      </c>
      <c r="J28" s="28">
        <f t="shared" si="2"/>
        <v>0.76850268114687126</v>
      </c>
      <c r="K28" s="27">
        <f t="shared" si="0"/>
        <v>0.76505999437435013</v>
      </c>
      <c r="L28" s="18"/>
    </row>
    <row r="29" spans="1:12">
      <c r="A29" s="16"/>
      <c r="B29" s="11" t="s">
        <v>8</v>
      </c>
      <c r="C29" s="55">
        <v>296.59966666666668</v>
      </c>
      <c r="D29" s="55">
        <v>302.01099999999997</v>
      </c>
      <c r="E29" s="55">
        <v>307.45533333333333</v>
      </c>
      <c r="F29" s="55">
        <v>312.93533333333335</v>
      </c>
      <c r="G29" s="56">
        <v>318.44200000000001</v>
      </c>
      <c r="H29" s="28">
        <f t="shared" si="1"/>
        <v>1.7596819790244078</v>
      </c>
      <c r="I29" s="27">
        <f t="shared" si="3"/>
        <v>1.7823727240596554</v>
      </c>
      <c r="J29" s="28">
        <f t="shared" si="2"/>
        <v>0.71288457193588262</v>
      </c>
      <c r="K29" s="27">
        <f t="shared" si="0"/>
        <v>0.70875970818311596</v>
      </c>
      <c r="L29" s="18"/>
    </row>
    <row r="30" spans="1:12">
      <c r="A30" s="16"/>
      <c r="B30" s="11" t="s">
        <v>9</v>
      </c>
      <c r="C30" s="55">
        <v>301.65800000000002</v>
      </c>
      <c r="D30" s="55">
        <v>304.46066666666667</v>
      </c>
      <c r="E30" s="55">
        <v>307.17366666666663</v>
      </c>
      <c r="F30" s="55">
        <v>310.03966666666662</v>
      </c>
      <c r="G30" s="56">
        <v>313.09733333333332</v>
      </c>
      <c r="H30" s="28">
        <f t="shared" si="1"/>
        <v>0.98621789254924597</v>
      </c>
      <c r="I30" s="27">
        <f t="shared" si="3"/>
        <v>0.93302268749164696</v>
      </c>
      <c r="J30" s="28">
        <f t="shared" si="2"/>
        <v>0.70091966024456465</v>
      </c>
      <c r="K30" s="27">
        <f t="shared" si="0"/>
        <v>0.7022013824108192</v>
      </c>
      <c r="L30" s="18"/>
    </row>
    <row r="31" spans="1:12">
      <c r="A31" s="16"/>
      <c r="B31" s="11" t="s">
        <v>3</v>
      </c>
      <c r="C31" s="55">
        <v>276.11500000000001</v>
      </c>
      <c r="D31" s="55">
        <v>277.70800000000003</v>
      </c>
      <c r="E31" s="55">
        <v>279.3006666666667</v>
      </c>
      <c r="F31" s="55">
        <v>280.85666666666668</v>
      </c>
      <c r="G31" s="56">
        <v>282.46800000000002</v>
      </c>
      <c r="H31" s="28">
        <f t="shared" si="1"/>
        <v>0.57372087779057335</v>
      </c>
      <c r="I31" s="27">
        <f t="shared" si="3"/>
        <v>0.55710572358103061</v>
      </c>
      <c r="J31" s="28">
        <f t="shared" si="2"/>
        <v>0.63235088105709947</v>
      </c>
      <c r="K31" s="27">
        <f t="shared" si="0"/>
        <v>0.63610550776608599</v>
      </c>
      <c r="L31" s="18"/>
    </row>
    <row r="32" spans="1:12">
      <c r="A32" s="16"/>
      <c r="B32" s="11" t="s">
        <v>14</v>
      </c>
      <c r="C32" s="55">
        <v>226.88766666666666</v>
      </c>
      <c r="D32" s="55">
        <v>230.63633333333334</v>
      </c>
      <c r="E32" s="55">
        <v>234.41166666666666</v>
      </c>
      <c r="F32" s="55">
        <v>238.143</v>
      </c>
      <c r="G32" s="56">
        <v>241.82766666666666</v>
      </c>
      <c r="H32" s="28">
        <f t="shared" si="1"/>
        <v>1.5472496217258769</v>
      </c>
      <c r="I32" s="27">
        <f t="shared" si="3"/>
        <v>1.5917865293962885</v>
      </c>
      <c r="J32" s="28">
        <f t="shared" si="2"/>
        <v>0.54137083875217451</v>
      </c>
      <c r="K32" s="27">
        <f t="shared" si="0"/>
        <v>0.53936435169519081</v>
      </c>
      <c r="L32" s="18"/>
    </row>
    <row r="33" spans="1:14">
      <c r="A33" s="16"/>
      <c r="B33" s="11" t="s">
        <v>11</v>
      </c>
      <c r="C33" s="55">
        <v>231.15966666666668</v>
      </c>
      <c r="D33" s="55">
        <v>233.31333333333336</v>
      </c>
      <c r="E33" s="55">
        <v>235.51166666666668</v>
      </c>
      <c r="F33" s="55">
        <v>236.977</v>
      </c>
      <c r="G33" s="56">
        <v>237.68633333333332</v>
      </c>
      <c r="H33" s="28">
        <f t="shared" si="1"/>
        <v>0.29932581361622468</v>
      </c>
      <c r="I33" s="27">
        <f t="shared" si="3"/>
        <v>0.62219139886912078</v>
      </c>
      <c r="J33" s="28">
        <f t="shared" si="2"/>
        <v>0.53209978581136541</v>
      </c>
      <c r="K33" s="27">
        <f t="shared" si="0"/>
        <v>0.53672350634564625</v>
      </c>
      <c r="L33" s="18"/>
    </row>
    <row r="34" spans="1:14">
      <c r="A34" s="16"/>
      <c r="B34" s="11" t="s">
        <v>186</v>
      </c>
      <c r="C34" s="55">
        <v>150.79566666666668</v>
      </c>
      <c r="D34" s="55">
        <v>158.83666666666667</v>
      </c>
      <c r="E34" s="55">
        <v>166.97966666666667</v>
      </c>
      <c r="F34" s="55">
        <v>175.87966666666668</v>
      </c>
      <c r="G34" s="56">
        <v>185.53766666666669</v>
      </c>
      <c r="H34" s="28">
        <f t="shared" si="1"/>
        <v>5.4912544372194061</v>
      </c>
      <c r="I34" s="27">
        <f t="shared" si="3"/>
        <v>5.329990278257446</v>
      </c>
      <c r="J34" s="28">
        <f t="shared" si="2"/>
        <v>0.41535645448668568</v>
      </c>
      <c r="K34" s="27">
        <f t="shared" si="0"/>
        <v>0.39834562589718342</v>
      </c>
      <c r="L34" s="18"/>
    </row>
    <row r="35" spans="1:14">
      <c r="A35" s="16"/>
      <c r="B35" s="11" t="s">
        <v>16</v>
      </c>
      <c r="C35" s="55">
        <v>153.35533333333333</v>
      </c>
      <c r="D35" s="55">
        <v>156.86466666666666</v>
      </c>
      <c r="E35" s="55">
        <v>160.29866666666666</v>
      </c>
      <c r="F35" s="55">
        <v>163.50166666666667</v>
      </c>
      <c r="G35" s="56">
        <v>166.46933333333334</v>
      </c>
      <c r="H35" s="28">
        <f t="shared" si="1"/>
        <v>1.8150681440556093</v>
      </c>
      <c r="I35" s="27">
        <f t="shared" si="3"/>
        <v>1.9981451290923546</v>
      </c>
      <c r="J35" s="28">
        <f t="shared" si="2"/>
        <v>0.3726688672781388</v>
      </c>
      <c r="K35" s="27">
        <f t="shared" si="0"/>
        <v>0.37031099147465962</v>
      </c>
      <c r="L35" s="18"/>
    </row>
    <row r="36" spans="1:14">
      <c r="A36" s="16"/>
      <c r="B36" s="11" t="s">
        <v>6</v>
      </c>
      <c r="C36" s="55">
        <v>126.75066666666667</v>
      </c>
      <c r="D36" s="55">
        <v>129.48166666666665</v>
      </c>
      <c r="E36" s="55">
        <v>132.26200000000003</v>
      </c>
      <c r="F36" s="55">
        <v>135.249</v>
      </c>
      <c r="G36" s="56">
        <v>138.47499999999999</v>
      </c>
      <c r="H36" s="28">
        <f t="shared" si="1"/>
        <v>2.3852302050292318</v>
      </c>
      <c r="I36" s="27">
        <f t="shared" si="3"/>
        <v>2.2583962135760638</v>
      </c>
      <c r="J36" s="28">
        <f t="shared" si="2"/>
        <v>0.30999896715515329</v>
      </c>
      <c r="K36" s="27">
        <f t="shared" si="0"/>
        <v>0.30632220641556906</v>
      </c>
      <c r="L36" s="18"/>
    </row>
    <row r="37" spans="1:14">
      <c r="A37" s="16"/>
      <c r="B37" s="11" t="s">
        <v>12</v>
      </c>
      <c r="C37" s="55">
        <v>103.18366666666667</v>
      </c>
      <c r="D37" s="55">
        <v>104.19266666666665</v>
      </c>
      <c r="E37" s="55">
        <v>105.02733333333333</v>
      </c>
      <c r="F37" s="55">
        <v>105.41166666666668</v>
      </c>
      <c r="G37" s="56">
        <v>105.41733333333333</v>
      </c>
      <c r="H37" s="28">
        <f t="shared" si="1"/>
        <v>5.3757490473760328E-3</v>
      </c>
      <c r="I37" s="27">
        <f t="shared" si="3"/>
        <v>0.36593648637499587</v>
      </c>
      <c r="J37" s="28">
        <f t="shared" si="2"/>
        <v>0.23599396608473622</v>
      </c>
      <c r="K37" s="27">
        <f t="shared" si="0"/>
        <v>0.23874434794546232</v>
      </c>
      <c r="L37" s="18"/>
    </row>
    <row r="38" spans="1:14">
      <c r="A38" s="16"/>
      <c r="B38" s="11" t="s">
        <v>13</v>
      </c>
      <c r="C38" s="55">
        <v>49.170666666666669</v>
      </c>
      <c r="D38" s="55">
        <v>49.587999999999994</v>
      </c>
      <c r="E38" s="55">
        <v>49.998333333333335</v>
      </c>
      <c r="F38" s="55">
        <v>50.414999999999999</v>
      </c>
      <c r="G38" s="56">
        <v>50.906666666666666</v>
      </c>
      <c r="H38" s="28">
        <f t="shared" si="1"/>
        <v>0.9752388508710963</v>
      </c>
      <c r="I38" s="27">
        <f t="shared" si="3"/>
        <v>0.83336111203706764</v>
      </c>
      <c r="J38" s="28">
        <f t="shared" si="2"/>
        <v>0.11396291090794973</v>
      </c>
      <c r="K38" s="27">
        <f t="shared" si="0"/>
        <v>0.11418372066662907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32977.426666666666</v>
      </c>
      <c r="D13" s="26">
        <v>33539.573333333334</v>
      </c>
      <c r="E13" s="26">
        <v>34101.517666666667</v>
      </c>
      <c r="F13" s="26">
        <v>34648.844333333334</v>
      </c>
      <c r="G13" s="26">
        <v>35182.092666666671</v>
      </c>
      <c r="H13" s="28">
        <f t="shared" ref="H13:H26" si="0">IF(OR(OR(G13=0,F13=0),G13=""),"",(G13/F13-1)*100)</f>
        <v>1.539007558818728</v>
      </c>
      <c r="I13" s="27">
        <f>IF(OR(OR(G13=0,F13=0),F13=""),"",(F13/E13-1)*100)</f>
        <v>1.6049921062653016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26</v>
      </c>
      <c r="C14" s="25">
        <v>16037.683333333334</v>
      </c>
      <c r="D14" s="25">
        <v>16272.017666666659</v>
      </c>
      <c r="E14" s="25">
        <v>16506.853333333333</v>
      </c>
      <c r="F14" s="25">
        <v>16734.856666666663</v>
      </c>
      <c r="G14" s="26">
        <v>16955.709333333336</v>
      </c>
      <c r="H14" s="28">
        <f t="shared" si="0"/>
        <v>1.3197165118634002</v>
      </c>
      <c r="I14" s="27">
        <f>IF(OR(OR(G14=0,F14=0),F14=""),"",(F14/E14-1)*100)</f>
        <v>1.3812646706741427</v>
      </c>
      <c r="J14" s="28">
        <f t="shared" ref="J14:J38" si="2">IF(G14=0,"",G14/$G$13*100)</f>
        <v>48.194146647217636</v>
      </c>
      <c r="K14" s="27">
        <f>IF(F14=0,"",F14/$F$13*100)</f>
        <v>48.29845551462499</v>
      </c>
      <c r="L14" s="18"/>
    </row>
    <row r="15" spans="1:15">
      <c r="A15" s="16"/>
      <c r="B15" s="12" t="s">
        <v>4</v>
      </c>
      <c r="C15" s="107">
        <v>5568.1469999999999</v>
      </c>
      <c r="D15" s="107">
        <v>5679.7740000000003</v>
      </c>
      <c r="E15" s="107">
        <v>5789.8983333333335</v>
      </c>
      <c r="F15" s="107">
        <v>5898.0716666666667</v>
      </c>
      <c r="G15" s="107">
        <v>6004.6529999999993</v>
      </c>
      <c r="H15" s="50">
        <f>IF(OR(OR(G15=0,F15=0),G15=""),"",(G15/F15-1)*100)</f>
        <v>1.8070538873863562</v>
      </c>
      <c r="I15" s="36">
        <f t="shared" ref="I15" si="3">IF(OR(OR(G15=0,F15=0),F15=""),"",(F15/E15-1)*100)</f>
        <v>1.8683114470346096</v>
      </c>
      <c r="J15" s="50">
        <f t="shared" si="2"/>
        <v>17.067355989568856</v>
      </c>
      <c r="K15" s="36">
        <f t="shared" si="1"/>
        <v>17.022419593349976</v>
      </c>
      <c r="L15" s="18"/>
      <c r="N15" s="23" t="s">
        <v>4</v>
      </c>
      <c r="O15" s="34">
        <f>J15</f>
        <v>17.067355989568856</v>
      </c>
    </row>
    <row r="16" spans="1:15">
      <c r="A16" s="16"/>
      <c r="B16" s="11" t="s">
        <v>195</v>
      </c>
      <c r="C16" s="55">
        <v>2640.5210000000002</v>
      </c>
      <c r="D16" s="55">
        <v>2692.3883333333333</v>
      </c>
      <c r="E16" s="55">
        <v>2743.2833333333328</v>
      </c>
      <c r="F16" s="55">
        <v>2793.3286666666668</v>
      </c>
      <c r="G16" s="56">
        <v>2842.8199999999997</v>
      </c>
      <c r="H16" s="28">
        <f t="shared" si="0"/>
        <v>1.7717690697812483</v>
      </c>
      <c r="I16" s="27">
        <f t="shared" ref="I16:I26" si="4">IF(OR(OR(G16=0,F16=0),F16=""),"",(F16/E16-1)*100)</f>
        <v>1.8242859833411451</v>
      </c>
      <c r="J16" s="28">
        <f t="shared" si="2"/>
        <v>8.0803038833827934</v>
      </c>
      <c r="K16" s="27">
        <f t="shared" si="1"/>
        <v>8.0618234761134353</v>
      </c>
      <c r="L16" s="18"/>
      <c r="N16" s="23" t="s">
        <v>35</v>
      </c>
      <c r="O16" s="34">
        <f>100-O15</f>
        <v>82.932644010431147</v>
      </c>
    </row>
    <row r="17" spans="1:12">
      <c r="A17" s="16"/>
      <c r="B17" s="11" t="s">
        <v>23</v>
      </c>
      <c r="C17" s="55">
        <v>1762.8303333333333</v>
      </c>
      <c r="D17" s="55">
        <v>1792.8776666666665</v>
      </c>
      <c r="E17" s="55">
        <v>1823.1626666666664</v>
      </c>
      <c r="F17" s="55">
        <v>1852.5486666666666</v>
      </c>
      <c r="G17" s="56">
        <v>1880.9480000000001</v>
      </c>
      <c r="H17" s="28">
        <f t="shared" si="0"/>
        <v>1.5329871675885842</v>
      </c>
      <c r="I17" s="27">
        <f t="shared" si="4"/>
        <v>1.6118144879374574</v>
      </c>
      <c r="J17" s="28">
        <f t="shared" si="2"/>
        <v>5.3463221128460825</v>
      </c>
      <c r="K17" s="27">
        <f t="shared" si="1"/>
        <v>5.3466391226343255</v>
      </c>
      <c r="L17" s="18"/>
    </row>
    <row r="18" spans="1:12">
      <c r="A18" s="16"/>
      <c r="B18" s="11" t="s">
        <v>24</v>
      </c>
      <c r="C18" s="55">
        <v>1267.7516666666668</v>
      </c>
      <c r="D18" s="55">
        <v>1290.8963333333334</v>
      </c>
      <c r="E18" s="55">
        <v>1314.2323333333334</v>
      </c>
      <c r="F18" s="55">
        <v>1337.2339999999999</v>
      </c>
      <c r="G18" s="56">
        <v>1359.8826666666666</v>
      </c>
      <c r="H18" s="28">
        <f t="shared" si="0"/>
        <v>1.6936950949995921</v>
      </c>
      <c r="I18" s="27">
        <f t="shared" si="4"/>
        <v>1.7501978975305477</v>
      </c>
      <c r="J18" s="28">
        <f t="shared" si="2"/>
        <v>3.8652694129109886</v>
      </c>
      <c r="K18" s="27">
        <f t="shared" si="1"/>
        <v>3.8593899038460471</v>
      </c>
      <c r="L18" s="18"/>
    </row>
    <row r="19" spans="1:12">
      <c r="A19" s="16"/>
      <c r="B19" s="11" t="s">
        <v>19</v>
      </c>
      <c r="C19" s="55">
        <v>785.85266666666666</v>
      </c>
      <c r="D19" s="55">
        <v>798.20066666666662</v>
      </c>
      <c r="E19" s="55">
        <v>810.3223333333334</v>
      </c>
      <c r="F19" s="55">
        <v>821.92366666666669</v>
      </c>
      <c r="G19" s="56">
        <v>833.23700000000008</v>
      </c>
      <c r="H19" s="28">
        <f t="shared" si="0"/>
        <v>1.3764457445561762</v>
      </c>
      <c r="I19" s="27">
        <f t="shared" si="4"/>
        <v>1.4316936429001226</v>
      </c>
      <c r="J19" s="28">
        <f t="shared" si="2"/>
        <v>2.3683554241486373</v>
      </c>
      <c r="K19" s="27">
        <f t="shared" si="1"/>
        <v>2.3721531914873966</v>
      </c>
      <c r="L19" s="18"/>
    </row>
    <row r="20" spans="1:12">
      <c r="A20" s="16"/>
      <c r="B20" s="11" t="s">
        <v>5</v>
      </c>
      <c r="C20" s="55">
        <v>662.93066666666664</v>
      </c>
      <c r="D20" s="55">
        <v>674.71600000000001</v>
      </c>
      <c r="E20" s="55">
        <v>687.06633333333332</v>
      </c>
      <c r="F20" s="55">
        <v>699.4373333333333</v>
      </c>
      <c r="G20" s="56">
        <v>711.73466666666661</v>
      </c>
      <c r="H20" s="28">
        <f t="shared" si="0"/>
        <v>1.7581751426861247</v>
      </c>
      <c r="I20" s="27">
        <f t="shared" si="4"/>
        <v>1.800553949424577</v>
      </c>
      <c r="J20" s="28">
        <f t="shared" si="2"/>
        <v>2.0230026491317861</v>
      </c>
      <c r="K20" s="27">
        <f t="shared" si="1"/>
        <v>2.0186454895999271</v>
      </c>
      <c r="L20" s="18"/>
    </row>
    <row r="21" spans="1:12">
      <c r="A21" s="16"/>
      <c r="B21" s="11" t="s">
        <v>20</v>
      </c>
      <c r="C21" s="55">
        <v>555.53666666666663</v>
      </c>
      <c r="D21" s="55">
        <v>565.82333333333338</v>
      </c>
      <c r="E21" s="55">
        <v>576.57533333333333</v>
      </c>
      <c r="F21" s="55">
        <v>587.29233333333332</v>
      </c>
      <c r="G21" s="56">
        <v>597.96400000000006</v>
      </c>
      <c r="H21" s="28">
        <f t="shared" si="0"/>
        <v>1.8170961991103907</v>
      </c>
      <c r="I21" s="27">
        <f t="shared" si="4"/>
        <v>1.8587336953945321</v>
      </c>
      <c r="J21" s="28">
        <f t="shared" si="2"/>
        <v>1.6996260161822097</v>
      </c>
      <c r="K21" s="27">
        <f t="shared" si="1"/>
        <v>1.6949839010022585</v>
      </c>
      <c r="L21" s="18"/>
    </row>
    <row r="22" spans="1:12">
      <c r="A22" s="16"/>
      <c r="B22" s="11" t="s">
        <v>22</v>
      </c>
      <c r="C22" s="55">
        <v>465.45366666666661</v>
      </c>
      <c r="D22" s="55">
        <v>471.72666666666669</v>
      </c>
      <c r="E22" s="55">
        <v>477.75766666666669</v>
      </c>
      <c r="F22" s="55">
        <v>483.49333333333334</v>
      </c>
      <c r="G22" s="56">
        <v>489.08433333333329</v>
      </c>
      <c r="H22" s="28">
        <f t="shared" si="0"/>
        <v>1.1563758204180541</v>
      </c>
      <c r="I22" s="27">
        <f t="shared" si="4"/>
        <v>1.2005389064051242</v>
      </c>
      <c r="J22" s="28">
        <f t="shared" si="2"/>
        <v>1.390151341954474</v>
      </c>
      <c r="K22" s="27">
        <f t="shared" si="1"/>
        <v>1.3954096958673936</v>
      </c>
      <c r="L22" s="18"/>
    </row>
    <row r="23" spans="1:12">
      <c r="A23" s="16"/>
      <c r="B23" s="11" t="s">
        <v>7</v>
      </c>
      <c r="C23" s="55">
        <v>373.50399999999996</v>
      </c>
      <c r="D23" s="55">
        <v>379.71266666666662</v>
      </c>
      <c r="E23" s="55">
        <v>385.92099999999999</v>
      </c>
      <c r="F23" s="55">
        <v>391.95066666666668</v>
      </c>
      <c r="G23" s="56">
        <v>397.80600000000004</v>
      </c>
      <c r="H23" s="28">
        <f t="shared" si="0"/>
        <v>1.4938954902487867</v>
      </c>
      <c r="I23" s="27">
        <f t="shared" si="4"/>
        <v>1.5624095777805991</v>
      </c>
      <c r="J23" s="28">
        <f t="shared" si="2"/>
        <v>1.1307059070335004</v>
      </c>
      <c r="K23" s="27">
        <f t="shared" si="1"/>
        <v>1.131208483884691</v>
      </c>
      <c r="L23" s="18"/>
    </row>
    <row r="24" spans="1:12">
      <c r="A24" s="16"/>
      <c r="B24" s="11" t="s">
        <v>21</v>
      </c>
      <c r="C24" s="55">
        <v>324.92599999999999</v>
      </c>
      <c r="D24" s="55">
        <v>328.065</v>
      </c>
      <c r="E24" s="55">
        <v>331.08833333333331</v>
      </c>
      <c r="F24" s="55">
        <v>333.89466666666664</v>
      </c>
      <c r="G24" s="56">
        <v>336.52566666666667</v>
      </c>
      <c r="H24" s="28">
        <f t="shared" si="0"/>
        <v>0.78797305337812151</v>
      </c>
      <c r="I24" s="27">
        <f t="shared" si="4"/>
        <v>0.84760864421882243</v>
      </c>
      <c r="J24" s="28">
        <f t="shared" si="2"/>
        <v>0.95652543995914285</v>
      </c>
      <c r="K24" s="27">
        <f t="shared" si="1"/>
        <v>0.96365311193207359</v>
      </c>
      <c r="L24" s="18"/>
    </row>
    <row r="25" spans="1:12">
      <c r="A25" s="16"/>
      <c r="B25" s="11" t="s">
        <v>18</v>
      </c>
      <c r="C25" s="55">
        <v>288.10733333333332</v>
      </c>
      <c r="D25" s="55">
        <v>297.21199999999999</v>
      </c>
      <c r="E25" s="55">
        <v>306.39366666666666</v>
      </c>
      <c r="F25" s="55">
        <v>315.49566666666669</v>
      </c>
      <c r="G25" s="56">
        <v>324.48600000000005</v>
      </c>
      <c r="H25" s="28">
        <f t="shared" si="0"/>
        <v>2.8495901158705816</v>
      </c>
      <c r="I25" s="27">
        <f t="shared" si="4"/>
        <v>2.9706880364150257</v>
      </c>
      <c r="J25" s="28">
        <f t="shared" si="2"/>
        <v>0.92230443218471425</v>
      </c>
      <c r="K25" s="27">
        <f t="shared" si="1"/>
        <v>0.91055177376623053</v>
      </c>
      <c r="L25" s="18"/>
    </row>
    <row r="26" spans="1:12">
      <c r="A26" s="16"/>
      <c r="B26" s="11" t="s">
        <v>15</v>
      </c>
      <c r="C26" s="55">
        <v>294.25733333333329</v>
      </c>
      <c r="D26" s="55">
        <v>301.02866666666665</v>
      </c>
      <c r="E26" s="55">
        <v>308.125</v>
      </c>
      <c r="F26" s="55">
        <v>315.38733333333334</v>
      </c>
      <c r="G26" s="56">
        <v>322.71199999999999</v>
      </c>
      <c r="H26" s="28">
        <f t="shared" si="0"/>
        <v>2.3224352700700335</v>
      </c>
      <c r="I26" s="27">
        <f t="shared" si="4"/>
        <v>2.3569438810006726</v>
      </c>
      <c r="J26" s="28">
        <f t="shared" si="2"/>
        <v>0.91726209426352279</v>
      </c>
      <c r="K26" s="27">
        <f t="shared" si="1"/>
        <v>0.91023911302553984</v>
      </c>
      <c r="L26" s="18"/>
    </row>
    <row r="27" spans="1:12">
      <c r="A27" s="16"/>
      <c r="B27" s="11" t="s">
        <v>10</v>
      </c>
      <c r="C27" s="55">
        <v>254.13233333333332</v>
      </c>
      <c r="D27" s="55">
        <v>259.79199999999997</v>
      </c>
      <c r="E27" s="55">
        <v>265.6756666666667</v>
      </c>
      <c r="F27" s="55">
        <v>271.70666666666665</v>
      </c>
      <c r="G27" s="56">
        <v>277.84100000000001</v>
      </c>
      <c r="H27" s="28">
        <f t="shared" ref="H27:H38" si="5">IF(OR(OR(G27=0,F27=0),G27=""),"",(G27/F27-1)*100)</f>
        <v>2.2577043870841251</v>
      </c>
      <c r="I27" s="27">
        <f t="shared" ref="I27:I38" si="6">IF(OR(OR(G27=0,F27=0),F27=""),"",(F27/E27-1)*100)</f>
        <v>2.2700611146171834</v>
      </c>
      <c r="J27" s="28">
        <f t="shared" si="2"/>
        <v>0.78972277923433731</v>
      </c>
      <c r="K27" s="27">
        <f t="shared" si="1"/>
        <v>0.78417237831299269</v>
      </c>
      <c r="L27" s="18"/>
    </row>
    <row r="28" spans="1:12">
      <c r="A28" s="16"/>
      <c r="B28" s="11" t="s">
        <v>17</v>
      </c>
      <c r="C28" s="55">
        <v>232.83266666666668</v>
      </c>
      <c r="D28" s="55">
        <v>241.46333333333334</v>
      </c>
      <c r="E28" s="55">
        <v>250.33033333333333</v>
      </c>
      <c r="F28" s="55">
        <v>257.50933333333336</v>
      </c>
      <c r="G28" s="56">
        <v>262.89466666666664</v>
      </c>
      <c r="H28" s="28">
        <f t="shared" si="5"/>
        <v>2.0913157840233509</v>
      </c>
      <c r="I28" s="27">
        <f t="shared" si="6"/>
        <v>2.8678106661730984</v>
      </c>
      <c r="J28" s="28">
        <f t="shared" si="2"/>
        <v>0.74723999267885111</v>
      </c>
      <c r="K28" s="27">
        <f t="shared" si="1"/>
        <v>0.74319746672070341</v>
      </c>
      <c r="L28" s="18"/>
    </row>
    <row r="29" spans="1:12">
      <c r="A29" s="16"/>
      <c r="B29" s="11" t="s">
        <v>9</v>
      </c>
      <c r="C29" s="55">
        <v>234.35833333333335</v>
      </c>
      <c r="D29" s="55">
        <v>238.256</v>
      </c>
      <c r="E29" s="55">
        <v>242.19</v>
      </c>
      <c r="F29" s="55">
        <v>246.11533333333333</v>
      </c>
      <c r="G29" s="56">
        <v>250.07166666666663</v>
      </c>
      <c r="H29" s="28">
        <f t="shared" si="5"/>
        <v>1.6075119253033066</v>
      </c>
      <c r="I29" s="27">
        <f t="shared" si="6"/>
        <v>1.6207660652105105</v>
      </c>
      <c r="J29" s="28">
        <f t="shared" si="2"/>
        <v>0.71079247342099527</v>
      </c>
      <c r="K29" s="27">
        <f t="shared" si="1"/>
        <v>0.71031325306443838</v>
      </c>
      <c r="L29" s="18"/>
    </row>
    <row r="30" spans="1:12">
      <c r="A30" s="16"/>
      <c r="B30" s="11" t="s">
        <v>8</v>
      </c>
      <c r="C30" s="55">
        <v>226.65266666666665</v>
      </c>
      <c r="D30" s="55">
        <v>231.83466666666666</v>
      </c>
      <c r="E30" s="55">
        <v>237.03966666666665</v>
      </c>
      <c r="F30" s="55">
        <v>242.18533333333335</v>
      </c>
      <c r="G30" s="56">
        <v>247.26999999999998</v>
      </c>
      <c r="H30" s="28">
        <f t="shared" si="5"/>
        <v>2.0994940513876292</v>
      </c>
      <c r="I30" s="27">
        <f t="shared" si="6"/>
        <v>2.1708040426426711</v>
      </c>
      <c r="J30" s="28">
        <f t="shared" si="2"/>
        <v>0.70282914192388657</v>
      </c>
      <c r="K30" s="27">
        <f t="shared" si="1"/>
        <v>0.69897088342523173</v>
      </c>
      <c r="L30" s="18"/>
    </row>
    <row r="31" spans="1:12">
      <c r="A31" s="16"/>
      <c r="B31" s="11" t="s">
        <v>3</v>
      </c>
      <c r="C31" s="55">
        <v>220.28100000000003</v>
      </c>
      <c r="D31" s="55">
        <v>222.59133333333332</v>
      </c>
      <c r="E31" s="55">
        <v>224.78366666666668</v>
      </c>
      <c r="F31" s="55">
        <v>226.78366666666668</v>
      </c>
      <c r="G31" s="56">
        <v>228.71600000000001</v>
      </c>
      <c r="H31" s="28">
        <f t="shared" si="5"/>
        <v>0.85206018658017246</v>
      </c>
      <c r="I31" s="27">
        <f t="shared" si="6"/>
        <v>0.8897443616158407</v>
      </c>
      <c r="J31" s="28">
        <f t="shared" si="2"/>
        <v>0.65009208567259946</v>
      </c>
      <c r="K31" s="27">
        <f t="shared" si="1"/>
        <v>0.65452014642951106</v>
      </c>
      <c r="L31" s="18"/>
    </row>
    <row r="32" spans="1:12">
      <c r="A32" s="16"/>
      <c r="B32" s="11" t="s">
        <v>11</v>
      </c>
      <c r="C32" s="55">
        <v>186.29033333333334</v>
      </c>
      <c r="D32" s="55">
        <v>189.16333333333333</v>
      </c>
      <c r="E32" s="55">
        <v>192.15033333333335</v>
      </c>
      <c r="F32" s="55">
        <v>194.458</v>
      </c>
      <c r="G32" s="56">
        <v>196.05233333333334</v>
      </c>
      <c r="H32" s="28">
        <f t="shared" si="5"/>
        <v>0.81988569939694944</v>
      </c>
      <c r="I32" s="27">
        <f t="shared" si="6"/>
        <v>1.2009693798779031</v>
      </c>
      <c r="J32" s="28">
        <f t="shared" si="2"/>
        <v>0.55725034662046535</v>
      </c>
      <c r="K32" s="27">
        <f t="shared" si="1"/>
        <v>0.56122506750658052</v>
      </c>
      <c r="L32" s="18"/>
    </row>
    <row r="33" spans="1:14">
      <c r="A33" s="16"/>
      <c r="B33" s="11" t="s">
        <v>14</v>
      </c>
      <c r="C33" s="55">
        <v>172.07933333333335</v>
      </c>
      <c r="D33" s="55">
        <v>176.0333333333333</v>
      </c>
      <c r="E33" s="55">
        <v>180.06200000000001</v>
      </c>
      <c r="F33" s="55">
        <v>183.95</v>
      </c>
      <c r="G33" s="56">
        <v>187.70966666666666</v>
      </c>
      <c r="H33" s="28">
        <f t="shared" si="5"/>
        <v>2.0438524961493121</v>
      </c>
      <c r="I33" s="27">
        <f t="shared" si="6"/>
        <v>2.1592562561784101</v>
      </c>
      <c r="J33" s="28">
        <f t="shared" si="2"/>
        <v>0.53353752559611811</v>
      </c>
      <c r="K33" s="27">
        <f t="shared" si="1"/>
        <v>0.53089793769264038</v>
      </c>
      <c r="L33" s="18"/>
    </row>
    <row r="34" spans="1:14">
      <c r="A34" s="16"/>
      <c r="B34" s="11" t="s">
        <v>16</v>
      </c>
      <c r="C34" s="55">
        <v>118.437</v>
      </c>
      <c r="D34" s="55">
        <v>121.563</v>
      </c>
      <c r="E34" s="55">
        <v>124.76700000000001</v>
      </c>
      <c r="F34" s="55">
        <v>127.86166666666668</v>
      </c>
      <c r="G34" s="56">
        <v>130.76633333333334</v>
      </c>
      <c r="H34" s="28">
        <f t="shared" si="5"/>
        <v>2.2717259538302947</v>
      </c>
      <c r="I34" s="27">
        <f t="shared" si="6"/>
        <v>2.4803567182561714</v>
      </c>
      <c r="J34" s="28">
        <f t="shared" si="2"/>
        <v>0.37168435252638654</v>
      </c>
      <c r="K34" s="27">
        <f t="shared" si="1"/>
        <v>0.36902144682401294</v>
      </c>
      <c r="L34" s="18"/>
    </row>
    <row r="35" spans="1:14">
      <c r="A35" s="16"/>
      <c r="B35" s="11" t="s">
        <v>186</v>
      </c>
      <c r="C35" s="55">
        <v>103.53833333333334</v>
      </c>
      <c r="D35" s="55">
        <v>108.89833333333333</v>
      </c>
      <c r="E35" s="55">
        <v>114.20833333333333</v>
      </c>
      <c r="F35" s="55">
        <v>119.94099999999999</v>
      </c>
      <c r="G35" s="56">
        <v>126.16533333333332</v>
      </c>
      <c r="H35" s="28">
        <f t="shared" si="5"/>
        <v>5.1894959466181945</v>
      </c>
      <c r="I35" s="27">
        <f t="shared" si="6"/>
        <v>5.0194819408974745</v>
      </c>
      <c r="J35" s="28">
        <f t="shared" si="2"/>
        <v>0.35860667677926067</v>
      </c>
      <c r="K35" s="27">
        <f t="shared" si="1"/>
        <v>0.34616161753081265</v>
      </c>
      <c r="L35" s="18"/>
    </row>
    <row r="36" spans="1:14">
      <c r="A36" s="16"/>
      <c r="B36" s="11" t="s">
        <v>6</v>
      </c>
      <c r="C36" s="55">
        <v>93.314000000000007</v>
      </c>
      <c r="D36" s="55">
        <v>95.865666666666655</v>
      </c>
      <c r="E36" s="55">
        <v>98.478333333333339</v>
      </c>
      <c r="F36" s="55">
        <v>101.23933333333332</v>
      </c>
      <c r="G36" s="56">
        <v>104.16700000000002</v>
      </c>
      <c r="H36" s="28">
        <f t="shared" si="5"/>
        <v>2.8918272871545581</v>
      </c>
      <c r="I36" s="27">
        <f t="shared" si="6"/>
        <v>2.8036623961277263</v>
      </c>
      <c r="J36" s="28">
        <f t="shared" si="2"/>
        <v>0.29607960216275936</v>
      </c>
      <c r="K36" s="27">
        <f t="shared" si="1"/>
        <v>0.29218675335713212</v>
      </c>
      <c r="L36" s="18"/>
    </row>
    <row r="37" spans="1:14">
      <c r="A37" s="16"/>
      <c r="B37" s="11" t="s">
        <v>12</v>
      </c>
      <c r="C37" s="55">
        <v>69.339333333333343</v>
      </c>
      <c r="D37" s="55">
        <v>70.451333333333324</v>
      </c>
      <c r="E37" s="55">
        <v>71.425666666666658</v>
      </c>
      <c r="F37" s="55">
        <v>71.974999999999994</v>
      </c>
      <c r="G37" s="56">
        <v>72.147999999999996</v>
      </c>
      <c r="H37" s="28">
        <f t="shared" si="5"/>
        <v>0.24036123654047614</v>
      </c>
      <c r="I37" s="27">
        <f t="shared" si="6"/>
        <v>0.76909794331636583</v>
      </c>
      <c r="J37" s="28">
        <f t="shared" si="2"/>
        <v>0.20507023468890107</v>
      </c>
      <c r="K37" s="27">
        <f t="shared" si="1"/>
        <v>0.20772698594959388</v>
      </c>
      <c r="L37" s="18"/>
    </row>
    <row r="38" spans="1:14">
      <c r="A38" s="16"/>
      <c r="B38" s="11" t="s">
        <v>13</v>
      </c>
      <c r="C38" s="55">
        <v>38.669666666666672</v>
      </c>
      <c r="D38" s="55">
        <v>39.222000000000001</v>
      </c>
      <c r="E38" s="55">
        <v>39.727000000000004</v>
      </c>
      <c r="F38" s="55">
        <v>40.204333333333331</v>
      </c>
      <c r="G38" s="56">
        <v>40.728000000000002</v>
      </c>
      <c r="H38" s="28">
        <f t="shared" si="5"/>
        <v>1.3025129961115489</v>
      </c>
      <c r="I38" s="27">
        <f t="shared" si="6"/>
        <v>1.2015338015287425</v>
      </c>
      <c r="J38" s="28">
        <f t="shared" si="2"/>
        <v>0.11576343791109336</v>
      </c>
      <c r="K38" s="27">
        <f t="shared" si="1"/>
        <v>0.11603369205204755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51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69" t="s">
        <v>29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  <c r="M10" s="16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196</v>
      </c>
      <c r="C13" s="26">
        <v>19177.644</v>
      </c>
      <c r="D13" s="26">
        <v>19669.12</v>
      </c>
      <c r="E13" s="26">
        <v>20944.363000000001</v>
      </c>
      <c r="F13" s="26">
        <v>21704.633999999998</v>
      </c>
      <c r="G13" s="26">
        <v>22186.14433333333</v>
      </c>
      <c r="H13" s="28">
        <f t="shared" ref="H13:H38" si="0">IF(OR(OR(G13=0,F13=0),G13=""),"",(G13/F13-1)*100)</f>
        <v>2.2184678780270195</v>
      </c>
      <c r="I13" s="27">
        <f>IF(OR(OR(G13=0,F13=0),F13=""),"",(F13/E13-1)*100)</f>
        <v>3.6299552294810633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26</v>
      </c>
      <c r="C14" s="25">
        <v>8790.8019999999979</v>
      </c>
      <c r="D14" s="25">
        <v>8933.3870000000024</v>
      </c>
      <c r="E14" s="25">
        <v>9682.9996666666666</v>
      </c>
      <c r="F14" s="25">
        <v>10101.442999999997</v>
      </c>
      <c r="G14" s="26">
        <v>10200.213666666663</v>
      </c>
      <c r="H14" s="28">
        <f t="shared" si="0"/>
        <v>0.97778769495273643</v>
      </c>
      <c r="I14" s="27">
        <f>IF(OR(OR(G14=0,F14=0),F14=""),"",(F14/E14-1)*100)</f>
        <v>4.3214225729430122</v>
      </c>
      <c r="J14" s="28">
        <f t="shared" si="1"/>
        <v>45.975603121545831</v>
      </c>
      <c r="K14" s="27">
        <f t="shared" si="2"/>
        <v>46.540489924870414</v>
      </c>
      <c r="L14" s="18"/>
      <c r="M14" s="16"/>
    </row>
    <row r="15" spans="1:15">
      <c r="A15" s="16"/>
      <c r="B15" s="12" t="s">
        <v>4</v>
      </c>
      <c r="C15" s="107">
        <v>3577.9609999999998</v>
      </c>
      <c r="D15" s="107">
        <v>3675.521666666667</v>
      </c>
      <c r="E15" s="107">
        <v>3826.8536666666664</v>
      </c>
      <c r="F15" s="107">
        <v>3991.8783333333336</v>
      </c>
      <c r="G15" s="107">
        <v>4225.6873333333333</v>
      </c>
      <c r="H15" s="50">
        <f t="shared" si="0"/>
        <v>5.8571173887647543</v>
      </c>
      <c r="I15" s="36">
        <f t="shared" ref="I15:I38" si="3">IF(OR(OR(G15=0,F15=0),F15=""),"",(F15/E15-1)*100)</f>
        <v>4.3122805584152379</v>
      </c>
      <c r="J15" s="50">
        <f t="shared" si="1"/>
        <v>19.046515112517749</v>
      </c>
      <c r="K15" s="36">
        <f t="shared" si="2"/>
        <v>18.391825143576867</v>
      </c>
      <c r="L15" s="18"/>
      <c r="M15" s="16"/>
      <c r="N15" s="23" t="s">
        <v>4</v>
      </c>
      <c r="O15" s="34">
        <f>J15</f>
        <v>19.046515112517749</v>
      </c>
    </row>
    <row r="16" spans="1:15">
      <c r="A16" s="16"/>
      <c r="B16" s="11" t="s">
        <v>195</v>
      </c>
      <c r="C16" s="55">
        <v>1559.1266666666663</v>
      </c>
      <c r="D16" s="55">
        <v>1649.171</v>
      </c>
      <c r="E16" s="55">
        <v>1763.1043333333334</v>
      </c>
      <c r="F16" s="55">
        <v>1769.5219999999999</v>
      </c>
      <c r="G16" s="56">
        <v>1829.7383333333335</v>
      </c>
      <c r="H16" s="28">
        <f t="shared" si="0"/>
        <v>3.4029717253209357</v>
      </c>
      <c r="I16" s="27">
        <f t="shared" si="3"/>
        <v>0.36399812225140771</v>
      </c>
      <c r="J16" s="28">
        <f t="shared" si="1"/>
        <v>8.2472118897390523</v>
      </c>
      <c r="K16" s="27">
        <f t="shared" si="2"/>
        <v>8.1527382585672736</v>
      </c>
      <c r="L16" s="18"/>
      <c r="M16" s="16"/>
      <c r="N16" s="23" t="s">
        <v>35</v>
      </c>
      <c r="O16" s="34">
        <f>100-O15</f>
        <v>80.953484887482247</v>
      </c>
    </row>
    <row r="17" spans="1:13">
      <c r="A17" s="16"/>
      <c r="B17" s="11" t="s">
        <v>23</v>
      </c>
      <c r="C17" s="55">
        <v>1129.0793333333334</v>
      </c>
      <c r="D17" s="55">
        <v>1159.9226666666666</v>
      </c>
      <c r="E17" s="55">
        <v>1228.5686666666668</v>
      </c>
      <c r="F17" s="55">
        <v>1273.1503333333333</v>
      </c>
      <c r="G17" s="56">
        <v>1217.3500000000001</v>
      </c>
      <c r="H17" s="28">
        <f t="shared" si="0"/>
        <v>-4.3828550228815484</v>
      </c>
      <c r="I17" s="27">
        <f t="shared" si="3"/>
        <v>3.6287484677290927</v>
      </c>
      <c r="J17" s="28">
        <f t="shared" si="1"/>
        <v>5.4869831445701269</v>
      </c>
      <c r="K17" s="27">
        <f t="shared" si="2"/>
        <v>5.8657995952999409</v>
      </c>
      <c r="L17" s="18"/>
      <c r="M17" s="16"/>
    </row>
    <row r="18" spans="1:13">
      <c r="A18" s="16"/>
      <c r="B18" s="11" t="s">
        <v>24</v>
      </c>
      <c r="C18" s="55">
        <v>724.45566666666673</v>
      </c>
      <c r="D18" s="55">
        <v>719.22500000000002</v>
      </c>
      <c r="E18" s="55">
        <v>742.66833333333341</v>
      </c>
      <c r="F18" s="55">
        <v>748.62899999999991</v>
      </c>
      <c r="G18" s="56">
        <v>800.27499999999998</v>
      </c>
      <c r="H18" s="28">
        <f t="shared" si="0"/>
        <v>6.8987442378000363</v>
      </c>
      <c r="I18" s="27">
        <f t="shared" si="3"/>
        <v>0.80260143042765186</v>
      </c>
      <c r="J18" s="28">
        <f t="shared" si="1"/>
        <v>3.6070936345511626</v>
      </c>
      <c r="K18" s="27">
        <f t="shared" si="2"/>
        <v>3.4491666618289902</v>
      </c>
      <c r="L18" s="18"/>
      <c r="M18" s="16"/>
    </row>
    <row r="19" spans="1:13">
      <c r="A19" s="16"/>
      <c r="B19" s="11" t="s">
        <v>19</v>
      </c>
      <c r="C19" s="55">
        <v>447.71566666666666</v>
      </c>
      <c r="D19" s="55">
        <v>508.59333333333331</v>
      </c>
      <c r="E19" s="55">
        <v>557.58366666666655</v>
      </c>
      <c r="F19" s="55">
        <v>602.76366666666672</v>
      </c>
      <c r="G19" s="56">
        <v>574.03000000000009</v>
      </c>
      <c r="H19" s="28">
        <f t="shared" si="0"/>
        <v>-4.7669871718655887</v>
      </c>
      <c r="I19" s="27">
        <f t="shared" si="3"/>
        <v>8.102819845870691</v>
      </c>
      <c r="J19" s="28">
        <f t="shared" si="1"/>
        <v>2.5873355522056847</v>
      </c>
      <c r="K19" s="27">
        <f t="shared" si="2"/>
        <v>2.7771197001832273</v>
      </c>
      <c r="L19" s="18"/>
      <c r="M19" s="16"/>
    </row>
    <row r="20" spans="1:13">
      <c r="A20" s="16"/>
      <c r="B20" s="11" t="s">
        <v>5</v>
      </c>
      <c r="C20" s="55">
        <v>381.03533333333331</v>
      </c>
      <c r="D20" s="55">
        <v>356.18800000000005</v>
      </c>
      <c r="E20" s="55">
        <v>387.67400000000004</v>
      </c>
      <c r="F20" s="55">
        <v>393.43900000000002</v>
      </c>
      <c r="G20" s="56">
        <v>413.9156666666666</v>
      </c>
      <c r="H20" s="28">
        <f t="shared" si="0"/>
        <v>5.2045340361953407</v>
      </c>
      <c r="I20" s="27">
        <f t="shared" si="3"/>
        <v>1.487074191201887</v>
      </c>
      <c r="J20" s="28">
        <f t="shared" si="1"/>
        <v>1.8656493911147216</v>
      </c>
      <c r="K20" s="27">
        <f t="shared" si="2"/>
        <v>1.8126958510334708</v>
      </c>
      <c r="L20" s="18"/>
      <c r="M20" s="16"/>
    </row>
    <row r="21" spans="1:13">
      <c r="A21" s="16"/>
      <c r="B21" s="11" t="s">
        <v>20</v>
      </c>
      <c r="C21" s="55">
        <v>339.03399999999999</v>
      </c>
      <c r="D21" s="55">
        <v>342.21</v>
      </c>
      <c r="E21" s="55">
        <v>365.09233333333333</v>
      </c>
      <c r="F21" s="55">
        <v>370.20933333333329</v>
      </c>
      <c r="G21" s="56">
        <v>387.80466666666666</v>
      </c>
      <c r="H21" s="28">
        <f t="shared" si="0"/>
        <v>4.7528065202750325</v>
      </c>
      <c r="I21" s="27">
        <f t="shared" si="3"/>
        <v>1.4015632575138381</v>
      </c>
      <c r="J21" s="28">
        <f t="shared" si="1"/>
        <v>1.7479588198838758</v>
      </c>
      <c r="K21" s="27">
        <f t="shared" si="2"/>
        <v>1.7056695511812516</v>
      </c>
      <c r="L21" s="18"/>
      <c r="M21" s="16"/>
    </row>
    <row r="22" spans="1:13">
      <c r="A22" s="16"/>
      <c r="B22" s="11" t="s">
        <v>22</v>
      </c>
      <c r="C22" s="55">
        <v>271.08</v>
      </c>
      <c r="D22" s="55">
        <v>277.38466666666665</v>
      </c>
      <c r="E22" s="55">
        <v>298.00133333333332</v>
      </c>
      <c r="F22" s="55">
        <v>307.85600000000005</v>
      </c>
      <c r="G22" s="56">
        <v>322.69666666666666</v>
      </c>
      <c r="H22" s="28">
        <f t="shared" si="0"/>
        <v>4.8206520797602126</v>
      </c>
      <c r="I22" s="27">
        <f t="shared" si="3"/>
        <v>3.3069203269784353</v>
      </c>
      <c r="J22" s="28">
        <f t="shared" si="1"/>
        <v>1.4544963821489008</v>
      </c>
      <c r="K22" s="27">
        <f t="shared" si="2"/>
        <v>1.4183883496952774</v>
      </c>
      <c r="L22" s="18"/>
      <c r="M22" s="16"/>
    </row>
    <row r="23" spans="1:13">
      <c r="A23" s="16"/>
      <c r="B23" s="11" t="s">
        <v>7</v>
      </c>
      <c r="C23" s="55">
        <v>250.38066666666668</v>
      </c>
      <c r="D23" s="55">
        <v>259.75466666666665</v>
      </c>
      <c r="E23" s="55">
        <v>265.77833333333331</v>
      </c>
      <c r="F23" s="55">
        <v>256.62799999999999</v>
      </c>
      <c r="G23" s="56">
        <v>273.50433333333331</v>
      </c>
      <c r="H23" s="28">
        <f t="shared" si="0"/>
        <v>6.5761855032706151</v>
      </c>
      <c r="I23" s="27">
        <f t="shared" si="3"/>
        <v>-3.442843973988341</v>
      </c>
      <c r="J23" s="28">
        <f t="shared" si="1"/>
        <v>1.2327709097358106</v>
      </c>
      <c r="K23" s="27">
        <f t="shared" si="2"/>
        <v>1.1823650193778896</v>
      </c>
      <c r="L23" s="18"/>
      <c r="M23" s="16"/>
    </row>
    <row r="24" spans="1:13">
      <c r="A24" s="16"/>
      <c r="B24" s="11" t="s">
        <v>18</v>
      </c>
      <c r="C24" s="55">
        <v>188.09700000000001</v>
      </c>
      <c r="D24" s="55">
        <v>196.68133333333333</v>
      </c>
      <c r="E24" s="55">
        <v>198.73033333333333</v>
      </c>
      <c r="F24" s="55">
        <v>204.65533333333335</v>
      </c>
      <c r="G24" s="56">
        <v>216.66666666666666</v>
      </c>
      <c r="H24" s="28">
        <f t="shared" si="0"/>
        <v>5.8690546382047071</v>
      </c>
      <c r="I24" s="27">
        <f t="shared" si="3"/>
        <v>2.9814270929953812</v>
      </c>
      <c r="J24" s="28">
        <f t="shared" si="1"/>
        <v>0.97658549142826145</v>
      </c>
      <c r="K24" s="27">
        <f t="shared" si="2"/>
        <v>0.94291077810081181</v>
      </c>
      <c r="L24" s="18"/>
      <c r="M24" s="16"/>
    </row>
    <row r="25" spans="1:13">
      <c r="A25" s="16"/>
      <c r="B25" s="11" t="s">
        <v>21</v>
      </c>
      <c r="C25" s="55">
        <v>184.86133333333336</v>
      </c>
      <c r="D25" s="55">
        <v>182.26499999999999</v>
      </c>
      <c r="E25" s="55">
        <v>190.35133333333337</v>
      </c>
      <c r="F25" s="55">
        <v>197.81333333333336</v>
      </c>
      <c r="G25" s="56">
        <v>197.22400000000002</v>
      </c>
      <c r="H25" s="28">
        <f t="shared" si="0"/>
        <v>-0.2979239687247337</v>
      </c>
      <c r="I25" s="27">
        <f t="shared" si="3"/>
        <v>3.9201196384229808</v>
      </c>
      <c r="J25" s="28">
        <f t="shared" si="1"/>
        <v>0.88895121674514199</v>
      </c>
      <c r="K25" s="27">
        <f t="shared" si="2"/>
        <v>0.91138755591701459</v>
      </c>
      <c r="L25" s="18"/>
      <c r="M25" s="16"/>
    </row>
    <row r="26" spans="1:13">
      <c r="A26" s="16"/>
      <c r="B26" s="11" t="s">
        <v>15</v>
      </c>
      <c r="C26" s="55">
        <v>174.46400000000003</v>
      </c>
      <c r="D26" s="55">
        <v>181.31033333333335</v>
      </c>
      <c r="E26" s="55">
        <v>183.583</v>
      </c>
      <c r="F26" s="55">
        <v>190.39466666666669</v>
      </c>
      <c r="G26" s="56">
        <v>194.30366666666669</v>
      </c>
      <c r="H26" s="28">
        <f t="shared" si="0"/>
        <v>2.0531037283957554</v>
      </c>
      <c r="I26" s="27">
        <f t="shared" si="3"/>
        <v>3.7104016530216333</v>
      </c>
      <c r="J26" s="28">
        <f t="shared" si="1"/>
        <v>0.87578834675990669</v>
      </c>
      <c r="K26" s="27">
        <f t="shared" si="2"/>
        <v>0.87720745102942854</v>
      </c>
      <c r="L26" s="18"/>
      <c r="M26" s="16"/>
    </row>
    <row r="27" spans="1:13">
      <c r="A27" s="16"/>
      <c r="B27" s="11" t="s">
        <v>10</v>
      </c>
      <c r="C27" s="55">
        <v>161.15333333333334</v>
      </c>
      <c r="D27" s="55">
        <v>163.91033333333334</v>
      </c>
      <c r="E27" s="55">
        <v>172.2833333333333</v>
      </c>
      <c r="F27" s="55">
        <v>178.96766666666667</v>
      </c>
      <c r="G27" s="56">
        <v>183.01266666666666</v>
      </c>
      <c r="H27" s="28">
        <f t="shared" si="0"/>
        <v>2.2601848006064351</v>
      </c>
      <c r="I27" s="27">
        <f t="shared" si="3"/>
        <v>3.8798490858082735</v>
      </c>
      <c r="J27" s="28">
        <f t="shared" si="1"/>
        <v>0.82489622314275357</v>
      </c>
      <c r="K27" s="27">
        <f t="shared" si="2"/>
        <v>0.82455970769498665</v>
      </c>
      <c r="L27" s="18"/>
      <c r="M27" s="16"/>
    </row>
    <row r="28" spans="1:13">
      <c r="A28" s="16"/>
      <c r="B28" s="11" t="s">
        <v>8</v>
      </c>
      <c r="C28" s="55">
        <v>145.27533333333335</v>
      </c>
      <c r="D28" s="55">
        <v>158.07666666666668</v>
      </c>
      <c r="E28" s="55">
        <v>165.8116666666667</v>
      </c>
      <c r="F28" s="55">
        <v>162.83833333333334</v>
      </c>
      <c r="G28" s="56">
        <v>166.58733333333333</v>
      </c>
      <c r="H28" s="28">
        <f t="shared" si="0"/>
        <v>2.3022834508664047</v>
      </c>
      <c r="I28" s="27">
        <f t="shared" si="3"/>
        <v>-1.7931991114417123</v>
      </c>
      <c r="J28" s="28">
        <f t="shared" si="1"/>
        <v>0.75086202825718584</v>
      </c>
      <c r="K28" s="27">
        <f t="shared" si="2"/>
        <v>0.75024685204704833</v>
      </c>
      <c r="L28" s="18"/>
      <c r="M28" s="16"/>
    </row>
    <row r="29" spans="1:13">
      <c r="A29" s="16"/>
      <c r="B29" s="11" t="s">
        <v>9</v>
      </c>
      <c r="C29" s="55">
        <v>141.12533333333332</v>
      </c>
      <c r="D29" s="55">
        <v>154.70299999999997</v>
      </c>
      <c r="E29" s="55">
        <v>153.137</v>
      </c>
      <c r="F29" s="55">
        <v>156.38033333333334</v>
      </c>
      <c r="G29" s="56">
        <v>161.76933333333332</v>
      </c>
      <c r="H29" s="28">
        <f t="shared" si="0"/>
        <v>3.4460855052105721</v>
      </c>
      <c r="I29" s="27">
        <f t="shared" si="3"/>
        <v>2.1179292615980172</v>
      </c>
      <c r="J29" s="28">
        <f t="shared" si="1"/>
        <v>0.72914577180625639</v>
      </c>
      <c r="K29" s="27">
        <f t="shared" si="2"/>
        <v>0.72049283730531166</v>
      </c>
      <c r="L29" s="18"/>
      <c r="M29" s="16"/>
    </row>
    <row r="30" spans="1:13">
      <c r="A30" s="16"/>
      <c r="B30" s="11" t="s">
        <v>17</v>
      </c>
      <c r="C30" s="55">
        <v>133.73966666666669</v>
      </c>
      <c r="D30" s="55">
        <v>138.506</v>
      </c>
      <c r="E30" s="55">
        <v>152.08199999999999</v>
      </c>
      <c r="F30" s="55">
        <v>160.64066666666668</v>
      </c>
      <c r="G30" s="56">
        <v>156.82399999999998</v>
      </c>
      <c r="H30" s="28">
        <f t="shared" si="0"/>
        <v>-2.3759031544523967</v>
      </c>
      <c r="I30" s="27">
        <f t="shared" si="3"/>
        <v>5.6276657767958538</v>
      </c>
      <c r="J30" s="28">
        <f t="shared" si="1"/>
        <v>0.70685558357421063</v>
      </c>
      <c r="K30" s="27">
        <f t="shared" si="2"/>
        <v>0.74012151813601967</v>
      </c>
      <c r="L30" s="18"/>
      <c r="M30" s="16"/>
    </row>
    <row r="31" spans="1:13">
      <c r="A31" s="16"/>
      <c r="B31" s="11" t="s">
        <v>3</v>
      </c>
      <c r="C31" s="55">
        <v>125.18133333333333</v>
      </c>
      <c r="D31" s="55">
        <v>132.82633333333334</v>
      </c>
      <c r="E31" s="55">
        <v>125.07066666666667</v>
      </c>
      <c r="F31" s="55">
        <v>133.18433333333334</v>
      </c>
      <c r="G31" s="56">
        <v>139.69633333333334</v>
      </c>
      <c r="H31" s="28">
        <f t="shared" si="0"/>
        <v>4.8894639759931691</v>
      </c>
      <c r="I31" s="27">
        <f t="shared" si="3"/>
        <v>6.4872658656972559</v>
      </c>
      <c r="J31" s="28">
        <f t="shared" si="1"/>
        <v>0.62965574925719792</v>
      </c>
      <c r="K31" s="27">
        <f t="shared" si="2"/>
        <v>0.61362165025834281</v>
      </c>
      <c r="L31" s="18"/>
      <c r="M31" s="16"/>
    </row>
    <row r="32" spans="1:13">
      <c r="A32" s="16"/>
      <c r="B32" s="11" t="s">
        <v>14</v>
      </c>
      <c r="C32" s="55">
        <v>101.52233333333334</v>
      </c>
      <c r="D32" s="55">
        <v>108.03866666666666</v>
      </c>
      <c r="E32" s="55">
        <v>102.46199999999999</v>
      </c>
      <c r="F32" s="55">
        <v>103.15066666666667</v>
      </c>
      <c r="G32" s="56">
        <v>115.83966666666667</v>
      </c>
      <c r="H32" s="28">
        <f t="shared" si="0"/>
        <v>12.301423160942582</v>
      </c>
      <c r="I32" s="27">
        <f t="shared" si="3"/>
        <v>0.67211909455864305</v>
      </c>
      <c r="J32" s="28">
        <f t="shared" si="1"/>
        <v>0.52212617445485843</v>
      </c>
      <c r="K32" s="27">
        <f t="shared" si="2"/>
        <v>0.47524720604211373</v>
      </c>
      <c r="L32" s="18"/>
      <c r="M32" s="16"/>
    </row>
    <row r="33" spans="1:14">
      <c r="A33" s="16"/>
      <c r="B33" s="11" t="s">
        <v>11</v>
      </c>
      <c r="C33" s="55">
        <v>110.60599999999999</v>
      </c>
      <c r="D33" s="55">
        <v>118.53666666666668</v>
      </c>
      <c r="E33" s="55">
        <v>109.59533333333333</v>
      </c>
      <c r="F33" s="55">
        <v>114.949</v>
      </c>
      <c r="G33" s="56">
        <v>114.80333333333333</v>
      </c>
      <c r="H33" s="28">
        <f t="shared" si="0"/>
        <v>-0.12672286550267087</v>
      </c>
      <c r="I33" s="27">
        <f t="shared" si="3"/>
        <v>4.8849403563412164</v>
      </c>
      <c r="J33" s="28">
        <f t="shared" si="1"/>
        <v>0.51745509092739617</v>
      </c>
      <c r="K33" s="27">
        <f t="shared" si="2"/>
        <v>0.52960579754535375</v>
      </c>
      <c r="L33" s="18"/>
      <c r="M33" s="16"/>
    </row>
    <row r="34" spans="1:14">
      <c r="A34" s="16"/>
      <c r="B34" s="11" t="s">
        <v>186</v>
      </c>
      <c r="C34" s="55">
        <v>59.233333333333327</v>
      </c>
      <c r="D34" s="55">
        <v>63.205999999999996</v>
      </c>
      <c r="E34" s="55">
        <v>77.806333333333328</v>
      </c>
      <c r="F34" s="55">
        <v>80.623666666666665</v>
      </c>
      <c r="G34" s="56">
        <v>81.479666666666674</v>
      </c>
      <c r="H34" s="28">
        <f t="shared" si="0"/>
        <v>1.0617229845661713</v>
      </c>
      <c r="I34" s="27">
        <f t="shared" si="3"/>
        <v>3.6209563060419336</v>
      </c>
      <c r="J34" s="28">
        <f t="shared" si="1"/>
        <v>0.36725473990651197</v>
      </c>
      <c r="K34" s="27">
        <f t="shared" si="2"/>
        <v>0.3714583100856097</v>
      </c>
      <c r="L34" s="18"/>
      <c r="M34" s="16"/>
    </row>
    <row r="35" spans="1:14">
      <c r="A35" s="16"/>
      <c r="B35" s="11" t="s">
        <v>16</v>
      </c>
      <c r="C35" s="55">
        <v>67.553666666666658</v>
      </c>
      <c r="D35" s="55">
        <v>73.14266666666667</v>
      </c>
      <c r="E35" s="55">
        <v>75.393999999999991</v>
      </c>
      <c r="F35" s="55">
        <v>79.240666666666669</v>
      </c>
      <c r="G35" s="56">
        <v>81.054000000000002</v>
      </c>
      <c r="H35" s="28">
        <f t="shared" si="0"/>
        <v>2.2883872758936885</v>
      </c>
      <c r="I35" s="27">
        <f t="shared" si="3"/>
        <v>5.1020859307991051</v>
      </c>
      <c r="J35" s="28">
        <f t="shared" si="1"/>
        <v>0.36533612502565982</v>
      </c>
      <c r="K35" s="27">
        <f t="shared" si="2"/>
        <v>0.36508639890756361</v>
      </c>
      <c r="L35" s="18"/>
      <c r="M35" s="16"/>
    </row>
    <row r="36" spans="1:14">
      <c r="A36" s="16"/>
      <c r="B36" s="11" t="s">
        <v>6</v>
      </c>
      <c r="C36" s="55">
        <v>55.834666666666664</v>
      </c>
      <c r="D36" s="55">
        <v>55.603000000000002</v>
      </c>
      <c r="E36" s="55">
        <v>55.99</v>
      </c>
      <c r="F36" s="55">
        <v>57.994999999999997</v>
      </c>
      <c r="G36" s="56">
        <v>62.16299999999999</v>
      </c>
      <c r="H36" s="28">
        <f t="shared" si="0"/>
        <v>7.1868264505560608</v>
      </c>
      <c r="I36" s="27">
        <f t="shared" si="3"/>
        <v>3.5809966065368792</v>
      </c>
      <c r="J36" s="28">
        <f t="shared" si="1"/>
        <v>0.2801883872476385</v>
      </c>
      <c r="K36" s="27">
        <f t="shared" si="2"/>
        <v>0.26720100417265735</v>
      </c>
      <c r="L36" s="18"/>
      <c r="M36" s="16"/>
    </row>
    <row r="37" spans="1:14">
      <c r="A37" s="16"/>
      <c r="B37" s="11" t="s">
        <v>12</v>
      </c>
      <c r="C37" s="55">
        <v>34.93266666666667</v>
      </c>
      <c r="D37" s="55">
        <v>36.74</v>
      </c>
      <c r="E37" s="55">
        <v>37.369333333333337</v>
      </c>
      <c r="F37" s="55">
        <v>41.951999999999998</v>
      </c>
      <c r="G37" s="56">
        <v>44.463999999999999</v>
      </c>
      <c r="H37" s="28">
        <f t="shared" si="0"/>
        <v>5.9877955758962598</v>
      </c>
      <c r="I37" s="27">
        <f t="shared" si="3"/>
        <v>12.263174795732667</v>
      </c>
      <c r="J37" s="28">
        <f t="shared" si="1"/>
        <v>0.20041337211169022</v>
      </c>
      <c r="K37" s="27">
        <f t="shared" si="2"/>
        <v>0.19328591304511286</v>
      </c>
      <c r="L37" s="18"/>
      <c r="M37" s="16"/>
    </row>
    <row r="38" spans="1:14">
      <c r="A38" s="16"/>
      <c r="B38" s="11" t="s">
        <v>13</v>
      </c>
      <c r="C38" s="55">
        <v>23.393666666666665</v>
      </c>
      <c r="D38" s="55">
        <v>24.215999999999998</v>
      </c>
      <c r="E38" s="55">
        <v>26.372333333333334</v>
      </c>
      <c r="F38" s="55">
        <v>26.329666666666668</v>
      </c>
      <c r="G38" s="56">
        <v>25.041</v>
      </c>
      <c r="H38" s="28">
        <f t="shared" si="0"/>
        <v>-4.8943523781792457</v>
      </c>
      <c r="I38" s="27">
        <f t="shared" si="3"/>
        <v>-0.16178570977160023</v>
      </c>
      <c r="J38" s="28">
        <f t="shared" si="1"/>
        <v>0.11286774134240812</v>
      </c>
      <c r="K38" s="27">
        <f t="shared" si="2"/>
        <v>0.12130896409802013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17031.441666666666</v>
      </c>
      <c r="D13" s="26">
        <v>17495.471333333331</v>
      </c>
      <c r="E13" s="26">
        <v>18490.605666666666</v>
      </c>
      <c r="F13" s="26">
        <v>19106.396666666667</v>
      </c>
      <c r="G13" s="26">
        <v>19717.865666666665</v>
      </c>
      <c r="H13" s="28">
        <f t="shared" ref="H13:H38" si="0">IF(OR(OR(G13=0,F13=0),G13=""),"",(G13/F13-1)*100)</f>
        <v>3.2003365713995535</v>
      </c>
      <c r="I13" s="27">
        <f>IF(OR(OR(G13=0,F13=0),F13=""),"",(F13/E13-1)*100)</f>
        <v>3.3302911278352498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7878.7106666666677</v>
      </c>
      <c r="D14" s="25">
        <v>8044.7110000000011</v>
      </c>
      <c r="E14" s="25">
        <v>8680.6763333333347</v>
      </c>
      <c r="F14" s="25">
        <v>8975.3873333333304</v>
      </c>
      <c r="G14" s="26">
        <v>9132.3696666666638</v>
      </c>
      <c r="H14" s="28">
        <f t="shared" si="0"/>
        <v>1.7490312952882059</v>
      </c>
      <c r="I14" s="27">
        <f>IF(OR(OR(G14=0,F14=0),F14=""),"",(F14/E14-1)*100)</f>
        <v>3.3950234830012249</v>
      </c>
      <c r="J14" s="28">
        <f t="shared" si="1"/>
        <v>46.315203790565761</v>
      </c>
      <c r="K14" s="27">
        <f t="shared" si="2"/>
        <v>46.975824326896436</v>
      </c>
      <c r="L14" s="18"/>
    </row>
    <row r="15" spans="1:15">
      <c r="A15" s="16"/>
      <c r="B15" s="12" t="s">
        <v>4</v>
      </c>
      <c r="C15" s="107">
        <v>3199.3513333333335</v>
      </c>
      <c r="D15" s="107">
        <v>3319.4173333333333</v>
      </c>
      <c r="E15" s="107">
        <v>3396.04</v>
      </c>
      <c r="F15" s="107">
        <v>3544.1693333333337</v>
      </c>
      <c r="G15" s="107">
        <v>3819.7630000000004</v>
      </c>
      <c r="H15" s="50">
        <f t="shared" si="0"/>
        <v>7.7759734580025608</v>
      </c>
      <c r="I15" s="36">
        <f t="shared" ref="I15:I38" si="3">IF(OR(OR(G15=0,F15=0),F15=""),"",(F15/E15-1)*100)</f>
        <v>4.3618253416724651</v>
      </c>
      <c r="J15" s="50">
        <f t="shared" si="1"/>
        <v>19.372091607548398</v>
      </c>
      <c r="K15" s="36">
        <f t="shared" si="2"/>
        <v>18.54964803236054</v>
      </c>
      <c r="L15" s="18"/>
      <c r="N15" s="34">
        <f>G15-F15</f>
        <v>275.59366666666665</v>
      </c>
      <c r="O15" s="34">
        <f>J15</f>
        <v>19.372091607548398</v>
      </c>
    </row>
    <row r="16" spans="1:15">
      <c r="A16" s="16"/>
      <c r="B16" s="11" t="s">
        <v>195</v>
      </c>
      <c r="C16" s="55">
        <v>1366.3</v>
      </c>
      <c r="D16" s="55">
        <v>1409.3389999999999</v>
      </c>
      <c r="E16" s="55">
        <v>1498.4853333333333</v>
      </c>
      <c r="F16" s="55">
        <v>1510.9826666666668</v>
      </c>
      <c r="G16" s="56">
        <v>1600.789</v>
      </c>
      <c r="H16" s="28">
        <f t="shared" si="0"/>
        <v>5.9435713800378931</v>
      </c>
      <c r="I16" s="27">
        <f t="shared" si="3"/>
        <v>0.83399770790772987</v>
      </c>
      <c r="J16" s="28">
        <f t="shared" si="1"/>
        <v>8.1184699554280702</v>
      </c>
      <c r="K16" s="27">
        <f t="shared" si="2"/>
        <v>7.908255507448728</v>
      </c>
      <c r="L16" s="18"/>
      <c r="N16" s="23" t="s">
        <v>35</v>
      </c>
      <c r="O16" s="34">
        <f>100-O15</f>
        <v>80.627908392451602</v>
      </c>
    </row>
    <row r="17" spans="1:12">
      <c r="A17" s="16"/>
      <c r="B17" s="11" t="s">
        <v>23</v>
      </c>
      <c r="C17" s="55">
        <v>1002.2910000000001</v>
      </c>
      <c r="D17" s="55">
        <v>1022.256</v>
      </c>
      <c r="E17" s="55">
        <v>1056</v>
      </c>
      <c r="F17" s="55">
        <v>1084.7529999999999</v>
      </c>
      <c r="G17" s="56">
        <v>1029.268</v>
      </c>
      <c r="H17" s="28">
        <f t="shared" si="0"/>
        <v>-5.1149893109306843</v>
      </c>
      <c r="I17" s="27">
        <f t="shared" si="3"/>
        <v>2.7228219696969536</v>
      </c>
      <c r="J17" s="28">
        <f t="shared" si="1"/>
        <v>5.2199767327758622</v>
      </c>
      <c r="K17" s="27">
        <f t="shared" si="2"/>
        <v>5.6774336832045247</v>
      </c>
      <c r="L17" s="18"/>
    </row>
    <row r="18" spans="1:12">
      <c r="A18" s="16"/>
      <c r="B18" s="11" t="s">
        <v>24</v>
      </c>
      <c r="C18" s="55">
        <v>641.02466666666669</v>
      </c>
      <c r="D18" s="55">
        <v>644.25400000000002</v>
      </c>
      <c r="E18" s="55">
        <v>664.35699999999997</v>
      </c>
      <c r="F18" s="55">
        <v>691.45266666666669</v>
      </c>
      <c r="G18" s="56">
        <v>740.67000000000007</v>
      </c>
      <c r="H18" s="28">
        <f t="shared" si="0"/>
        <v>7.1179613162241084</v>
      </c>
      <c r="I18" s="27">
        <f t="shared" si="3"/>
        <v>4.078479893591358</v>
      </c>
      <c r="J18" s="28">
        <f t="shared" si="1"/>
        <v>3.7563396187048443</v>
      </c>
      <c r="K18" s="27">
        <f t="shared" si="2"/>
        <v>3.6189590257643207</v>
      </c>
      <c r="L18" s="18"/>
    </row>
    <row r="19" spans="1:12">
      <c r="A19" s="16"/>
      <c r="B19" s="11" t="s">
        <v>19</v>
      </c>
      <c r="C19" s="55">
        <v>405.21166666666664</v>
      </c>
      <c r="D19" s="55">
        <v>453.05833333333334</v>
      </c>
      <c r="E19" s="55">
        <v>508.24099999999999</v>
      </c>
      <c r="F19" s="55">
        <v>543.20266666666669</v>
      </c>
      <c r="G19" s="56">
        <v>519.55533333333335</v>
      </c>
      <c r="H19" s="28">
        <f t="shared" si="0"/>
        <v>-4.353316871296653</v>
      </c>
      <c r="I19" s="27">
        <f t="shared" si="3"/>
        <v>6.8789544068004638</v>
      </c>
      <c r="J19" s="28">
        <f t="shared" si="1"/>
        <v>2.6349471191075673</v>
      </c>
      <c r="K19" s="27">
        <f t="shared" si="2"/>
        <v>2.8430408733968502</v>
      </c>
      <c r="L19" s="18"/>
    </row>
    <row r="20" spans="1:12">
      <c r="A20" s="16"/>
      <c r="B20" s="11" t="s">
        <v>5</v>
      </c>
      <c r="C20" s="55">
        <v>325.34166666666664</v>
      </c>
      <c r="D20" s="55">
        <v>314.20733333333334</v>
      </c>
      <c r="E20" s="55">
        <v>339.33533333333332</v>
      </c>
      <c r="F20" s="55">
        <v>343.67633333333333</v>
      </c>
      <c r="G20" s="56">
        <v>369.9973333333333</v>
      </c>
      <c r="H20" s="28">
        <f t="shared" si="0"/>
        <v>7.6586594557475962</v>
      </c>
      <c r="I20" s="27">
        <f t="shared" si="3"/>
        <v>1.2792655446038692</v>
      </c>
      <c r="J20" s="28">
        <f t="shared" si="1"/>
        <v>1.8764573183943489</v>
      </c>
      <c r="K20" s="27">
        <f t="shared" si="2"/>
        <v>1.7987501219050721</v>
      </c>
      <c r="L20" s="18"/>
    </row>
    <row r="21" spans="1:12">
      <c r="A21" s="16"/>
      <c r="B21" s="11" t="s">
        <v>20</v>
      </c>
      <c r="C21" s="55">
        <v>304.00766666666669</v>
      </c>
      <c r="D21" s="55">
        <v>310.21366666666665</v>
      </c>
      <c r="E21" s="55">
        <v>323.97266666666661</v>
      </c>
      <c r="F21" s="55">
        <v>322.01066666666668</v>
      </c>
      <c r="G21" s="56">
        <v>328.09366666666665</v>
      </c>
      <c r="H21" s="28">
        <f t="shared" si="0"/>
        <v>1.8890678569653874</v>
      </c>
      <c r="I21" s="27">
        <f t="shared" si="3"/>
        <v>-0.60560664582812729</v>
      </c>
      <c r="J21" s="28">
        <f t="shared" si="1"/>
        <v>1.6639410786803044</v>
      </c>
      <c r="K21" s="27">
        <f t="shared" si="2"/>
        <v>1.6853552885168126</v>
      </c>
      <c r="L21" s="18"/>
    </row>
    <row r="22" spans="1:12">
      <c r="A22" s="16"/>
      <c r="B22" s="11" t="s">
        <v>22</v>
      </c>
      <c r="C22" s="55">
        <v>235.172</v>
      </c>
      <c r="D22" s="55">
        <v>241.25900000000001</v>
      </c>
      <c r="E22" s="55">
        <v>236.27933333333331</v>
      </c>
      <c r="F22" s="55">
        <v>243.16200000000001</v>
      </c>
      <c r="G22" s="56">
        <v>268.85333333333335</v>
      </c>
      <c r="H22" s="28">
        <f t="shared" si="0"/>
        <v>10.565521476765838</v>
      </c>
      <c r="I22" s="27">
        <f t="shared" si="3"/>
        <v>2.9129363832074651</v>
      </c>
      <c r="J22" s="28">
        <f t="shared" si="1"/>
        <v>1.3635011916519635</v>
      </c>
      <c r="K22" s="27">
        <f t="shared" si="2"/>
        <v>1.2726732530588796</v>
      </c>
      <c r="L22" s="18"/>
    </row>
    <row r="23" spans="1:12">
      <c r="A23" s="16"/>
      <c r="B23" s="11" t="s">
        <v>7</v>
      </c>
      <c r="C23" s="55">
        <v>210.99966666666668</v>
      </c>
      <c r="D23" s="55">
        <v>208.02566666666667</v>
      </c>
      <c r="E23" s="55">
        <v>221.48800000000003</v>
      </c>
      <c r="F23" s="55">
        <v>217.42266666666669</v>
      </c>
      <c r="G23" s="56">
        <v>226.59066666666669</v>
      </c>
      <c r="H23" s="28">
        <f t="shared" si="0"/>
        <v>4.2166716748330391</v>
      </c>
      <c r="I23" s="27">
        <f t="shared" si="3"/>
        <v>-1.8354643742926613</v>
      </c>
      <c r="J23" s="28">
        <f t="shared" si="1"/>
        <v>1.1491642680664038</v>
      </c>
      <c r="K23" s="27">
        <f t="shared" si="2"/>
        <v>1.1379574624135478</v>
      </c>
      <c r="L23" s="18"/>
    </row>
    <row r="24" spans="1:12">
      <c r="A24" s="16"/>
      <c r="B24" s="11" t="s">
        <v>18</v>
      </c>
      <c r="C24" s="55">
        <v>168.11333333333334</v>
      </c>
      <c r="D24" s="55">
        <v>174.15166666666667</v>
      </c>
      <c r="E24" s="55">
        <v>174.72733333333335</v>
      </c>
      <c r="F24" s="55">
        <v>180.01866666666663</v>
      </c>
      <c r="G24" s="56">
        <v>192.55933333333334</v>
      </c>
      <c r="H24" s="28">
        <f t="shared" si="0"/>
        <v>6.9663146044114166</v>
      </c>
      <c r="I24" s="27">
        <f t="shared" si="3"/>
        <v>3.028337485835042</v>
      </c>
      <c r="J24" s="28">
        <f t="shared" si="1"/>
        <v>0.97657290392670471</v>
      </c>
      <c r="K24" s="27">
        <f t="shared" si="2"/>
        <v>0.94219056480037477</v>
      </c>
      <c r="L24" s="18"/>
    </row>
    <row r="25" spans="1:12">
      <c r="A25" s="16"/>
      <c r="B25" s="11" t="s">
        <v>15</v>
      </c>
      <c r="C25" s="55">
        <v>152.03166666666667</v>
      </c>
      <c r="D25" s="55">
        <v>156.72200000000001</v>
      </c>
      <c r="E25" s="55">
        <v>164.608</v>
      </c>
      <c r="F25" s="55">
        <v>173.79600000000002</v>
      </c>
      <c r="G25" s="56">
        <v>173.71</v>
      </c>
      <c r="H25" s="28">
        <f t="shared" si="0"/>
        <v>-4.9483302262431916E-2</v>
      </c>
      <c r="I25" s="27">
        <f t="shared" si="3"/>
        <v>5.5817457231726486</v>
      </c>
      <c r="J25" s="28">
        <f t="shared" si="1"/>
        <v>0.88097770284366661</v>
      </c>
      <c r="K25" s="27">
        <f t="shared" si="2"/>
        <v>0.90962206548976021</v>
      </c>
      <c r="L25" s="18"/>
    </row>
    <row r="26" spans="1:12">
      <c r="A26" s="16"/>
      <c r="B26" s="11" t="s">
        <v>21</v>
      </c>
      <c r="C26" s="55">
        <v>159.54366666666667</v>
      </c>
      <c r="D26" s="55">
        <v>153.97133333333332</v>
      </c>
      <c r="E26" s="55">
        <v>162.822</v>
      </c>
      <c r="F26" s="55">
        <v>166.61266666666666</v>
      </c>
      <c r="G26" s="56">
        <v>169.72933333333333</v>
      </c>
      <c r="H26" s="28">
        <f t="shared" si="0"/>
        <v>1.8706060763687526</v>
      </c>
      <c r="I26" s="27">
        <f t="shared" si="3"/>
        <v>2.3281047196734184</v>
      </c>
      <c r="J26" s="28">
        <f t="shared" si="1"/>
        <v>0.86078958140111073</v>
      </c>
      <c r="K26" s="27">
        <f t="shared" si="2"/>
        <v>0.87202558165947552</v>
      </c>
      <c r="L26" s="18"/>
    </row>
    <row r="27" spans="1:12">
      <c r="A27" s="16"/>
      <c r="B27" s="11" t="s">
        <v>10</v>
      </c>
      <c r="C27" s="55">
        <v>138.97733333333335</v>
      </c>
      <c r="D27" s="55">
        <v>141.30933333333334</v>
      </c>
      <c r="E27" s="55">
        <v>143.33700000000002</v>
      </c>
      <c r="F27" s="55">
        <v>148.73599999999999</v>
      </c>
      <c r="G27" s="56">
        <v>156.77533333333329</v>
      </c>
      <c r="H27" s="28">
        <f t="shared" si="0"/>
        <v>5.4051025530694075</v>
      </c>
      <c r="I27" s="27">
        <f t="shared" si="3"/>
        <v>3.766647829939207</v>
      </c>
      <c r="J27" s="28">
        <f t="shared" si="1"/>
        <v>0.7950928157420416</v>
      </c>
      <c r="K27" s="27">
        <f t="shared" si="2"/>
        <v>0.77846180310642898</v>
      </c>
      <c r="L27" s="18"/>
    </row>
    <row r="28" spans="1:12">
      <c r="A28" s="16"/>
      <c r="B28" s="11" t="s">
        <v>9</v>
      </c>
      <c r="C28" s="55">
        <v>119.86166666666668</v>
      </c>
      <c r="D28" s="55">
        <v>133.80133333333333</v>
      </c>
      <c r="E28" s="55">
        <v>130.09966666666665</v>
      </c>
      <c r="F28" s="55">
        <v>137.00300000000001</v>
      </c>
      <c r="G28" s="56">
        <v>142.40966666666668</v>
      </c>
      <c r="H28" s="28">
        <f t="shared" si="0"/>
        <v>3.9463856022617483</v>
      </c>
      <c r="I28" s="27">
        <f t="shared" si="3"/>
        <v>5.3061883325348225</v>
      </c>
      <c r="J28" s="28">
        <f t="shared" si="1"/>
        <v>0.72223672213880763</v>
      </c>
      <c r="K28" s="27">
        <f t="shared" si="2"/>
        <v>0.71705304977268525</v>
      </c>
      <c r="L28" s="18"/>
    </row>
    <row r="29" spans="1:12">
      <c r="A29" s="16"/>
      <c r="B29" s="11" t="s">
        <v>8</v>
      </c>
      <c r="C29" s="55">
        <v>128.42433333333335</v>
      </c>
      <c r="D29" s="55">
        <v>140.79166666666666</v>
      </c>
      <c r="E29" s="55">
        <v>138.56766666666667</v>
      </c>
      <c r="F29" s="55">
        <v>137.64766666666665</v>
      </c>
      <c r="G29" s="56">
        <v>142.01366666666669</v>
      </c>
      <c r="H29" s="28">
        <f t="shared" si="0"/>
        <v>3.1718663350632337</v>
      </c>
      <c r="I29" s="27">
        <f t="shared" si="3"/>
        <v>-0.66393555014037098</v>
      </c>
      <c r="J29" s="28">
        <f t="shared" si="1"/>
        <v>0.72022839118304183</v>
      </c>
      <c r="K29" s="27">
        <f t="shared" si="2"/>
        <v>0.720427137927106</v>
      </c>
      <c r="L29" s="18"/>
    </row>
    <row r="30" spans="1:12">
      <c r="A30" s="16"/>
      <c r="B30" s="11" t="s">
        <v>17</v>
      </c>
      <c r="C30" s="55">
        <v>113.342</v>
      </c>
      <c r="D30" s="55">
        <v>118.47833333333334</v>
      </c>
      <c r="E30" s="55">
        <v>135.59266666666667</v>
      </c>
      <c r="F30" s="55">
        <v>141.92966666666666</v>
      </c>
      <c r="G30" s="56">
        <v>138.821</v>
      </c>
      <c r="H30" s="28">
        <f t="shared" si="0"/>
        <v>-2.1902867382670776</v>
      </c>
      <c r="I30" s="27">
        <f t="shared" si="3"/>
        <v>4.6735565836893755</v>
      </c>
      <c r="J30" s="28">
        <f t="shared" si="1"/>
        <v>0.7040366454807474</v>
      </c>
      <c r="K30" s="27">
        <f t="shared" si="2"/>
        <v>0.74283848044607748</v>
      </c>
      <c r="L30" s="18"/>
    </row>
    <row r="31" spans="1:12">
      <c r="A31" s="16"/>
      <c r="B31" s="11" t="s">
        <v>3</v>
      </c>
      <c r="C31" s="55">
        <v>107.14466666666665</v>
      </c>
      <c r="D31" s="55">
        <v>110.46266666666666</v>
      </c>
      <c r="E31" s="55">
        <v>103.71199999999999</v>
      </c>
      <c r="F31" s="55">
        <v>108.01033333333334</v>
      </c>
      <c r="G31" s="56">
        <v>114.003</v>
      </c>
      <c r="H31" s="28">
        <f t="shared" si="0"/>
        <v>5.5482345824936496</v>
      </c>
      <c r="I31" s="27">
        <f t="shared" si="3"/>
        <v>4.1444898693818955</v>
      </c>
      <c r="J31" s="28">
        <f t="shared" si="1"/>
        <v>0.57817109583378345</v>
      </c>
      <c r="K31" s="27">
        <f t="shared" si="2"/>
        <v>0.56530980287753541</v>
      </c>
      <c r="L31" s="18"/>
    </row>
    <row r="32" spans="1:12">
      <c r="A32" s="16"/>
      <c r="B32" s="11" t="s">
        <v>14</v>
      </c>
      <c r="C32" s="55">
        <v>87.243999999999986</v>
      </c>
      <c r="D32" s="55">
        <v>95.325000000000003</v>
      </c>
      <c r="E32" s="55">
        <v>89.713666666666654</v>
      </c>
      <c r="F32" s="55">
        <v>93.754000000000005</v>
      </c>
      <c r="G32" s="56">
        <v>99.905333333333331</v>
      </c>
      <c r="H32" s="28">
        <f t="shared" si="0"/>
        <v>6.5611422801515884</v>
      </c>
      <c r="I32" s="27">
        <f t="shared" si="3"/>
        <v>4.5035873389784653</v>
      </c>
      <c r="J32" s="28">
        <f t="shared" si="1"/>
        <v>0.50667417570566342</v>
      </c>
      <c r="K32" s="27">
        <f t="shared" si="2"/>
        <v>0.49069430325166841</v>
      </c>
      <c r="L32" s="18"/>
    </row>
    <row r="33" spans="1:14">
      <c r="A33" s="16"/>
      <c r="B33" s="11" t="s">
        <v>11</v>
      </c>
      <c r="C33" s="55">
        <v>88.612333333333325</v>
      </c>
      <c r="D33" s="55">
        <v>89.164000000000001</v>
      </c>
      <c r="E33" s="55">
        <v>86.716666666666654</v>
      </c>
      <c r="F33" s="55">
        <v>94.198666666666668</v>
      </c>
      <c r="G33" s="56">
        <v>94.821333333333328</v>
      </c>
      <c r="H33" s="28">
        <f t="shared" si="0"/>
        <v>0.66101431018130707</v>
      </c>
      <c r="I33" s="27">
        <f t="shared" si="3"/>
        <v>8.6280991735537391</v>
      </c>
      <c r="J33" s="28">
        <f t="shared" si="1"/>
        <v>0.48089045202103264</v>
      </c>
      <c r="K33" s="27">
        <f t="shared" si="2"/>
        <v>0.49302162155466606</v>
      </c>
      <c r="L33" s="18"/>
    </row>
    <row r="34" spans="1:14">
      <c r="A34" s="16"/>
      <c r="B34" s="11" t="s">
        <v>186</v>
      </c>
      <c r="C34" s="55">
        <v>46.826666666666675</v>
      </c>
      <c r="D34" s="55">
        <v>52.256333333333338</v>
      </c>
      <c r="E34" s="55">
        <v>67.609333333333339</v>
      </c>
      <c r="F34" s="55">
        <v>71.426666666666662</v>
      </c>
      <c r="G34" s="56">
        <v>72.566666666666663</v>
      </c>
      <c r="H34" s="28">
        <f t="shared" si="0"/>
        <v>1.5960425611349693</v>
      </c>
      <c r="I34" s="27">
        <f t="shared" si="3"/>
        <v>5.6461632516220384</v>
      </c>
      <c r="J34" s="28">
        <f t="shared" si="1"/>
        <v>0.36802495712982597</v>
      </c>
      <c r="K34" s="27">
        <f t="shared" si="2"/>
        <v>0.37383640627161685</v>
      </c>
      <c r="L34" s="18"/>
    </row>
    <row r="35" spans="1:14">
      <c r="A35" s="16"/>
      <c r="B35" s="11" t="s">
        <v>16</v>
      </c>
      <c r="C35" s="55">
        <v>57.223666666666666</v>
      </c>
      <c r="D35" s="55">
        <v>65.873333333333335</v>
      </c>
      <c r="E35" s="55">
        <v>65.365333333333339</v>
      </c>
      <c r="F35" s="55">
        <v>68.074333333333342</v>
      </c>
      <c r="G35" s="56">
        <v>71.432666666666663</v>
      </c>
      <c r="H35" s="28">
        <f t="shared" si="0"/>
        <v>4.9333326804522404</v>
      </c>
      <c r="I35" s="27">
        <f t="shared" si="3"/>
        <v>4.1443986618799</v>
      </c>
      <c r="J35" s="28">
        <f t="shared" si="1"/>
        <v>0.36227382757467819</v>
      </c>
      <c r="K35" s="27">
        <f t="shared" si="2"/>
        <v>0.35629079894534449</v>
      </c>
      <c r="L35" s="18"/>
    </row>
    <row r="36" spans="1:14">
      <c r="A36" s="16"/>
      <c r="B36" s="11" t="s">
        <v>6</v>
      </c>
      <c r="C36" s="55">
        <v>48.964333333333336</v>
      </c>
      <c r="D36" s="55">
        <v>48.640999999999998</v>
      </c>
      <c r="E36" s="55">
        <v>48.451000000000001</v>
      </c>
      <c r="F36" s="55">
        <v>49.935666666666663</v>
      </c>
      <c r="G36" s="56">
        <v>53.365000000000002</v>
      </c>
      <c r="H36" s="28">
        <f t="shared" si="0"/>
        <v>6.8675028536717475</v>
      </c>
      <c r="I36" s="27">
        <f t="shared" si="3"/>
        <v>3.0642642394721697</v>
      </c>
      <c r="J36" s="28">
        <f t="shared" si="1"/>
        <v>0.27064288246072343</v>
      </c>
      <c r="K36" s="27">
        <f t="shared" si="2"/>
        <v>0.26135575188693344</v>
      </c>
      <c r="L36" s="18"/>
    </row>
    <row r="37" spans="1:14">
      <c r="A37" s="16"/>
      <c r="B37" s="11" t="s">
        <v>12</v>
      </c>
      <c r="C37" s="55">
        <v>25.901666666666671</v>
      </c>
      <c r="D37" s="55">
        <v>25.864000000000001</v>
      </c>
      <c r="E37" s="55">
        <v>30.962</v>
      </c>
      <c r="F37" s="55">
        <v>35.496333333333332</v>
      </c>
      <c r="G37" s="56">
        <v>36.300333333333334</v>
      </c>
      <c r="H37" s="28">
        <f t="shared" si="0"/>
        <v>2.2650226783987204</v>
      </c>
      <c r="I37" s="27">
        <f t="shared" si="3"/>
        <v>14.644833451758066</v>
      </c>
      <c r="J37" s="28">
        <f t="shared" si="1"/>
        <v>0.18409869479281202</v>
      </c>
      <c r="K37" s="27">
        <f t="shared" si="2"/>
        <v>0.18578245784701422</v>
      </c>
      <c r="L37" s="18"/>
    </row>
    <row r="38" spans="1:14">
      <c r="A38" s="16"/>
      <c r="B38" s="11" t="s">
        <v>13</v>
      </c>
      <c r="C38" s="55">
        <v>20.82</v>
      </c>
      <c r="D38" s="55">
        <v>21.917999999999996</v>
      </c>
      <c r="E38" s="55">
        <v>23.446333333333332</v>
      </c>
      <c r="F38" s="55">
        <v>23.537666666666667</v>
      </c>
      <c r="G38" s="56">
        <v>23.503</v>
      </c>
      <c r="H38" s="28">
        <f t="shared" si="0"/>
        <v>-0.14728166201690707</v>
      </c>
      <c r="I38" s="27">
        <f t="shared" si="3"/>
        <v>0.38954207480914604</v>
      </c>
      <c r="J38" s="28">
        <f t="shared" si="1"/>
        <v>0.11919647084183234</v>
      </c>
      <c r="K38" s="27">
        <f t="shared" si="2"/>
        <v>0.12319259919758112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2146.2023333333332</v>
      </c>
      <c r="D13" s="26">
        <v>2173.6486666666665</v>
      </c>
      <c r="E13" s="26">
        <v>2453.7570000000001</v>
      </c>
      <c r="F13" s="26">
        <v>2598.2373333333335</v>
      </c>
      <c r="G13" s="26">
        <v>2468.279</v>
      </c>
      <c r="H13" s="28">
        <f t="shared" ref="H13:H38" si="0">IF(OR(OR(G13=0,F13=0),G13=""),"",(G13/F13-1)*100)</f>
        <v>-5.0017883919251993</v>
      </c>
      <c r="I13" s="27">
        <f>IF(OR(OR(G13=0,F13=0),F13=""),"",(F13/E13-1)*100)</f>
        <v>5.8881271997729856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912.08966666666652</v>
      </c>
      <c r="D14" s="25">
        <v>888.67700000000013</v>
      </c>
      <c r="E14" s="25">
        <v>1002.3246666666666</v>
      </c>
      <c r="F14" s="25">
        <v>1126.056</v>
      </c>
      <c r="G14" s="26">
        <v>1067.8440000000001</v>
      </c>
      <c r="H14" s="28">
        <f t="shared" si="0"/>
        <v>-5.1695475180630446</v>
      </c>
      <c r="I14" s="27">
        <f>IF(OR(OR(G14=0,F14=0),F14=""),"",(F14/E14-1)*100)</f>
        <v>12.344436632973888</v>
      </c>
      <c r="J14" s="28">
        <f t="shared" si="1"/>
        <v>43.262694371260302</v>
      </c>
      <c r="K14" s="27">
        <f t="shared" si="2"/>
        <v>43.339227927856733</v>
      </c>
      <c r="L14" s="18"/>
    </row>
    <row r="15" spans="1:15">
      <c r="A15" s="16"/>
      <c r="B15" s="12" t="s">
        <v>4</v>
      </c>
      <c r="C15" s="107">
        <v>378.61</v>
      </c>
      <c r="D15" s="107">
        <v>356.10466666666662</v>
      </c>
      <c r="E15" s="107">
        <v>430.81333333333333</v>
      </c>
      <c r="F15" s="107">
        <v>447.70933333333329</v>
      </c>
      <c r="G15" s="107">
        <v>405.92466666666661</v>
      </c>
      <c r="H15" s="50">
        <f t="shared" si="0"/>
        <v>-9.3329898565140503</v>
      </c>
      <c r="I15" s="36">
        <f t="shared" ref="I15:I38" si="3">IF(OR(OR(G15=0,F15=0),F15=""),"",(F15/E15-1)*100)</f>
        <v>3.9218841880473976</v>
      </c>
      <c r="J15" s="50">
        <f t="shared" si="1"/>
        <v>16.445655724764769</v>
      </c>
      <c r="K15" s="36">
        <f t="shared" si="2"/>
        <v>17.231271662121703</v>
      </c>
      <c r="L15" s="18"/>
      <c r="N15" s="23" t="s">
        <v>4</v>
      </c>
      <c r="O15" s="34">
        <f>J15</f>
        <v>16.445655724764769</v>
      </c>
    </row>
    <row r="16" spans="1:15">
      <c r="A16" s="16"/>
      <c r="B16" s="11" t="s">
        <v>195</v>
      </c>
      <c r="C16" s="55">
        <v>192.82633333333331</v>
      </c>
      <c r="D16" s="55">
        <v>239.83199999999999</v>
      </c>
      <c r="E16" s="55">
        <v>264.61933333333332</v>
      </c>
      <c r="F16" s="55">
        <v>258.53933333333333</v>
      </c>
      <c r="G16" s="56">
        <v>228.94966666666667</v>
      </c>
      <c r="H16" s="28">
        <f t="shared" si="0"/>
        <v>-11.444938100972379</v>
      </c>
      <c r="I16" s="27">
        <f t="shared" si="3"/>
        <v>-2.2976401321142981</v>
      </c>
      <c r="J16" s="28">
        <f t="shared" si="1"/>
        <v>9.2756802074103728</v>
      </c>
      <c r="K16" s="27">
        <f t="shared" si="2"/>
        <v>9.9505664866129742</v>
      </c>
      <c r="L16" s="18"/>
      <c r="N16" s="23" t="s">
        <v>35</v>
      </c>
      <c r="O16" s="34">
        <f>100-O15</f>
        <v>83.554344275235223</v>
      </c>
    </row>
    <row r="17" spans="1:12">
      <c r="A17" s="16"/>
      <c r="B17" s="11" t="s">
        <v>23</v>
      </c>
      <c r="C17" s="55">
        <v>126.78866666666666</v>
      </c>
      <c r="D17" s="55">
        <v>137.66633333333334</v>
      </c>
      <c r="E17" s="55">
        <v>172.56899999999999</v>
      </c>
      <c r="F17" s="55">
        <v>188.39733333333334</v>
      </c>
      <c r="G17" s="56">
        <v>188.08233333333337</v>
      </c>
      <c r="H17" s="28">
        <f t="shared" si="0"/>
        <v>-0.16719981882261647</v>
      </c>
      <c r="I17" s="27">
        <f t="shared" si="3"/>
        <v>9.1721765400120336</v>
      </c>
      <c r="J17" s="28">
        <f t="shared" si="1"/>
        <v>7.619978670698627</v>
      </c>
      <c r="K17" s="27">
        <f t="shared" si="2"/>
        <v>7.2509670658774814</v>
      </c>
      <c r="L17" s="18"/>
    </row>
    <row r="18" spans="1:12">
      <c r="A18" s="16"/>
      <c r="B18" s="11" t="s">
        <v>20</v>
      </c>
      <c r="C18" s="55">
        <v>35.026999999999994</v>
      </c>
      <c r="D18" s="55">
        <v>31.995999999999999</v>
      </c>
      <c r="E18" s="55">
        <v>41.11933333333333</v>
      </c>
      <c r="F18" s="55">
        <v>48.198</v>
      </c>
      <c r="G18" s="56">
        <v>59.711333333333336</v>
      </c>
      <c r="H18" s="28">
        <f t="shared" si="0"/>
        <v>23.887574864793848</v>
      </c>
      <c r="I18" s="27">
        <f t="shared" si="3"/>
        <v>17.214935391300124</v>
      </c>
      <c r="J18" s="28">
        <f t="shared" si="1"/>
        <v>2.4191484566101864</v>
      </c>
      <c r="K18" s="27">
        <f t="shared" si="2"/>
        <v>1.8550268438397723</v>
      </c>
      <c r="L18" s="18"/>
    </row>
    <row r="19" spans="1:12">
      <c r="A19" s="16"/>
      <c r="B19" s="11" t="s">
        <v>24</v>
      </c>
      <c r="C19" s="55">
        <v>83.430666666666681</v>
      </c>
      <c r="D19" s="55">
        <v>74.970666666666673</v>
      </c>
      <c r="E19" s="55">
        <v>78.310999999999993</v>
      </c>
      <c r="F19" s="55">
        <v>57.176333333333332</v>
      </c>
      <c r="G19" s="56">
        <v>59.604999999999997</v>
      </c>
      <c r="H19" s="28">
        <f t="shared" si="0"/>
        <v>4.2476782351672293</v>
      </c>
      <c r="I19" s="27">
        <f t="shared" si="3"/>
        <v>-26.988120017196383</v>
      </c>
      <c r="J19" s="28">
        <f t="shared" si="1"/>
        <v>2.4148404617144172</v>
      </c>
      <c r="K19" s="27">
        <f t="shared" si="2"/>
        <v>2.2005816250812087</v>
      </c>
      <c r="L19" s="18"/>
    </row>
    <row r="20" spans="1:12">
      <c r="A20" s="16"/>
      <c r="B20" s="11" t="s">
        <v>19</v>
      </c>
      <c r="C20" s="55">
        <v>42.504333333333335</v>
      </c>
      <c r="D20" s="55">
        <v>55.534999999999997</v>
      </c>
      <c r="E20" s="55">
        <v>49.342999999999996</v>
      </c>
      <c r="F20" s="55">
        <v>59.561</v>
      </c>
      <c r="G20" s="56">
        <v>54.474666666666671</v>
      </c>
      <c r="H20" s="28">
        <f t="shared" si="0"/>
        <v>-8.5397043926954357</v>
      </c>
      <c r="I20" s="27">
        <f t="shared" si="3"/>
        <v>20.708104493038526</v>
      </c>
      <c r="J20" s="28">
        <f t="shared" si="1"/>
        <v>2.2069898365082179</v>
      </c>
      <c r="K20" s="27">
        <f t="shared" si="2"/>
        <v>2.2923617960483975</v>
      </c>
      <c r="L20" s="18"/>
    </row>
    <row r="21" spans="1:12">
      <c r="A21" s="16"/>
      <c r="B21" s="11" t="s">
        <v>22</v>
      </c>
      <c r="C21" s="55">
        <v>35.908000000000001</v>
      </c>
      <c r="D21" s="55">
        <v>36.125666666666667</v>
      </c>
      <c r="E21" s="55">
        <v>61.722000000000001</v>
      </c>
      <c r="F21" s="55">
        <v>64.694000000000003</v>
      </c>
      <c r="G21" s="56">
        <v>53.842999999999996</v>
      </c>
      <c r="H21" s="28">
        <f t="shared" si="0"/>
        <v>-16.772807370080699</v>
      </c>
      <c r="I21" s="27">
        <f t="shared" si="3"/>
        <v>4.8151388483846924</v>
      </c>
      <c r="J21" s="28">
        <f t="shared" si="1"/>
        <v>2.1813984561712836</v>
      </c>
      <c r="K21" s="27">
        <f t="shared" si="2"/>
        <v>2.4899188064934279</v>
      </c>
      <c r="L21" s="18"/>
    </row>
    <row r="22" spans="1:12">
      <c r="A22" s="16"/>
      <c r="B22" s="11" t="s">
        <v>7</v>
      </c>
      <c r="C22" s="55">
        <v>39.38066666666667</v>
      </c>
      <c r="D22" s="55">
        <v>51.728666666666669</v>
      </c>
      <c r="E22" s="55">
        <v>44.290333333333329</v>
      </c>
      <c r="F22" s="55">
        <v>39.204999999999998</v>
      </c>
      <c r="G22" s="56">
        <v>46.913666666666664</v>
      </c>
      <c r="H22" s="28">
        <f t="shared" si="0"/>
        <v>19.662458019810391</v>
      </c>
      <c r="I22" s="27">
        <f t="shared" si="3"/>
        <v>-11.481813187226708</v>
      </c>
      <c r="J22" s="28">
        <f t="shared" si="1"/>
        <v>1.9006630395780488</v>
      </c>
      <c r="K22" s="27">
        <f t="shared" si="2"/>
        <v>1.5089075773421774</v>
      </c>
      <c r="L22" s="18"/>
    </row>
    <row r="23" spans="1:12">
      <c r="A23" s="16"/>
      <c r="B23" s="11" t="s">
        <v>5</v>
      </c>
      <c r="C23" s="55">
        <v>55.693666666666665</v>
      </c>
      <c r="D23" s="55">
        <v>41.980666666666671</v>
      </c>
      <c r="E23" s="55">
        <v>48.338666666666661</v>
      </c>
      <c r="F23" s="55">
        <v>49.762666666666668</v>
      </c>
      <c r="G23" s="56">
        <v>43.918333333333329</v>
      </c>
      <c r="H23" s="28">
        <f t="shared" si="0"/>
        <v>-11.744413482664395</v>
      </c>
      <c r="I23" s="27">
        <f t="shared" si="3"/>
        <v>2.9458818337287029</v>
      </c>
      <c r="J23" s="28">
        <f t="shared" si="1"/>
        <v>1.7793099294420658</v>
      </c>
      <c r="K23" s="27">
        <f t="shared" si="2"/>
        <v>1.9152471573035668</v>
      </c>
      <c r="L23" s="18"/>
    </row>
    <row r="24" spans="1:12">
      <c r="A24" s="16"/>
      <c r="B24" s="11" t="s">
        <v>21</v>
      </c>
      <c r="C24" s="55">
        <v>25.317999999999998</v>
      </c>
      <c r="D24" s="55">
        <v>28.293666666666667</v>
      </c>
      <c r="E24" s="55">
        <v>27.529333333333337</v>
      </c>
      <c r="F24" s="55">
        <v>31.200666666666667</v>
      </c>
      <c r="G24" s="56">
        <v>27.494666666666664</v>
      </c>
      <c r="H24" s="28">
        <f t="shared" si="0"/>
        <v>-11.877951325826386</v>
      </c>
      <c r="I24" s="27">
        <f t="shared" si="3"/>
        <v>13.336077880563746</v>
      </c>
      <c r="J24" s="28">
        <f t="shared" si="1"/>
        <v>1.113920535995593</v>
      </c>
      <c r="K24" s="27">
        <f t="shared" si="2"/>
        <v>1.2008397487937976</v>
      </c>
      <c r="L24" s="18"/>
    </row>
    <row r="25" spans="1:12">
      <c r="A25" s="16"/>
      <c r="B25" s="11" t="s">
        <v>10</v>
      </c>
      <c r="C25" s="55">
        <v>22.176000000000002</v>
      </c>
      <c r="D25" s="55">
        <v>22.600666666666665</v>
      </c>
      <c r="E25" s="55">
        <v>28.945999999999998</v>
      </c>
      <c r="F25" s="55">
        <v>30.231333333333335</v>
      </c>
      <c r="G25" s="56">
        <v>26.237333333333329</v>
      </c>
      <c r="H25" s="28">
        <f t="shared" si="0"/>
        <v>-13.211458310362334</v>
      </c>
      <c r="I25" s="27">
        <f t="shared" si="3"/>
        <v>4.440452336534717</v>
      </c>
      <c r="J25" s="28">
        <f t="shared" si="1"/>
        <v>1.0629808596732107</v>
      </c>
      <c r="K25" s="27">
        <f t="shared" si="2"/>
        <v>1.1635324050458824</v>
      </c>
      <c r="L25" s="18"/>
    </row>
    <row r="26" spans="1:12">
      <c r="A26" s="16"/>
      <c r="B26" s="11" t="s">
        <v>3</v>
      </c>
      <c r="C26" s="55">
        <v>18.036333333333332</v>
      </c>
      <c r="D26" s="55">
        <v>22.363666666666671</v>
      </c>
      <c r="E26" s="55">
        <v>21.358666666666668</v>
      </c>
      <c r="F26" s="55">
        <v>25.173666666666666</v>
      </c>
      <c r="G26" s="56">
        <v>25.693333333333332</v>
      </c>
      <c r="H26" s="28">
        <f t="shared" si="0"/>
        <v>2.0643264787277626</v>
      </c>
      <c r="I26" s="27">
        <f t="shared" si="3"/>
        <v>17.861601847805719</v>
      </c>
      <c r="J26" s="28">
        <f t="shared" si="1"/>
        <v>1.0409412118052024</v>
      </c>
      <c r="K26" s="27">
        <f t="shared" si="2"/>
        <v>0.96887479614384719</v>
      </c>
      <c r="L26" s="18"/>
    </row>
    <row r="27" spans="1:12">
      <c r="A27" s="16"/>
      <c r="B27" s="11" t="s">
        <v>8</v>
      </c>
      <c r="C27" s="55">
        <v>16.851666666666663</v>
      </c>
      <c r="D27" s="55">
        <v>17.285333333333334</v>
      </c>
      <c r="E27" s="55">
        <v>27.243333333333336</v>
      </c>
      <c r="F27" s="55">
        <v>25.190999999999999</v>
      </c>
      <c r="G27" s="56">
        <v>24.573666666666668</v>
      </c>
      <c r="H27" s="28">
        <f t="shared" si="0"/>
        <v>-2.450610667831099</v>
      </c>
      <c r="I27" s="27">
        <f t="shared" si="3"/>
        <v>-7.5333414902728606</v>
      </c>
      <c r="J27" s="28">
        <f t="shared" si="1"/>
        <v>0.99557897088079061</v>
      </c>
      <c r="K27" s="27">
        <f t="shared" si="2"/>
        <v>0.9695419150829433</v>
      </c>
      <c r="L27" s="18"/>
    </row>
    <row r="28" spans="1:12">
      <c r="A28" s="16"/>
      <c r="B28" s="11" t="s">
        <v>18</v>
      </c>
      <c r="C28" s="55">
        <v>19.983333333333334</v>
      </c>
      <c r="D28" s="55">
        <v>22.529666666666667</v>
      </c>
      <c r="E28" s="55">
        <v>24.003333333333334</v>
      </c>
      <c r="F28" s="55">
        <v>24.637</v>
      </c>
      <c r="G28" s="56">
        <v>24.107333333333333</v>
      </c>
      <c r="H28" s="28">
        <f t="shared" si="0"/>
        <v>-2.1498829673526343</v>
      </c>
      <c r="I28" s="27">
        <f t="shared" si="3"/>
        <v>2.6399111234550743</v>
      </c>
      <c r="J28" s="28">
        <f t="shared" si="1"/>
        <v>0.97668591489589851</v>
      </c>
      <c r="K28" s="27">
        <f t="shared" si="2"/>
        <v>0.94821976745260106</v>
      </c>
      <c r="L28" s="18"/>
    </row>
    <row r="29" spans="1:12">
      <c r="A29" s="16"/>
      <c r="B29" s="11" t="s">
        <v>15</v>
      </c>
      <c r="C29" s="55">
        <v>22.432666666666666</v>
      </c>
      <c r="D29" s="55">
        <v>24.588333333333335</v>
      </c>
      <c r="E29" s="55">
        <v>18.974666666666668</v>
      </c>
      <c r="F29" s="55">
        <v>16.59866666666667</v>
      </c>
      <c r="G29" s="56">
        <v>20.593666666666667</v>
      </c>
      <c r="H29" s="28">
        <f t="shared" si="0"/>
        <v>24.06819824885531</v>
      </c>
      <c r="I29" s="27">
        <f t="shared" si="3"/>
        <v>-12.521959103365877</v>
      </c>
      <c r="J29" s="28">
        <f t="shared" si="1"/>
        <v>0.83433301772881696</v>
      </c>
      <c r="K29" s="27">
        <f t="shared" si="2"/>
        <v>0.63884335944676351</v>
      </c>
      <c r="L29" s="18"/>
    </row>
    <row r="30" spans="1:12">
      <c r="A30" s="16"/>
      <c r="B30" s="11" t="s">
        <v>11</v>
      </c>
      <c r="C30" s="55">
        <v>21.99366666666667</v>
      </c>
      <c r="D30" s="55">
        <v>29.37233333333333</v>
      </c>
      <c r="E30" s="55">
        <v>22.87833333333333</v>
      </c>
      <c r="F30" s="55">
        <v>20.750333333333334</v>
      </c>
      <c r="G30" s="56">
        <v>19.981999999999999</v>
      </c>
      <c r="H30" s="28">
        <f t="shared" si="0"/>
        <v>-3.7027517630238926</v>
      </c>
      <c r="I30" s="27">
        <f t="shared" si="3"/>
        <v>-9.3013768485466493</v>
      </c>
      <c r="J30" s="28">
        <f t="shared" si="1"/>
        <v>0.80955191856350117</v>
      </c>
      <c r="K30" s="27">
        <f t="shared" si="2"/>
        <v>0.79863117457065758</v>
      </c>
      <c r="L30" s="18"/>
    </row>
    <row r="31" spans="1:12">
      <c r="A31" s="16"/>
      <c r="B31" s="11" t="s">
        <v>9</v>
      </c>
      <c r="C31" s="55">
        <v>21.263333333333332</v>
      </c>
      <c r="D31" s="55">
        <v>20.90133333333333</v>
      </c>
      <c r="E31" s="55">
        <v>23.037333333333333</v>
      </c>
      <c r="F31" s="55">
        <v>19.377333333333336</v>
      </c>
      <c r="G31" s="56">
        <v>19.358999999999998</v>
      </c>
      <c r="H31" s="28">
        <f t="shared" si="0"/>
        <v>-9.4612261749149607E-2</v>
      </c>
      <c r="I31" s="27">
        <f t="shared" si="3"/>
        <v>-15.887255469383021</v>
      </c>
      <c r="J31" s="28">
        <f t="shared" si="1"/>
        <v>0.78431166006760167</v>
      </c>
      <c r="K31" s="27">
        <f t="shared" si="2"/>
        <v>0.74578765706802252</v>
      </c>
      <c r="L31" s="18"/>
    </row>
    <row r="32" spans="1:12">
      <c r="A32" s="16"/>
      <c r="B32" s="11" t="s">
        <v>17</v>
      </c>
      <c r="C32" s="55">
        <v>20.397666666666666</v>
      </c>
      <c r="D32" s="55">
        <v>20.027333333333335</v>
      </c>
      <c r="E32" s="55">
        <v>16.489666666666668</v>
      </c>
      <c r="F32" s="55">
        <v>18.711000000000002</v>
      </c>
      <c r="G32" s="56">
        <v>18.003</v>
      </c>
      <c r="H32" s="28">
        <f t="shared" si="0"/>
        <v>-3.7838704505371301</v>
      </c>
      <c r="I32" s="27">
        <f t="shared" si="3"/>
        <v>13.47106268572238</v>
      </c>
      <c r="J32" s="28">
        <f t="shared" si="1"/>
        <v>0.72937459663190429</v>
      </c>
      <c r="K32" s="27">
        <f t="shared" si="2"/>
        <v>0.72014206554392268</v>
      </c>
      <c r="L32" s="18"/>
    </row>
    <row r="33" spans="1:14">
      <c r="A33" s="16"/>
      <c r="B33" s="11" t="s">
        <v>14</v>
      </c>
      <c r="C33" s="55">
        <v>14.278333333333334</v>
      </c>
      <c r="D33" s="55">
        <v>12.714</v>
      </c>
      <c r="E33" s="55">
        <v>12.748333333333335</v>
      </c>
      <c r="F33" s="55">
        <v>9.3966666666666683</v>
      </c>
      <c r="G33" s="56">
        <v>15.934333333333333</v>
      </c>
      <c r="H33" s="28">
        <f t="shared" si="0"/>
        <v>69.574317133735349</v>
      </c>
      <c r="I33" s="27">
        <f t="shared" si="3"/>
        <v>-26.291018433782188</v>
      </c>
      <c r="J33" s="28">
        <f t="shared" si="1"/>
        <v>0.64556451411422011</v>
      </c>
      <c r="K33" s="27">
        <f t="shared" si="2"/>
        <v>0.36165544025231466</v>
      </c>
      <c r="L33" s="18"/>
    </row>
    <row r="34" spans="1:14">
      <c r="A34" s="16"/>
      <c r="B34" s="11" t="s">
        <v>16</v>
      </c>
      <c r="C34" s="55">
        <v>10.33</v>
      </c>
      <c r="D34" s="55">
        <v>7.269333333333333</v>
      </c>
      <c r="E34" s="55">
        <v>10.028</v>
      </c>
      <c r="F34" s="55">
        <v>11.167333333333332</v>
      </c>
      <c r="G34" s="56">
        <v>9.6210000000000004</v>
      </c>
      <c r="H34" s="28">
        <f t="shared" si="0"/>
        <v>-13.846934511372444</v>
      </c>
      <c r="I34" s="27">
        <f t="shared" si="3"/>
        <v>11.361521074325198</v>
      </c>
      <c r="J34" s="28">
        <f t="shared" si="1"/>
        <v>0.38978575760681838</v>
      </c>
      <c r="K34" s="27">
        <f t="shared" si="2"/>
        <v>0.42980420572305938</v>
      </c>
      <c r="L34" s="18"/>
    </row>
    <row r="35" spans="1:14">
      <c r="A35" s="16"/>
      <c r="B35" s="11" t="s">
        <v>186</v>
      </c>
      <c r="C35" s="55">
        <v>12.406999999999998</v>
      </c>
      <c r="D35" s="55">
        <v>10.949666666666667</v>
      </c>
      <c r="E35" s="55">
        <v>10.197333333333333</v>
      </c>
      <c r="F35" s="55">
        <v>9.1966666666666672</v>
      </c>
      <c r="G35" s="56">
        <v>8.9129999999999985</v>
      </c>
      <c r="H35" s="28">
        <f t="shared" si="0"/>
        <v>-3.0844508880029209</v>
      </c>
      <c r="I35" s="27">
        <f t="shared" si="3"/>
        <v>-9.813023012552291</v>
      </c>
      <c r="J35" s="28">
        <f t="shared" si="1"/>
        <v>0.36110180413154258</v>
      </c>
      <c r="K35" s="27">
        <f t="shared" si="2"/>
        <v>0.35395791403197452</v>
      </c>
      <c r="L35" s="18"/>
    </row>
    <row r="36" spans="1:14">
      <c r="A36" s="16"/>
      <c r="B36" s="11" t="s">
        <v>6</v>
      </c>
      <c r="C36" s="55">
        <v>6.8703333333333321</v>
      </c>
      <c r="D36" s="55">
        <v>6.9626666666666663</v>
      </c>
      <c r="E36" s="55">
        <v>7.5390000000000006</v>
      </c>
      <c r="F36" s="55">
        <v>8.059333333333333</v>
      </c>
      <c r="G36" s="56">
        <v>8.798</v>
      </c>
      <c r="H36" s="28">
        <f t="shared" si="0"/>
        <v>9.1653569360575773</v>
      </c>
      <c r="I36" s="27">
        <f t="shared" si="3"/>
        <v>6.9018879603837791</v>
      </c>
      <c r="J36" s="28">
        <f t="shared" si="1"/>
        <v>0.35644268739473939</v>
      </c>
      <c r="K36" s="27">
        <f t="shared" si="2"/>
        <v>0.31018464825897346</v>
      </c>
      <c r="L36" s="18"/>
    </row>
    <row r="37" spans="1:14">
      <c r="A37" s="16"/>
      <c r="B37" s="11" t="s">
        <v>12</v>
      </c>
      <c r="C37" s="55">
        <v>9.0310000000000006</v>
      </c>
      <c r="D37" s="55">
        <v>10.875999999999999</v>
      </c>
      <c r="E37" s="55">
        <v>6.4073333333333338</v>
      </c>
      <c r="F37" s="55">
        <v>6.4553333333333329</v>
      </c>
      <c r="G37" s="56">
        <v>8.1639999999999997</v>
      </c>
      <c r="H37" s="28">
        <f t="shared" si="0"/>
        <v>26.469069503253117</v>
      </c>
      <c r="I37" s="27">
        <f t="shared" si="3"/>
        <v>0.74914160857348921</v>
      </c>
      <c r="J37" s="28">
        <f t="shared" si="1"/>
        <v>0.33075677425445016</v>
      </c>
      <c r="K37" s="27">
        <f t="shared" si="2"/>
        <v>0.24845048797184549</v>
      </c>
      <c r="L37" s="18"/>
    </row>
    <row r="38" spans="1:14">
      <c r="A38" s="16"/>
      <c r="B38" s="11" t="s">
        <v>13</v>
      </c>
      <c r="C38" s="55">
        <v>2.5740000000000003</v>
      </c>
      <c r="D38" s="55">
        <v>2.2979999999999996</v>
      </c>
      <c r="E38" s="55">
        <v>2.9256666666666669</v>
      </c>
      <c r="F38" s="55">
        <v>2.7919999999999998</v>
      </c>
      <c r="G38" s="56">
        <v>1.538</v>
      </c>
      <c r="H38" s="28">
        <f t="shared" si="0"/>
        <v>-44.914040114613172</v>
      </c>
      <c r="I38" s="27">
        <f t="shared" si="3"/>
        <v>-4.5687592571493791</v>
      </c>
      <c r="J38" s="28">
        <f t="shared" si="1"/>
        <v>6.2310622097420922E-2</v>
      </c>
      <c r="K38" s="27">
        <f t="shared" si="2"/>
        <v>0.10745746603594845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1940.1736666666666</v>
      </c>
      <c r="D13" s="26">
        <v>2015.8653333333332</v>
      </c>
      <c r="E13" s="26">
        <v>2298.9860000000003</v>
      </c>
      <c r="F13" s="26">
        <v>2379.3343333333337</v>
      </c>
      <c r="G13" s="26">
        <v>2257.9080000000004</v>
      </c>
      <c r="H13" s="28">
        <f t="shared" ref="H13:H38" si="0">IF(OR(OR(G13=0,F13=0),G13=""),"",(G13/F13-1)*100)</f>
        <v>-5.1033741510055357</v>
      </c>
      <c r="I13" s="27">
        <f>IF(OR(OR(G13=0,F13=0),F13=""),"",(F13/E13-1)*100)</f>
        <v>3.494946612695049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787.6093333333331</v>
      </c>
      <c r="D14" s="25">
        <v>802.0983333333329</v>
      </c>
      <c r="E14" s="25">
        <v>932.20733333333351</v>
      </c>
      <c r="F14" s="25">
        <v>1000.0633333333335</v>
      </c>
      <c r="G14" s="26">
        <v>941.01266666666697</v>
      </c>
      <c r="H14" s="28">
        <f t="shared" si="0"/>
        <v>-5.9046927027954776</v>
      </c>
      <c r="I14" s="27">
        <f>IF(OR(OR(G14=0,F14=0),F14=""),"",(F14/E14-1)*100)</f>
        <v>7.2790673891573565</v>
      </c>
      <c r="J14" s="28">
        <f t="shared" si="1"/>
        <v>41.676306858679219</v>
      </c>
      <c r="K14" s="27">
        <f t="shared" si="2"/>
        <v>42.031223578919764</v>
      </c>
      <c r="L14" s="18"/>
    </row>
    <row r="15" spans="1:15">
      <c r="A15" s="16"/>
      <c r="B15" s="12" t="s">
        <v>4</v>
      </c>
      <c r="C15" s="107">
        <v>356.9493333333333</v>
      </c>
      <c r="D15" s="107">
        <v>343.23433333333332</v>
      </c>
      <c r="E15" s="107">
        <v>412.625</v>
      </c>
      <c r="F15" s="107">
        <v>424.60899999999998</v>
      </c>
      <c r="G15" s="107">
        <v>379.4203333333333</v>
      </c>
      <c r="H15" s="50">
        <f t="shared" si="0"/>
        <v>-10.6424184759783</v>
      </c>
      <c r="I15" s="36">
        <f t="shared" ref="I15:I38" si="3">IF(OR(OR(G15=0,F15=0),F15=""),"",(F15/E15-1)*100)</f>
        <v>2.9043320205998091</v>
      </c>
      <c r="J15" s="50">
        <f t="shared" si="1"/>
        <v>16.804065237969539</v>
      </c>
      <c r="K15" s="36">
        <f t="shared" si="2"/>
        <v>17.845705584601181</v>
      </c>
      <c r="L15" s="18"/>
      <c r="N15" s="23" t="s">
        <v>4</v>
      </c>
      <c r="O15" s="34">
        <f>J15</f>
        <v>16.804065237969539</v>
      </c>
    </row>
    <row r="16" spans="1:15">
      <c r="A16" s="16"/>
      <c r="B16" s="11" t="s">
        <v>195</v>
      </c>
      <c r="C16" s="55">
        <v>178.20666666666668</v>
      </c>
      <c r="D16" s="55">
        <v>220.89933333333332</v>
      </c>
      <c r="E16" s="55">
        <v>239.59933333333333</v>
      </c>
      <c r="F16" s="55">
        <v>238.49199999999999</v>
      </c>
      <c r="G16" s="56">
        <v>209.95266666666666</v>
      </c>
      <c r="H16" s="28">
        <f t="shared" si="0"/>
        <v>-11.966578892932823</v>
      </c>
      <c r="I16" s="27">
        <f t="shared" si="3"/>
        <v>-0.46216044006800461</v>
      </c>
      <c r="J16" s="28">
        <f t="shared" si="1"/>
        <v>9.2985483317596049</v>
      </c>
      <c r="K16" s="27">
        <f t="shared" si="2"/>
        <v>10.023475753652665</v>
      </c>
      <c r="L16" s="18"/>
      <c r="N16" s="23" t="s">
        <v>35</v>
      </c>
      <c r="O16" s="34">
        <f>100-O15</f>
        <v>83.195934762030461</v>
      </c>
    </row>
    <row r="17" spans="1:12">
      <c r="A17" s="16"/>
      <c r="B17" s="11" t="s">
        <v>23</v>
      </c>
      <c r="C17" s="55">
        <v>116.209</v>
      </c>
      <c r="D17" s="55">
        <v>128.94666666666669</v>
      </c>
      <c r="E17" s="55">
        <v>160.21266666666665</v>
      </c>
      <c r="F17" s="55">
        <v>170.68600000000001</v>
      </c>
      <c r="G17" s="56">
        <v>179.25633333333334</v>
      </c>
      <c r="H17" s="28">
        <f t="shared" si="0"/>
        <v>5.02111088978201</v>
      </c>
      <c r="I17" s="27">
        <f t="shared" si="3"/>
        <v>6.5371443789296935</v>
      </c>
      <c r="J17" s="28">
        <f t="shared" si="1"/>
        <v>7.9390450511417336</v>
      </c>
      <c r="K17" s="27">
        <f t="shared" si="2"/>
        <v>7.1736870942755271</v>
      </c>
      <c r="L17" s="18"/>
    </row>
    <row r="18" spans="1:12">
      <c r="A18" s="16"/>
      <c r="B18" s="11" t="s">
        <v>24</v>
      </c>
      <c r="C18" s="55">
        <v>80.848333333333343</v>
      </c>
      <c r="D18" s="55">
        <v>72.287999999999997</v>
      </c>
      <c r="E18" s="55">
        <v>75.98266666666666</v>
      </c>
      <c r="F18" s="55">
        <v>52.362000000000002</v>
      </c>
      <c r="G18" s="56">
        <v>57.461666666666666</v>
      </c>
      <c r="H18" s="28">
        <f t="shared" si="0"/>
        <v>9.7392511108564719</v>
      </c>
      <c r="I18" s="27">
        <f t="shared" si="3"/>
        <v>-31.086914559460922</v>
      </c>
      <c r="J18" s="28">
        <f t="shared" si="1"/>
        <v>2.5449073508161826</v>
      </c>
      <c r="K18" s="27">
        <f t="shared" si="2"/>
        <v>2.2006995514011409</v>
      </c>
      <c r="L18" s="18"/>
    </row>
    <row r="19" spans="1:12">
      <c r="A19" s="16"/>
      <c r="B19" s="11" t="s">
        <v>20</v>
      </c>
      <c r="C19" s="55">
        <v>33.1</v>
      </c>
      <c r="D19" s="55">
        <v>29.556333333333338</v>
      </c>
      <c r="E19" s="55">
        <v>38.93866666666667</v>
      </c>
      <c r="F19" s="55">
        <v>45.518000000000001</v>
      </c>
      <c r="G19" s="56">
        <v>56.925666666666665</v>
      </c>
      <c r="H19" s="28">
        <f t="shared" si="0"/>
        <v>25.061880281793279</v>
      </c>
      <c r="I19" s="27">
        <f t="shared" si="3"/>
        <v>16.896657992055886</v>
      </c>
      <c r="J19" s="28">
        <f t="shared" si="1"/>
        <v>2.5211685625218858</v>
      </c>
      <c r="K19" s="27">
        <f t="shared" si="2"/>
        <v>1.9130560746472083</v>
      </c>
      <c r="L19" s="18"/>
    </row>
    <row r="20" spans="1:12">
      <c r="A20" s="16"/>
      <c r="B20" s="11" t="s">
        <v>19</v>
      </c>
      <c r="C20" s="55">
        <v>40.660666666666664</v>
      </c>
      <c r="D20" s="55">
        <v>51.797666666666665</v>
      </c>
      <c r="E20" s="55">
        <v>45.564999999999998</v>
      </c>
      <c r="F20" s="55">
        <v>56.374666666666663</v>
      </c>
      <c r="G20" s="56">
        <v>52.534333333333336</v>
      </c>
      <c r="H20" s="28">
        <f t="shared" si="0"/>
        <v>-6.8121614909770205</v>
      </c>
      <c r="I20" s="27">
        <f t="shared" si="3"/>
        <v>23.723618274260218</v>
      </c>
      <c r="J20" s="28">
        <f t="shared" si="1"/>
        <v>2.3266817484739559</v>
      </c>
      <c r="K20" s="27">
        <f t="shared" si="2"/>
        <v>2.369346160263591</v>
      </c>
      <c r="L20" s="18"/>
    </row>
    <row r="21" spans="1:12">
      <c r="A21" s="16"/>
      <c r="B21" s="11" t="s">
        <v>22</v>
      </c>
      <c r="C21" s="55">
        <v>34.408000000000001</v>
      </c>
      <c r="D21" s="55">
        <v>34.327666666666666</v>
      </c>
      <c r="E21" s="55">
        <v>58.540999999999997</v>
      </c>
      <c r="F21" s="55">
        <v>61.191666666666663</v>
      </c>
      <c r="G21" s="56">
        <v>51.198333333333331</v>
      </c>
      <c r="H21" s="28">
        <f t="shared" si="0"/>
        <v>-16.331199782105411</v>
      </c>
      <c r="I21" s="27">
        <f t="shared" si="3"/>
        <v>4.5278807445493952</v>
      </c>
      <c r="J21" s="28">
        <f t="shared" si="1"/>
        <v>2.2675119328747373</v>
      </c>
      <c r="K21" s="27">
        <f t="shared" si="2"/>
        <v>2.5717977423097182</v>
      </c>
      <c r="L21" s="18"/>
    </row>
    <row r="22" spans="1:12">
      <c r="A22" s="16"/>
      <c r="B22" s="11" t="s">
        <v>7</v>
      </c>
      <c r="C22" s="55">
        <v>36.318999999999996</v>
      </c>
      <c r="D22" s="55">
        <v>50.173999999999999</v>
      </c>
      <c r="E22" s="55">
        <v>42.921333333333337</v>
      </c>
      <c r="F22" s="55">
        <v>38.017000000000003</v>
      </c>
      <c r="G22" s="56">
        <v>43.982666666666667</v>
      </c>
      <c r="H22" s="28">
        <f t="shared" si="0"/>
        <v>15.692102655829409</v>
      </c>
      <c r="I22" s="27">
        <f t="shared" si="3"/>
        <v>-11.426330340778479</v>
      </c>
      <c r="J22" s="28">
        <f t="shared" si="1"/>
        <v>1.9479388295123918</v>
      </c>
      <c r="K22" s="27">
        <f t="shared" si="2"/>
        <v>1.5977998328103811</v>
      </c>
      <c r="L22" s="18"/>
    </row>
    <row r="23" spans="1:12">
      <c r="A23" s="16"/>
      <c r="B23" s="11" t="s">
        <v>5</v>
      </c>
      <c r="C23" s="55">
        <v>51.615000000000002</v>
      </c>
      <c r="D23" s="55">
        <v>40.529666666666664</v>
      </c>
      <c r="E23" s="55">
        <v>46.86966666666666</v>
      </c>
      <c r="F23" s="55">
        <v>48.032666666666671</v>
      </c>
      <c r="G23" s="56">
        <v>40.729000000000006</v>
      </c>
      <c r="H23" s="28">
        <f t="shared" si="0"/>
        <v>-15.205623950367109</v>
      </c>
      <c r="I23" s="27">
        <f t="shared" si="3"/>
        <v>2.4813489890405549</v>
      </c>
      <c r="J23" s="28">
        <f t="shared" si="1"/>
        <v>1.8038378888776692</v>
      </c>
      <c r="K23" s="27">
        <f t="shared" si="2"/>
        <v>2.018743897978188</v>
      </c>
      <c r="L23" s="18"/>
    </row>
    <row r="24" spans="1:12">
      <c r="A24" s="16"/>
      <c r="B24" s="11" t="s">
        <v>21</v>
      </c>
      <c r="C24" s="55">
        <v>22.430666666666667</v>
      </c>
      <c r="D24" s="55">
        <v>25.140666666666664</v>
      </c>
      <c r="E24" s="55">
        <v>26.251666666666665</v>
      </c>
      <c r="F24" s="55">
        <v>29.185333333333332</v>
      </c>
      <c r="G24" s="56">
        <v>25.599333333333334</v>
      </c>
      <c r="H24" s="28">
        <f t="shared" si="0"/>
        <v>-12.286993467038233</v>
      </c>
      <c r="I24" s="27">
        <f t="shared" si="3"/>
        <v>11.175163481683704</v>
      </c>
      <c r="J24" s="28">
        <f t="shared" si="1"/>
        <v>1.1337633479013907</v>
      </c>
      <c r="K24" s="27">
        <f t="shared" si="2"/>
        <v>1.2266175847782634</v>
      </c>
      <c r="L24" s="18"/>
    </row>
    <row r="25" spans="1:12">
      <c r="A25" s="16"/>
      <c r="B25" s="11" t="s">
        <v>10</v>
      </c>
      <c r="C25" s="55">
        <v>21.341666666666669</v>
      </c>
      <c r="D25" s="55">
        <v>22.131</v>
      </c>
      <c r="E25" s="55">
        <v>28.265666666666664</v>
      </c>
      <c r="F25" s="55">
        <v>28.657666666666668</v>
      </c>
      <c r="G25" s="56">
        <v>25.290333333333333</v>
      </c>
      <c r="H25" s="28">
        <f t="shared" si="0"/>
        <v>-11.750200644388354</v>
      </c>
      <c r="I25" s="27">
        <f t="shared" si="3"/>
        <v>1.3868415156196745</v>
      </c>
      <c r="J25" s="28">
        <f t="shared" si="1"/>
        <v>1.1200781136048648</v>
      </c>
      <c r="K25" s="27">
        <f t="shared" si="2"/>
        <v>1.2044405136842895</v>
      </c>
      <c r="L25" s="18"/>
    </row>
    <row r="26" spans="1:12">
      <c r="A26" s="16"/>
      <c r="B26" s="11" t="s">
        <v>3</v>
      </c>
      <c r="C26" s="55">
        <v>15.868333333333332</v>
      </c>
      <c r="D26" s="55">
        <v>20.959666666666667</v>
      </c>
      <c r="E26" s="55">
        <v>20.331666666666667</v>
      </c>
      <c r="F26" s="55">
        <v>23.746333333333336</v>
      </c>
      <c r="G26" s="56">
        <v>24.007999999999999</v>
      </c>
      <c r="H26" s="28">
        <f t="shared" si="0"/>
        <v>1.1019245076432593</v>
      </c>
      <c r="I26" s="27">
        <f t="shared" si="3"/>
        <v>16.794819247479321</v>
      </c>
      <c r="J26" s="28">
        <f t="shared" si="1"/>
        <v>1.0632851294206849</v>
      </c>
      <c r="K26" s="27">
        <f t="shared" si="2"/>
        <v>0.99802423731119183</v>
      </c>
      <c r="L26" s="18"/>
    </row>
    <row r="27" spans="1:12">
      <c r="A27" s="16"/>
      <c r="B27" s="11" t="s">
        <v>18</v>
      </c>
      <c r="C27" s="55">
        <v>18.635333333333332</v>
      </c>
      <c r="D27" s="55">
        <v>21.41333333333333</v>
      </c>
      <c r="E27" s="55">
        <v>23.372666666666664</v>
      </c>
      <c r="F27" s="55">
        <v>23.535666666666668</v>
      </c>
      <c r="G27" s="56">
        <v>23.447666666666667</v>
      </c>
      <c r="H27" s="28">
        <f t="shared" si="0"/>
        <v>-0.3739006047559057</v>
      </c>
      <c r="I27" s="27">
        <f t="shared" si="3"/>
        <v>0.69739581847743093</v>
      </c>
      <c r="J27" s="28">
        <f t="shared" si="1"/>
        <v>1.0384686473791962</v>
      </c>
      <c r="K27" s="27">
        <f t="shared" si="2"/>
        <v>0.98917022029831025</v>
      </c>
      <c r="L27" s="18"/>
    </row>
    <row r="28" spans="1:12">
      <c r="A28" s="16"/>
      <c r="B28" s="11" t="s">
        <v>8</v>
      </c>
      <c r="C28" s="55">
        <v>15.699333333333334</v>
      </c>
      <c r="D28" s="55">
        <v>16.266000000000002</v>
      </c>
      <c r="E28" s="55">
        <v>25.425333333333331</v>
      </c>
      <c r="F28" s="55">
        <v>24.126999999999999</v>
      </c>
      <c r="G28" s="56">
        <v>23.144000000000002</v>
      </c>
      <c r="H28" s="28">
        <f t="shared" si="0"/>
        <v>-4.0742736353462821</v>
      </c>
      <c r="I28" s="27">
        <f t="shared" si="3"/>
        <v>-5.1064555036970933</v>
      </c>
      <c r="J28" s="28">
        <f t="shared" si="1"/>
        <v>1.0250196199313701</v>
      </c>
      <c r="K28" s="27">
        <f t="shared" si="2"/>
        <v>1.0140231098249746</v>
      </c>
      <c r="L28" s="18"/>
    </row>
    <row r="29" spans="1:12">
      <c r="A29" s="16"/>
      <c r="B29" s="11" t="s">
        <v>11</v>
      </c>
      <c r="C29" s="55">
        <v>20.893000000000001</v>
      </c>
      <c r="D29" s="55">
        <v>28.775666666666666</v>
      </c>
      <c r="E29" s="55">
        <v>22.437999999999999</v>
      </c>
      <c r="F29" s="55">
        <v>20.153333333333332</v>
      </c>
      <c r="G29" s="56">
        <v>19.562999999999999</v>
      </c>
      <c r="H29" s="28">
        <f t="shared" si="0"/>
        <v>-2.9292093946410858</v>
      </c>
      <c r="I29" s="27">
        <f t="shared" si="3"/>
        <v>-10.182131503104852</v>
      </c>
      <c r="J29" s="28">
        <f t="shared" si="1"/>
        <v>0.86642148395771645</v>
      </c>
      <c r="K29" s="27">
        <f t="shared" si="2"/>
        <v>0.8470156148715543</v>
      </c>
      <c r="L29" s="18"/>
    </row>
    <row r="30" spans="1:12">
      <c r="A30" s="16"/>
      <c r="B30" s="11" t="s">
        <v>15</v>
      </c>
      <c r="C30" s="55">
        <v>20.773666666666667</v>
      </c>
      <c r="D30" s="55">
        <v>22.519666666666666</v>
      </c>
      <c r="E30" s="55">
        <v>17.334666666666667</v>
      </c>
      <c r="F30" s="55">
        <v>15.17</v>
      </c>
      <c r="G30" s="56">
        <v>18.806999999999999</v>
      </c>
      <c r="H30" s="28">
        <f t="shared" si="0"/>
        <v>23.974950560316401</v>
      </c>
      <c r="I30" s="27">
        <f t="shared" si="3"/>
        <v>-12.487500961464503</v>
      </c>
      <c r="J30" s="28">
        <f t="shared" si="1"/>
        <v>0.83293916315456595</v>
      </c>
      <c r="K30" s="27">
        <f t="shared" si="2"/>
        <v>0.63757328205101604</v>
      </c>
      <c r="L30" s="18"/>
    </row>
    <row r="31" spans="1:12">
      <c r="A31" s="16"/>
      <c r="B31" s="11" t="s">
        <v>9</v>
      </c>
      <c r="C31" s="55">
        <v>19.240333333333336</v>
      </c>
      <c r="D31" s="55">
        <v>20.329000000000001</v>
      </c>
      <c r="E31" s="55">
        <v>20.696000000000002</v>
      </c>
      <c r="F31" s="55">
        <v>17.874666666666666</v>
      </c>
      <c r="G31" s="56">
        <v>18.217666666666663</v>
      </c>
      <c r="H31" s="28">
        <f t="shared" si="0"/>
        <v>1.9189169028792863</v>
      </c>
      <c r="I31" s="27">
        <f t="shared" si="3"/>
        <v>-13.632263883520167</v>
      </c>
      <c r="J31" s="28">
        <f t="shared" si="1"/>
        <v>0.80683830637327381</v>
      </c>
      <c r="K31" s="27">
        <f t="shared" si="2"/>
        <v>0.75124653211829684</v>
      </c>
      <c r="L31" s="18"/>
    </row>
    <row r="32" spans="1:12">
      <c r="A32" s="16"/>
      <c r="B32" s="11" t="s">
        <v>17</v>
      </c>
      <c r="C32" s="55">
        <v>18.889666666666667</v>
      </c>
      <c r="D32" s="55">
        <v>18.410999999999998</v>
      </c>
      <c r="E32" s="55">
        <v>15.407666666666666</v>
      </c>
      <c r="F32" s="55">
        <v>17.288333333333334</v>
      </c>
      <c r="G32" s="56">
        <v>17.074333333333332</v>
      </c>
      <c r="H32" s="28">
        <f t="shared" si="0"/>
        <v>-1.2378289790803132</v>
      </c>
      <c r="I32" s="27">
        <f t="shared" si="3"/>
        <v>12.206044609826282</v>
      </c>
      <c r="J32" s="28">
        <f t="shared" si="1"/>
        <v>0.75620146318332404</v>
      </c>
      <c r="K32" s="27">
        <f t="shared" si="2"/>
        <v>0.72660378540048243</v>
      </c>
      <c r="L32" s="18"/>
    </row>
    <row r="33" spans="1:14">
      <c r="A33" s="16"/>
      <c r="B33" s="11" t="s">
        <v>14</v>
      </c>
      <c r="C33" s="55">
        <v>12.917999999999999</v>
      </c>
      <c r="D33" s="55">
        <v>10.783666666666667</v>
      </c>
      <c r="E33" s="55">
        <v>11.573</v>
      </c>
      <c r="F33" s="55">
        <v>8.7279999999999998</v>
      </c>
      <c r="G33" s="56">
        <v>14.706000000000001</v>
      </c>
      <c r="H33" s="28">
        <f t="shared" si="0"/>
        <v>68.492208982584813</v>
      </c>
      <c r="I33" s="27">
        <f t="shared" si="3"/>
        <v>-24.583081309945566</v>
      </c>
      <c r="J33" s="28">
        <f t="shared" si="1"/>
        <v>0.65131085943271383</v>
      </c>
      <c r="K33" s="27">
        <f t="shared" si="2"/>
        <v>0.36682528712862683</v>
      </c>
      <c r="L33" s="18"/>
    </row>
    <row r="34" spans="1:14">
      <c r="A34" s="16"/>
      <c r="B34" s="11" t="s">
        <v>16</v>
      </c>
      <c r="C34" s="55">
        <v>9.5583333333333353</v>
      </c>
      <c r="D34" s="55">
        <v>6.687333333333334</v>
      </c>
      <c r="E34" s="55">
        <v>9.8543333333333347</v>
      </c>
      <c r="F34" s="55">
        <v>10.904333333333334</v>
      </c>
      <c r="G34" s="56">
        <v>9.5353333333333339</v>
      </c>
      <c r="H34" s="28">
        <f t="shared" si="0"/>
        <v>-12.554641885488948</v>
      </c>
      <c r="I34" s="27">
        <f t="shared" si="3"/>
        <v>10.655210905523793</v>
      </c>
      <c r="J34" s="28">
        <f t="shared" si="1"/>
        <v>0.42230831961857318</v>
      </c>
      <c r="K34" s="27">
        <f t="shared" si="2"/>
        <v>0.45829344706075348</v>
      </c>
      <c r="L34" s="18"/>
    </row>
    <row r="35" spans="1:14">
      <c r="A35" s="16"/>
      <c r="B35" s="11" t="s">
        <v>6</v>
      </c>
      <c r="C35" s="55">
        <v>6.4036666666666662</v>
      </c>
      <c r="D35" s="55">
        <v>6.6423333333333332</v>
      </c>
      <c r="E35" s="55">
        <v>7.1159999999999997</v>
      </c>
      <c r="F35" s="55">
        <v>7.6663333333333341</v>
      </c>
      <c r="G35" s="56">
        <v>8.5840000000000014</v>
      </c>
      <c r="H35" s="28">
        <f t="shared" si="0"/>
        <v>11.970085655898099</v>
      </c>
      <c r="I35" s="27">
        <f t="shared" si="3"/>
        <v>7.7337455499344454</v>
      </c>
      <c r="J35" s="28">
        <f t="shared" si="1"/>
        <v>0.38017492298180439</v>
      </c>
      <c r="K35" s="27">
        <f t="shared" si="2"/>
        <v>0.32220496404946869</v>
      </c>
      <c r="L35" s="18"/>
    </row>
    <row r="36" spans="1:14">
      <c r="A36" s="16"/>
      <c r="B36" s="11" t="s">
        <v>186</v>
      </c>
      <c r="C36" s="55">
        <v>11.387</v>
      </c>
      <c r="D36" s="55">
        <v>10.116000000000001</v>
      </c>
      <c r="E36" s="55">
        <v>9.3153333333333332</v>
      </c>
      <c r="F36" s="55">
        <v>8.5743333333333336</v>
      </c>
      <c r="G36" s="56">
        <v>8.4553333333333338</v>
      </c>
      <c r="H36" s="28">
        <f t="shared" si="0"/>
        <v>-1.3878630019826588</v>
      </c>
      <c r="I36" s="27">
        <f t="shared" si="3"/>
        <v>-7.9546267802189874</v>
      </c>
      <c r="J36" s="28">
        <f t="shared" si="1"/>
        <v>0.37447643275692954</v>
      </c>
      <c r="K36" s="27">
        <f t="shared" si="2"/>
        <v>0.36036689813663564</v>
      </c>
      <c r="L36" s="18"/>
    </row>
    <row r="37" spans="1:14">
      <c r="A37" s="16"/>
      <c r="B37" s="11" t="s">
        <v>12</v>
      </c>
      <c r="C37" s="55">
        <v>7.7746666666666657</v>
      </c>
      <c r="D37" s="55">
        <v>9.7336666666666662</v>
      </c>
      <c r="E37" s="55">
        <v>5.3803333333333327</v>
      </c>
      <c r="F37" s="55">
        <v>5.7220000000000004</v>
      </c>
      <c r="G37" s="56">
        <v>7.4766666666666666</v>
      </c>
      <c r="H37" s="28">
        <f t="shared" si="0"/>
        <v>30.665268554118597</v>
      </c>
      <c r="I37" s="27">
        <f t="shared" si="3"/>
        <v>6.3502880862400302</v>
      </c>
      <c r="J37" s="28">
        <f t="shared" si="1"/>
        <v>0.33113247602057588</v>
      </c>
      <c r="K37" s="27">
        <f t="shared" si="2"/>
        <v>0.24048743044798379</v>
      </c>
      <c r="L37" s="18"/>
    </row>
    <row r="38" spans="1:14">
      <c r="A38" s="16"/>
      <c r="B38" s="11" t="s">
        <v>13</v>
      </c>
      <c r="C38" s="55">
        <v>2.4346666666666663</v>
      </c>
      <c r="D38" s="55">
        <v>2.1043333333333334</v>
      </c>
      <c r="E38" s="55">
        <v>2.7610000000000006</v>
      </c>
      <c r="F38" s="55">
        <v>2.654666666666667</v>
      </c>
      <c r="G38" s="56">
        <v>1.5256666666666667</v>
      </c>
      <c r="H38" s="28">
        <f t="shared" si="0"/>
        <v>-42.528879959819186</v>
      </c>
      <c r="I38" s="27">
        <f t="shared" si="3"/>
        <v>-3.8512616201859307</v>
      </c>
      <c r="J38" s="28">
        <f t="shared" si="1"/>
        <v>6.7569921656093448E-2</v>
      </c>
      <c r="K38" s="27">
        <f t="shared" si="2"/>
        <v>0.11157182197878034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206.0276666666667</v>
      </c>
      <c r="D13" s="26">
        <v>157.78366666666668</v>
      </c>
      <c r="E13" s="26">
        <v>154.77133333333333</v>
      </c>
      <c r="F13" s="26">
        <v>218.90300000000002</v>
      </c>
      <c r="G13" s="26">
        <v>210.37066666666666</v>
      </c>
      <c r="H13" s="28">
        <f t="shared" ref="H13:H38" si="0">IF(OR(OR(G13=0,F13=0),G13=""),"",(G13/F13-1)*100)</f>
        <v>-3.8977690270728838</v>
      </c>
      <c r="I13" s="27">
        <f>IF(OR(OR(G13=0,F13=0),F13=""),"",(F13/E13-1)*100)</f>
        <v>41.436398644021089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124.48066666666672</v>
      </c>
      <c r="D14" s="25">
        <v>86.686666666666653</v>
      </c>
      <c r="E14" s="25">
        <v>70.117666666666679</v>
      </c>
      <c r="F14" s="25">
        <v>125.99266666666671</v>
      </c>
      <c r="G14" s="26">
        <v>126.83166666666666</v>
      </c>
      <c r="H14" s="28">
        <f t="shared" si="0"/>
        <v>0.6659117726428132</v>
      </c>
      <c r="I14" s="27">
        <f>IF(OR(OR(G14=0,F14=0),F14=""),"",(F14/E14-1)*100)</f>
        <v>79.687477716029747</v>
      </c>
      <c r="J14" s="28">
        <f t="shared" si="1"/>
        <v>60.289615789273533</v>
      </c>
      <c r="K14" s="27">
        <f t="shared" si="2"/>
        <v>57.556391034689661</v>
      </c>
      <c r="L14" s="18"/>
    </row>
    <row r="15" spans="1:15">
      <c r="A15" s="16"/>
      <c r="B15" s="12" t="s">
        <v>4</v>
      </c>
      <c r="C15" s="107">
        <v>21.66033333333333</v>
      </c>
      <c r="D15" s="107">
        <v>12.870666666666667</v>
      </c>
      <c r="E15" s="107">
        <v>18.188333333333333</v>
      </c>
      <c r="F15" s="107">
        <v>23.100333333333335</v>
      </c>
      <c r="G15" s="107">
        <v>26.504000000000001</v>
      </c>
      <c r="H15" s="50">
        <f t="shared" si="0"/>
        <v>14.734275118685147</v>
      </c>
      <c r="I15" s="36">
        <f t="shared" ref="I15:I38" si="3">IF(OR(OR(G15=0,F15=0),F15=""),"",(F15/E15-1)*100)</f>
        <v>27.006322734353549</v>
      </c>
      <c r="J15" s="50">
        <f t="shared" si="1"/>
        <v>12.598714649697676</v>
      </c>
      <c r="K15" s="36">
        <f t="shared" si="2"/>
        <v>10.552771471077753</v>
      </c>
      <c r="L15" s="18"/>
      <c r="N15" s="23" t="s">
        <v>4</v>
      </c>
      <c r="O15" s="34">
        <f>J15</f>
        <v>12.598714649697676</v>
      </c>
    </row>
    <row r="16" spans="1:15">
      <c r="A16" s="16"/>
      <c r="B16" s="11" t="s">
        <v>195</v>
      </c>
      <c r="C16" s="25">
        <v>14.62</v>
      </c>
      <c r="D16" s="25">
        <v>18.933333333333334</v>
      </c>
      <c r="E16" s="25">
        <v>25.020333333333337</v>
      </c>
      <c r="F16" s="25">
        <v>20.047333333333331</v>
      </c>
      <c r="G16" s="26">
        <v>18.997</v>
      </c>
      <c r="H16" s="28">
        <f t="shared" si="0"/>
        <v>-5.2392670679392017</v>
      </c>
      <c r="I16" s="27">
        <f t="shared" si="3"/>
        <v>-19.875834321418605</v>
      </c>
      <c r="J16" s="28">
        <f t="shared" si="1"/>
        <v>9.0302513658431458</v>
      </c>
      <c r="K16" s="27">
        <f t="shared" si="2"/>
        <v>9.1580898084235152</v>
      </c>
      <c r="L16" s="18"/>
      <c r="N16" s="23" t="s">
        <v>35</v>
      </c>
      <c r="O16" s="34">
        <f>100-O15</f>
        <v>87.401285350302317</v>
      </c>
    </row>
    <row r="17" spans="1:12">
      <c r="A17" s="16"/>
      <c r="B17" s="11" t="s">
        <v>23</v>
      </c>
      <c r="C17" s="25">
        <v>10.579666666666666</v>
      </c>
      <c r="D17" s="25">
        <v>8.7196666666666669</v>
      </c>
      <c r="E17" s="25">
        <v>12.356</v>
      </c>
      <c r="F17" s="25">
        <v>17.711333333333332</v>
      </c>
      <c r="G17" s="26">
        <v>8.8259999999999987</v>
      </c>
      <c r="H17" s="28">
        <f t="shared" si="0"/>
        <v>-50.167501035118754</v>
      </c>
      <c r="I17" s="27">
        <f t="shared" si="3"/>
        <v>43.341966116326745</v>
      </c>
      <c r="J17" s="28">
        <f t="shared" si="1"/>
        <v>4.1954518373917775</v>
      </c>
      <c r="K17" s="27">
        <f t="shared" si="2"/>
        <v>8.090950481872488</v>
      </c>
      <c r="L17" s="18"/>
    </row>
    <row r="18" spans="1:12">
      <c r="A18" s="16"/>
      <c r="B18" s="11" t="s">
        <v>7</v>
      </c>
      <c r="C18" s="25">
        <v>4.0783333333333331</v>
      </c>
      <c r="D18" s="25">
        <v>1.4513333333333331</v>
      </c>
      <c r="E18" s="25">
        <v>1.4690000000000001</v>
      </c>
      <c r="F18" s="25">
        <v>1.7303333333333333</v>
      </c>
      <c r="G18" s="26">
        <v>3.1893333333333334</v>
      </c>
      <c r="H18" s="28">
        <f t="shared" si="0"/>
        <v>84.319013677518797</v>
      </c>
      <c r="I18" s="27">
        <f t="shared" si="3"/>
        <v>17.789879736782389</v>
      </c>
      <c r="J18" s="28">
        <f t="shared" si="1"/>
        <v>1.5160542027405597</v>
      </c>
      <c r="K18" s="27">
        <f t="shared" si="2"/>
        <v>0.79045665583995328</v>
      </c>
      <c r="L18" s="18"/>
    </row>
    <row r="19" spans="1:12">
      <c r="A19" s="16"/>
      <c r="B19" s="11" t="s">
        <v>20</v>
      </c>
      <c r="C19" s="25">
        <v>3.0619999999999998</v>
      </c>
      <c r="D19" s="25">
        <v>1.5549999999999999</v>
      </c>
      <c r="E19" s="25">
        <v>1.3693333333333333</v>
      </c>
      <c r="F19" s="25">
        <v>1.1879999999999999</v>
      </c>
      <c r="G19" s="26">
        <v>2.9310000000000005</v>
      </c>
      <c r="H19" s="28">
        <f t="shared" si="0"/>
        <v>146.71717171717177</v>
      </c>
      <c r="I19" s="27">
        <f t="shared" si="3"/>
        <v>-13.242453748782868</v>
      </c>
      <c r="J19" s="28">
        <f t="shared" si="1"/>
        <v>1.3932550799224228</v>
      </c>
      <c r="K19" s="27">
        <f t="shared" si="2"/>
        <v>0.54270613011242419</v>
      </c>
      <c r="L19" s="18"/>
    </row>
    <row r="20" spans="1:12">
      <c r="A20" s="16"/>
      <c r="B20" s="11" t="s">
        <v>5</v>
      </c>
      <c r="C20" s="25">
        <v>1.9266666666666667</v>
      </c>
      <c r="D20" s="25">
        <v>2.4403333333333332</v>
      </c>
      <c r="E20" s="25">
        <v>2.181</v>
      </c>
      <c r="F20" s="25">
        <v>2.68</v>
      </c>
      <c r="G20" s="26">
        <v>2.7850000000000001</v>
      </c>
      <c r="H20" s="28">
        <f t="shared" si="0"/>
        <v>3.917910447761197</v>
      </c>
      <c r="I20" s="27">
        <f t="shared" si="3"/>
        <v>22.879413113250813</v>
      </c>
      <c r="J20" s="28">
        <f t="shared" si="1"/>
        <v>1.3238537692200434</v>
      </c>
      <c r="K20" s="27">
        <f t="shared" si="2"/>
        <v>1.2242865561458727</v>
      </c>
      <c r="L20" s="18"/>
    </row>
    <row r="21" spans="1:12">
      <c r="A21" s="16"/>
      <c r="B21" s="11" t="s">
        <v>19</v>
      </c>
      <c r="C21" s="25">
        <v>1.4996666666666665</v>
      </c>
      <c r="D21" s="25">
        <v>1.798</v>
      </c>
      <c r="E21" s="25">
        <v>3.1810000000000005</v>
      </c>
      <c r="F21" s="25">
        <v>3.5020000000000002</v>
      </c>
      <c r="G21" s="26">
        <v>2.645</v>
      </c>
      <c r="H21" s="28">
        <f t="shared" si="0"/>
        <v>-24.471730439748718</v>
      </c>
      <c r="I21" s="27">
        <f t="shared" si="3"/>
        <v>10.091166299905673</v>
      </c>
      <c r="J21" s="28">
        <f t="shared" si="1"/>
        <v>1.2573045671766658</v>
      </c>
      <c r="K21" s="27">
        <f t="shared" si="2"/>
        <v>1.5997953431428531</v>
      </c>
      <c r="L21" s="18"/>
    </row>
    <row r="22" spans="1:12">
      <c r="A22" s="16"/>
      <c r="B22" s="11" t="s">
        <v>22</v>
      </c>
      <c r="C22" s="25">
        <v>2.5830000000000002</v>
      </c>
      <c r="D22" s="25">
        <v>2.6826666666666665</v>
      </c>
      <c r="E22" s="25">
        <v>2.3283333333333331</v>
      </c>
      <c r="F22" s="25">
        <v>4.8143333333333329</v>
      </c>
      <c r="G22" s="26">
        <v>2.1430000000000002</v>
      </c>
      <c r="H22" s="28">
        <f t="shared" si="0"/>
        <v>-55.487087170255478</v>
      </c>
      <c r="I22" s="27">
        <f t="shared" si="3"/>
        <v>106.77165354330707</v>
      </c>
      <c r="J22" s="28">
        <f t="shared" si="1"/>
        <v>1.0186781427068414</v>
      </c>
      <c r="K22" s="27">
        <f t="shared" si="2"/>
        <v>2.1992998420913978</v>
      </c>
      <c r="L22" s="18"/>
    </row>
    <row r="23" spans="1:12">
      <c r="A23" s="16"/>
      <c r="B23" s="11" t="s">
        <v>21</v>
      </c>
      <c r="C23" s="25">
        <v>1.8433333333333335</v>
      </c>
      <c r="D23" s="25">
        <v>3.7376666666666662</v>
      </c>
      <c r="E23" s="25">
        <v>3.7773333333333334</v>
      </c>
      <c r="F23" s="25">
        <v>3.1859999999999999</v>
      </c>
      <c r="G23" s="26">
        <v>1.940666666666667</v>
      </c>
      <c r="H23" s="28">
        <f t="shared" si="0"/>
        <v>-39.087675245867324</v>
      </c>
      <c r="I23" s="27">
        <f t="shared" si="3"/>
        <v>-15.654782915637133</v>
      </c>
      <c r="J23" s="28">
        <f t="shared" si="1"/>
        <v>0.92249870070605555</v>
      </c>
      <c r="K23" s="27">
        <f t="shared" si="2"/>
        <v>1.4554391671196831</v>
      </c>
      <c r="L23" s="18"/>
    </row>
    <row r="24" spans="1:12">
      <c r="A24" s="16"/>
      <c r="B24" s="11" t="s">
        <v>24</v>
      </c>
      <c r="C24" s="25">
        <v>2.8873333333333338</v>
      </c>
      <c r="D24" s="25">
        <v>3.153</v>
      </c>
      <c r="E24" s="25">
        <v>1.2773333333333332</v>
      </c>
      <c r="F24" s="25">
        <v>2.0156666666666667</v>
      </c>
      <c r="G24" s="26">
        <v>1.8953333333333333</v>
      </c>
      <c r="H24" s="28">
        <f t="shared" si="0"/>
        <v>-5.9699024309575073</v>
      </c>
      <c r="I24" s="27">
        <f t="shared" si="3"/>
        <v>57.802713987473922</v>
      </c>
      <c r="J24" s="28">
        <f t="shared" si="1"/>
        <v>0.90094943528248561</v>
      </c>
      <c r="K24" s="27">
        <f t="shared" si="2"/>
        <v>0.92080358271319562</v>
      </c>
      <c r="L24" s="18"/>
    </row>
    <row r="25" spans="1:12">
      <c r="A25" s="16"/>
      <c r="B25" s="11" t="s">
        <v>17</v>
      </c>
      <c r="C25" s="25">
        <v>1.658666666666667</v>
      </c>
      <c r="D25" s="25">
        <v>2.0686666666666667</v>
      </c>
      <c r="E25" s="25">
        <v>1.6396666666666668</v>
      </c>
      <c r="F25" s="25">
        <v>1.4286666666666665</v>
      </c>
      <c r="G25" s="26">
        <v>1.7866666666666664</v>
      </c>
      <c r="H25" s="28">
        <f t="shared" si="0"/>
        <v>25.058329444703674</v>
      </c>
      <c r="I25" s="27">
        <f t="shared" si="3"/>
        <v>-12.868469201057142</v>
      </c>
      <c r="J25" s="28">
        <f t="shared" si="1"/>
        <v>0.84929457845834</v>
      </c>
      <c r="K25" s="27">
        <f t="shared" si="2"/>
        <v>0.65264828104990169</v>
      </c>
      <c r="L25" s="18"/>
    </row>
    <row r="26" spans="1:12">
      <c r="A26" s="16"/>
      <c r="B26" s="11" t="s">
        <v>15</v>
      </c>
      <c r="C26" s="25">
        <v>2.1683333333333334</v>
      </c>
      <c r="D26" s="25">
        <v>1.4036666666666668</v>
      </c>
      <c r="E26" s="25">
        <v>1.0269999999999999</v>
      </c>
      <c r="F26" s="25">
        <v>1.4273333333333333</v>
      </c>
      <c r="G26" s="26">
        <v>1.6849999999999998</v>
      </c>
      <c r="H26" s="28">
        <f t="shared" si="0"/>
        <v>18.05231200373656</v>
      </c>
      <c r="I26" s="27">
        <f t="shared" si="3"/>
        <v>38.98085037325545</v>
      </c>
      <c r="J26" s="28">
        <f t="shared" si="1"/>
        <v>0.80096718173636361</v>
      </c>
      <c r="K26" s="27">
        <f t="shared" si="2"/>
        <v>0.65203918326077448</v>
      </c>
      <c r="L26" s="18"/>
    </row>
    <row r="27" spans="1:12">
      <c r="A27" s="16"/>
      <c r="B27" s="11" t="s">
        <v>3</v>
      </c>
      <c r="C27" s="25">
        <v>1.1520000000000001</v>
      </c>
      <c r="D27" s="25">
        <v>1.0186666666666666</v>
      </c>
      <c r="E27" s="25">
        <v>1.8180000000000003</v>
      </c>
      <c r="F27" s="25">
        <v>1.0640000000000001</v>
      </c>
      <c r="G27" s="26">
        <v>1.4296666666666669</v>
      </c>
      <c r="H27" s="28">
        <f t="shared" si="0"/>
        <v>34.367167919799499</v>
      </c>
      <c r="I27" s="27">
        <f t="shared" si="3"/>
        <v>-41.474147414741481</v>
      </c>
      <c r="J27" s="28">
        <f t="shared" si="1"/>
        <v>0.67959411324772789</v>
      </c>
      <c r="K27" s="27">
        <f t="shared" si="2"/>
        <v>0.48606003572358536</v>
      </c>
      <c r="L27" s="18"/>
    </row>
    <row r="28" spans="1:12">
      <c r="A28" s="16"/>
      <c r="B28" s="11" t="s">
        <v>9</v>
      </c>
      <c r="C28" s="25">
        <v>1.36</v>
      </c>
      <c r="D28" s="25">
        <v>1.9303333333333335</v>
      </c>
      <c r="E28" s="25">
        <v>1.1756666666666666</v>
      </c>
      <c r="F28" s="25">
        <v>0.66866666666666674</v>
      </c>
      <c r="G28" s="26">
        <v>1.2283333333333333</v>
      </c>
      <c r="H28" s="28">
        <f t="shared" si="0"/>
        <v>83.698903290129593</v>
      </c>
      <c r="I28" s="27">
        <f t="shared" si="3"/>
        <v>-43.124468386730932</v>
      </c>
      <c r="J28" s="28">
        <f t="shared" si="1"/>
        <v>0.58389002269010881</v>
      </c>
      <c r="K28" s="27">
        <f t="shared" si="2"/>
        <v>0.3054625412473409</v>
      </c>
      <c r="L28" s="18"/>
    </row>
    <row r="29" spans="1:12">
      <c r="A29" s="16"/>
      <c r="B29" s="11" t="s">
        <v>14</v>
      </c>
      <c r="C29" s="25">
        <v>2.0230000000000001</v>
      </c>
      <c r="D29" s="25">
        <v>0.57233333333333325</v>
      </c>
      <c r="E29" s="25">
        <v>2.3409999999999997</v>
      </c>
      <c r="F29" s="25">
        <v>1.5030000000000001</v>
      </c>
      <c r="G29" s="26">
        <v>1.1416666666666666</v>
      </c>
      <c r="H29" s="28">
        <f t="shared" si="0"/>
        <v>-24.040807274340214</v>
      </c>
      <c r="I29" s="27">
        <f t="shared" si="3"/>
        <v>-35.796668090559578</v>
      </c>
      <c r="J29" s="28">
        <f t="shared" si="1"/>
        <v>0.5426928976156371</v>
      </c>
      <c r="K29" s="27">
        <f t="shared" si="2"/>
        <v>0.68660548279374889</v>
      </c>
      <c r="L29" s="18"/>
    </row>
    <row r="30" spans="1:12">
      <c r="A30" s="16"/>
      <c r="B30" s="11" t="s">
        <v>8</v>
      </c>
      <c r="C30" s="25">
        <v>0.83433333333333326</v>
      </c>
      <c r="D30" s="25">
        <v>0.47</v>
      </c>
      <c r="E30" s="25">
        <v>0.68066666666666664</v>
      </c>
      <c r="F30" s="25">
        <v>1.5736666666666668</v>
      </c>
      <c r="G30" s="26">
        <v>0.94733333333333325</v>
      </c>
      <c r="H30" s="28">
        <f t="shared" si="0"/>
        <v>-39.800889642025005</v>
      </c>
      <c r="I30" s="27">
        <f t="shared" si="3"/>
        <v>131.19490695396672</v>
      </c>
      <c r="J30" s="28">
        <f t="shared" si="1"/>
        <v>0.45031626716018702</v>
      </c>
      <c r="K30" s="27">
        <f t="shared" si="2"/>
        <v>0.71888766561749562</v>
      </c>
      <c r="L30" s="18"/>
    </row>
    <row r="31" spans="1:12">
      <c r="A31" s="16"/>
      <c r="B31" s="11" t="s">
        <v>10</v>
      </c>
      <c r="C31" s="25">
        <v>1.508</v>
      </c>
      <c r="D31" s="25">
        <v>1.6163333333333334</v>
      </c>
      <c r="E31" s="25">
        <v>1.0820000000000001</v>
      </c>
      <c r="F31" s="25">
        <v>1.4226666666666665</v>
      </c>
      <c r="G31" s="26">
        <v>0.92899999999999994</v>
      </c>
      <c r="H31" s="28">
        <f t="shared" si="0"/>
        <v>-34.700093720712275</v>
      </c>
      <c r="I31" s="27">
        <f t="shared" si="3"/>
        <v>31.48490449784347</v>
      </c>
      <c r="J31" s="28">
        <f t="shared" si="1"/>
        <v>0.44160149070212579</v>
      </c>
      <c r="K31" s="27">
        <f t="shared" si="2"/>
        <v>0.64990734099882896</v>
      </c>
      <c r="L31" s="18"/>
    </row>
    <row r="32" spans="1:12">
      <c r="A32" s="16"/>
      <c r="B32" s="11" t="s">
        <v>18</v>
      </c>
      <c r="C32" s="25">
        <v>1.2563333333333333</v>
      </c>
      <c r="D32" s="25">
        <v>1.1423333333333334</v>
      </c>
      <c r="E32" s="25">
        <v>1.0276666666666667</v>
      </c>
      <c r="F32" s="25">
        <v>0.73333333333333339</v>
      </c>
      <c r="G32" s="26">
        <v>0.68699999999999994</v>
      </c>
      <c r="H32" s="28">
        <f t="shared" si="0"/>
        <v>-6.3181818181818343</v>
      </c>
      <c r="I32" s="27">
        <f t="shared" si="3"/>
        <v>-28.640934155043784</v>
      </c>
      <c r="J32" s="28">
        <f t="shared" si="1"/>
        <v>0.32656644145571623</v>
      </c>
      <c r="K32" s="27">
        <f t="shared" si="2"/>
        <v>0.33500378402001496</v>
      </c>
      <c r="L32" s="18"/>
    </row>
    <row r="33" spans="1:14">
      <c r="A33" s="16"/>
      <c r="B33" s="11" t="s">
        <v>12</v>
      </c>
      <c r="C33" s="25">
        <v>1.3483333333333334</v>
      </c>
      <c r="D33" s="25">
        <v>1.1163333333333334</v>
      </c>
      <c r="E33" s="25">
        <v>0.63</v>
      </c>
      <c r="F33" s="25">
        <v>1.1013333333333335</v>
      </c>
      <c r="G33" s="26">
        <v>0.65966666666666673</v>
      </c>
      <c r="H33" s="28">
        <f t="shared" si="0"/>
        <v>-40.102905569007262</v>
      </c>
      <c r="I33" s="27">
        <f t="shared" si="3"/>
        <v>74.814814814814838</v>
      </c>
      <c r="J33" s="28">
        <f t="shared" si="1"/>
        <v>0.31357350200915213</v>
      </c>
      <c r="K33" s="27">
        <f t="shared" si="2"/>
        <v>0.50311477381914971</v>
      </c>
      <c r="L33" s="18"/>
    </row>
    <row r="34" spans="1:14">
      <c r="A34" s="16"/>
      <c r="B34" s="11" t="s">
        <v>186</v>
      </c>
      <c r="C34" s="25">
        <v>1.0196666666666667</v>
      </c>
      <c r="D34" s="25">
        <v>0.83366666666666678</v>
      </c>
      <c r="E34" s="25">
        <v>0.88166666666666671</v>
      </c>
      <c r="F34" s="25">
        <v>0.62233333333333329</v>
      </c>
      <c r="G34" s="26">
        <v>0.45733333333333337</v>
      </c>
      <c r="H34" s="28">
        <f t="shared" si="0"/>
        <v>-26.513122656668443</v>
      </c>
      <c r="I34" s="27">
        <f t="shared" si="3"/>
        <v>-29.413988657845003</v>
      </c>
      <c r="J34" s="28">
        <f t="shared" si="1"/>
        <v>0.2173940600083662</v>
      </c>
      <c r="K34" s="27">
        <f t="shared" si="2"/>
        <v>0.28429639307516719</v>
      </c>
      <c r="L34" s="18"/>
    </row>
    <row r="35" spans="1:14">
      <c r="A35" s="16"/>
      <c r="B35" s="11" t="s">
        <v>11</v>
      </c>
      <c r="C35" s="25">
        <v>1.1006666666666665</v>
      </c>
      <c r="D35" s="25">
        <v>0.48733333333333334</v>
      </c>
      <c r="E35" s="25">
        <v>0.4406666666666666</v>
      </c>
      <c r="F35" s="25">
        <v>0.59699999999999998</v>
      </c>
      <c r="G35" s="26">
        <v>0.41900000000000004</v>
      </c>
      <c r="H35" s="28">
        <f t="shared" si="0"/>
        <v>-29.815745393634828</v>
      </c>
      <c r="I35" s="27">
        <f t="shared" si="3"/>
        <v>35.476550680786701</v>
      </c>
      <c r="J35" s="28">
        <f t="shared" si="1"/>
        <v>0.19917225468696526</v>
      </c>
      <c r="K35" s="27">
        <f t="shared" si="2"/>
        <v>0.27272353508174851</v>
      </c>
      <c r="L35" s="18"/>
    </row>
    <row r="36" spans="1:14">
      <c r="A36" s="16"/>
      <c r="B36" s="11" t="s">
        <v>16</v>
      </c>
      <c r="C36" s="25">
        <v>0.46666666666666662</v>
      </c>
      <c r="D36" s="25">
        <v>0.32033333333333336</v>
      </c>
      <c r="E36" s="25">
        <v>0.42300000000000004</v>
      </c>
      <c r="F36" s="25">
        <v>0.39300000000000002</v>
      </c>
      <c r="G36" s="26">
        <v>0.214</v>
      </c>
      <c r="H36" s="28">
        <f t="shared" si="0"/>
        <v>-45.547073791348602</v>
      </c>
      <c r="I36" s="27">
        <f t="shared" si="3"/>
        <v>-7.0921985815602939</v>
      </c>
      <c r="J36" s="28">
        <f t="shared" si="1"/>
        <v>0.10172520883773403</v>
      </c>
      <c r="K36" s="27">
        <f t="shared" si="2"/>
        <v>0.17953157334527164</v>
      </c>
      <c r="L36" s="18"/>
    </row>
    <row r="37" spans="1:14">
      <c r="A37" s="16"/>
      <c r="B37" s="11" t="s">
        <v>6</v>
      </c>
      <c r="C37" s="25">
        <v>0.77166666666666661</v>
      </c>
      <c r="D37" s="25">
        <v>0.58166666666666667</v>
      </c>
      <c r="E37" s="25">
        <v>0.17400000000000002</v>
      </c>
      <c r="F37" s="25">
        <v>0.26266666666666666</v>
      </c>
      <c r="G37" s="26">
        <v>8.5666666666666669E-2</v>
      </c>
      <c r="H37" s="28">
        <f t="shared" si="0"/>
        <v>-67.385786802030452</v>
      </c>
      <c r="I37" s="27">
        <f t="shared" si="3"/>
        <v>50.957854406130252</v>
      </c>
      <c r="J37" s="28">
        <f t="shared" si="1"/>
        <v>4.0721773631304747E-2</v>
      </c>
      <c r="K37" s="27">
        <f t="shared" si="2"/>
        <v>0.11999226445807806</v>
      </c>
      <c r="L37" s="18"/>
    </row>
    <row r="38" spans="1:14">
      <c r="A38" s="16"/>
      <c r="B38" s="11" t="s">
        <v>13</v>
      </c>
      <c r="C38" s="25">
        <v>0.13899999999999998</v>
      </c>
      <c r="D38" s="25">
        <v>0.19366666666666665</v>
      </c>
      <c r="E38" s="25">
        <v>0.16466666666666666</v>
      </c>
      <c r="F38" s="25">
        <v>0.13733333333333334</v>
      </c>
      <c r="G38" s="26">
        <v>1.2333333333333333E-2</v>
      </c>
      <c r="H38" s="28">
        <f t="shared" si="0"/>
        <v>-91.019417475728162</v>
      </c>
      <c r="I38" s="27">
        <f t="shared" si="3"/>
        <v>-16.599190283400802</v>
      </c>
      <c r="J38" s="28">
        <f t="shared" si="1"/>
        <v>5.8626677990594386E-3</v>
      </c>
      <c r="K38" s="27">
        <f t="shared" si="2"/>
        <v>6.2737072280111897E-2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4" sqref="I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13799.782666666666</v>
      </c>
      <c r="D13" s="26">
        <v>13870.453333333333</v>
      </c>
      <c r="E13" s="26">
        <v>13157.154666666667</v>
      </c>
      <c r="F13" s="26">
        <v>12944.210333333334</v>
      </c>
      <c r="G13" s="26">
        <v>12995.948333333334</v>
      </c>
      <c r="H13" s="28">
        <f t="shared" ref="H13:H38" si="0">IF(OR(OR(G13=0,F13=0),G13=""),"",(G13/F13-1)*100)</f>
        <v>0.39969993277044757</v>
      </c>
      <c r="I13" s="27">
        <f>IF(OR(OR(G13=0,F13=0),F13=""),"",(F13/E13-1)*100)</f>
        <v>-1.6184679646034872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7246.8813333333337</v>
      </c>
      <c r="D14" s="25">
        <v>7338.630666666666</v>
      </c>
      <c r="E14" s="25">
        <v>6823.853666666666</v>
      </c>
      <c r="F14" s="25">
        <v>6633.4136666666682</v>
      </c>
      <c r="G14" s="26">
        <v>6755.4956666666694</v>
      </c>
      <c r="H14" s="28">
        <f t="shared" si="0"/>
        <v>1.8404098724231766</v>
      </c>
      <c r="I14" s="27">
        <f>IF(OR(OR(G14=0,F14=0),F14=""),"",(F14/E14-1)*100)</f>
        <v>-2.7907984154212473</v>
      </c>
      <c r="J14" s="28">
        <f t="shared" si="1"/>
        <v>51.98155219915337</v>
      </c>
      <c r="K14" s="27">
        <f t="shared" si="2"/>
        <v>51.246182624092619</v>
      </c>
      <c r="L14" s="18"/>
    </row>
    <row r="15" spans="1:15">
      <c r="A15" s="16"/>
      <c r="B15" s="12" t="s">
        <v>4</v>
      </c>
      <c r="C15" s="107">
        <v>1990.1859999999999</v>
      </c>
      <c r="D15" s="107">
        <v>2004.2523333333331</v>
      </c>
      <c r="E15" s="107">
        <v>1963.0446666666667</v>
      </c>
      <c r="F15" s="107">
        <v>1906.1933333333334</v>
      </c>
      <c r="G15" s="107">
        <v>1778.9656666666667</v>
      </c>
      <c r="H15" s="50">
        <f t="shared" si="0"/>
        <v>-6.6744366608493699</v>
      </c>
      <c r="I15" s="36">
        <f t="shared" ref="I15:I38" si="3">IF(OR(OR(G15=0,F15=0),F15=""),"",(F15/E15-1)*100)</f>
        <v>-2.8960794575229598</v>
      </c>
      <c r="J15" s="50">
        <f t="shared" si="1"/>
        <v>13.688617567859932</v>
      </c>
      <c r="K15" s="36">
        <f t="shared" si="2"/>
        <v>14.726223417620094</v>
      </c>
      <c r="L15" s="18"/>
      <c r="N15" s="23" t="s">
        <v>4</v>
      </c>
      <c r="O15" s="34">
        <f>J15</f>
        <v>13.688617567859932</v>
      </c>
    </row>
    <row r="16" spans="1:15">
      <c r="A16" s="16"/>
      <c r="B16" s="11" t="s">
        <v>195</v>
      </c>
      <c r="C16" s="55">
        <v>1081.3943333333334</v>
      </c>
      <c r="D16" s="55">
        <v>1043.2173333333333</v>
      </c>
      <c r="E16" s="55">
        <v>980.17900000000009</v>
      </c>
      <c r="F16" s="55">
        <v>1023.8066666666665</v>
      </c>
      <c r="G16" s="56">
        <v>1013.0816666666666</v>
      </c>
      <c r="H16" s="28">
        <f t="shared" si="0"/>
        <v>-1.0475610629610999</v>
      </c>
      <c r="I16" s="27">
        <f t="shared" si="3"/>
        <v>4.4509897341879823</v>
      </c>
      <c r="J16" s="28">
        <f t="shared" si="1"/>
        <v>7.7953654530020815</v>
      </c>
      <c r="K16" s="27">
        <f t="shared" si="2"/>
        <v>7.9093790992425914</v>
      </c>
      <c r="L16" s="18"/>
      <c r="N16" s="23" t="s">
        <v>35</v>
      </c>
      <c r="O16" s="34">
        <f>100-O15</f>
        <v>86.311382432140064</v>
      </c>
    </row>
    <row r="17" spans="1:12">
      <c r="A17" s="16"/>
      <c r="B17" s="11" t="s">
        <v>23</v>
      </c>
      <c r="C17" s="55">
        <v>633.75099999999986</v>
      </c>
      <c r="D17" s="55">
        <v>632.95500000000004</v>
      </c>
      <c r="E17" s="55">
        <v>594.59399999999994</v>
      </c>
      <c r="F17" s="55">
        <v>579.39833333333331</v>
      </c>
      <c r="G17" s="56">
        <v>663.59799999999996</v>
      </c>
      <c r="H17" s="28">
        <f t="shared" si="0"/>
        <v>14.532259038830508</v>
      </c>
      <c r="I17" s="27">
        <f t="shared" si="3"/>
        <v>-2.5556374041222463</v>
      </c>
      <c r="J17" s="28">
        <f t="shared" si="1"/>
        <v>5.1061914296622444</v>
      </c>
      <c r="K17" s="27">
        <f t="shared" si="2"/>
        <v>4.4761195809781729</v>
      </c>
      <c r="L17" s="18"/>
    </row>
    <row r="18" spans="1:12">
      <c r="A18" s="16"/>
      <c r="B18" s="11" t="s">
        <v>24</v>
      </c>
      <c r="C18" s="55">
        <v>543.29599999999994</v>
      </c>
      <c r="D18" s="55">
        <v>571.67133333333334</v>
      </c>
      <c r="E18" s="55">
        <v>571.56399999999996</v>
      </c>
      <c r="F18" s="55">
        <v>588.60500000000002</v>
      </c>
      <c r="G18" s="56">
        <v>559.60766666666666</v>
      </c>
      <c r="H18" s="28">
        <f t="shared" si="0"/>
        <v>-4.9264503925949281</v>
      </c>
      <c r="I18" s="27">
        <f t="shared" si="3"/>
        <v>2.9814683919911156</v>
      </c>
      <c r="J18" s="28">
        <f t="shared" si="1"/>
        <v>4.3060164007525934</v>
      </c>
      <c r="K18" s="27">
        <f t="shared" si="2"/>
        <v>4.5472453308661978</v>
      </c>
      <c r="L18" s="18"/>
    </row>
    <row r="19" spans="1:12">
      <c r="A19" s="16"/>
      <c r="B19" s="11" t="s">
        <v>5</v>
      </c>
      <c r="C19" s="55">
        <v>281.89533333333333</v>
      </c>
      <c r="D19" s="55">
        <v>318.52800000000002</v>
      </c>
      <c r="E19" s="55">
        <v>299.39233333333334</v>
      </c>
      <c r="F19" s="55">
        <v>305.99833333333328</v>
      </c>
      <c r="G19" s="56">
        <v>297.81900000000002</v>
      </c>
      <c r="H19" s="28">
        <f t="shared" si="0"/>
        <v>-2.6729993082750814</v>
      </c>
      <c r="I19" s="27">
        <f t="shared" si="3"/>
        <v>2.206469326201832</v>
      </c>
      <c r="J19" s="28">
        <f t="shared" si="1"/>
        <v>2.2916296091769115</v>
      </c>
      <c r="K19" s="27">
        <f t="shared" si="2"/>
        <v>2.3639783768449782</v>
      </c>
      <c r="L19" s="18"/>
    </row>
    <row r="20" spans="1:12">
      <c r="A20" s="16"/>
      <c r="B20" s="11" t="s">
        <v>19</v>
      </c>
      <c r="C20" s="55">
        <v>338.137</v>
      </c>
      <c r="D20" s="55">
        <v>289.60733333333332</v>
      </c>
      <c r="E20" s="55">
        <v>252.73866666666666</v>
      </c>
      <c r="F20" s="55">
        <v>219.16</v>
      </c>
      <c r="G20" s="56">
        <v>259.20699999999999</v>
      </c>
      <c r="H20" s="28">
        <f t="shared" si="0"/>
        <v>18.272951268479652</v>
      </c>
      <c r="I20" s="27">
        <f t="shared" si="3"/>
        <v>-13.285923800078081</v>
      </c>
      <c r="J20" s="28">
        <f t="shared" si="1"/>
        <v>1.9945216259067409</v>
      </c>
      <c r="K20" s="27">
        <f t="shared" si="2"/>
        <v>1.6931121664148892</v>
      </c>
      <c r="L20" s="18"/>
    </row>
    <row r="21" spans="1:12">
      <c r="A21" s="16"/>
      <c r="B21" s="11" t="s">
        <v>20</v>
      </c>
      <c r="C21" s="55">
        <v>216.50266666666667</v>
      </c>
      <c r="D21" s="55">
        <v>223.61333333333334</v>
      </c>
      <c r="E21" s="55">
        <v>211.48300000000003</v>
      </c>
      <c r="F21" s="55">
        <v>217.083</v>
      </c>
      <c r="G21" s="56">
        <v>210.15933333333336</v>
      </c>
      <c r="H21" s="28">
        <f t="shared" si="0"/>
        <v>-3.1894098877694899</v>
      </c>
      <c r="I21" s="27">
        <f t="shared" si="3"/>
        <v>2.6479669760689717</v>
      </c>
      <c r="J21" s="28">
        <f t="shared" si="1"/>
        <v>1.6171142570203614</v>
      </c>
      <c r="K21" s="27">
        <f t="shared" si="2"/>
        <v>1.6770663826512293</v>
      </c>
      <c r="L21" s="18"/>
    </row>
    <row r="22" spans="1:12">
      <c r="A22" s="16"/>
      <c r="B22" s="11" t="s">
        <v>22</v>
      </c>
      <c r="C22" s="55">
        <v>194.37366666666665</v>
      </c>
      <c r="D22" s="55">
        <v>194.34200000000001</v>
      </c>
      <c r="E22" s="55">
        <v>179.75633333333334</v>
      </c>
      <c r="F22" s="55">
        <v>175.63733333333334</v>
      </c>
      <c r="G22" s="56">
        <v>166.38766666666666</v>
      </c>
      <c r="H22" s="28">
        <f t="shared" si="0"/>
        <v>-5.266344285193747</v>
      </c>
      <c r="I22" s="27">
        <f t="shared" si="3"/>
        <v>-2.2914352577285135</v>
      </c>
      <c r="J22" s="28">
        <f t="shared" si="1"/>
        <v>1.2803041563338522</v>
      </c>
      <c r="K22" s="27">
        <f t="shared" si="2"/>
        <v>1.3568794759232254</v>
      </c>
      <c r="L22" s="18"/>
    </row>
    <row r="23" spans="1:12">
      <c r="A23" s="16"/>
      <c r="B23" s="11" t="s">
        <v>21</v>
      </c>
      <c r="C23" s="55">
        <v>140.06466666666668</v>
      </c>
      <c r="D23" s="55">
        <v>145.80000000000001</v>
      </c>
      <c r="E23" s="55">
        <v>140.73699999999999</v>
      </c>
      <c r="F23" s="55">
        <v>136.08133333333333</v>
      </c>
      <c r="G23" s="56">
        <v>139.30166666666665</v>
      </c>
      <c r="H23" s="28">
        <f t="shared" si="0"/>
        <v>2.3664769108670214</v>
      </c>
      <c r="I23" s="27">
        <f t="shared" si="3"/>
        <v>-3.3080616090059189</v>
      </c>
      <c r="J23" s="28">
        <f t="shared" si="1"/>
        <v>1.0718853529862959</v>
      </c>
      <c r="K23" s="27">
        <f t="shared" si="2"/>
        <v>1.0512911164839691</v>
      </c>
      <c r="L23" s="18"/>
    </row>
    <row r="24" spans="1:12">
      <c r="A24" s="16"/>
      <c r="B24" s="11" t="s">
        <v>15</v>
      </c>
      <c r="C24" s="55">
        <v>119.79333333333334</v>
      </c>
      <c r="D24" s="55">
        <v>119.71833333333332</v>
      </c>
      <c r="E24" s="55">
        <v>124.54199999999999</v>
      </c>
      <c r="F24" s="55">
        <v>124.99266666666666</v>
      </c>
      <c r="G24" s="56">
        <v>128.40833333333333</v>
      </c>
      <c r="H24" s="28">
        <f t="shared" si="0"/>
        <v>2.7326936513608846</v>
      </c>
      <c r="I24" s="27">
        <f t="shared" si="3"/>
        <v>0.36185918538860218</v>
      </c>
      <c r="J24" s="28">
        <f t="shared" si="1"/>
        <v>0.9880643569810027</v>
      </c>
      <c r="K24" s="27">
        <f t="shared" si="2"/>
        <v>0.96562604784620421</v>
      </c>
      <c r="L24" s="18"/>
    </row>
    <row r="25" spans="1:12">
      <c r="A25" s="16"/>
      <c r="B25" s="11" t="s">
        <v>7</v>
      </c>
      <c r="C25" s="55">
        <v>123.12333333333333</v>
      </c>
      <c r="D25" s="55">
        <v>119.95800000000001</v>
      </c>
      <c r="E25" s="55">
        <v>120.14266666666667</v>
      </c>
      <c r="F25" s="55">
        <v>135.32266666666666</v>
      </c>
      <c r="G25" s="56">
        <v>124.30166666666666</v>
      </c>
      <c r="H25" s="28">
        <f t="shared" si="0"/>
        <v>-8.1442379694951388</v>
      </c>
      <c r="I25" s="27">
        <f t="shared" si="3"/>
        <v>12.63497841455159</v>
      </c>
      <c r="J25" s="28">
        <f t="shared" si="1"/>
        <v>0.95646476485171206</v>
      </c>
      <c r="K25" s="27">
        <f t="shared" si="2"/>
        <v>1.0454300662759626</v>
      </c>
      <c r="L25" s="18"/>
    </row>
    <row r="26" spans="1:12">
      <c r="A26" s="16"/>
      <c r="B26" s="11" t="s">
        <v>18</v>
      </c>
      <c r="C26" s="55">
        <v>100.01033333333334</v>
      </c>
      <c r="D26" s="55">
        <v>100.53066666666666</v>
      </c>
      <c r="E26" s="55">
        <v>107.66333333333334</v>
      </c>
      <c r="F26" s="55">
        <v>110.84033333333333</v>
      </c>
      <c r="G26" s="56">
        <v>107.81933333333332</v>
      </c>
      <c r="H26" s="28">
        <f t="shared" si="0"/>
        <v>-2.7255421462103246</v>
      </c>
      <c r="I26" s="27">
        <f t="shared" si="3"/>
        <v>2.9508653518684813</v>
      </c>
      <c r="J26" s="28">
        <f t="shared" si="1"/>
        <v>0.82963805770747256</v>
      </c>
      <c r="K26" s="27">
        <f t="shared" si="2"/>
        <v>0.85629273998972666</v>
      </c>
      <c r="L26" s="18"/>
    </row>
    <row r="27" spans="1:12">
      <c r="A27" s="16"/>
      <c r="B27" s="11" t="s">
        <v>17</v>
      </c>
      <c r="C27" s="55">
        <v>99.093000000000004</v>
      </c>
      <c r="D27" s="55">
        <v>102.95733333333334</v>
      </c>
      <c r="E27" s="55">
        <v>98.248333333333335</v>
      </c>
      <c r="F27" s="55">
        <v>96.86866666666667</v>
      </c>
      <c r="G27" s="56">
        <v>106.07066666666667</v>
      </c>
      <c r="H27" s="28">
        <f t="shared" si="0"/>
        <v>9.4994597496266486</v>
      </c>
      <c r="I27" s="27">
        <f t="shared" si="3"/>
        <v>-1.4042647033876698</v>
      </c>
      <c r="J27" s="28">
        <f t="shared" si="1"/>
        <v>0.8161825820329387</v>
      </c>
      <c r="K27" s="27">
        <f t="shared" si="2"/>
        <v>0.74835516553076198</v>
      </c>
      <c r="L27" s="18"/>
    </row>
    <row r="28" spans="1:12">
      <c r="A28" s="16"/>
      <c r="B28" s="11" t="s">
        <v>10</v>
      </c>
      <c r="C28" s="55">
        <v>92.978999999999999</v>
      </c>
      <c r="D28" s="55">
        <v>95.881666666666661</v>
      </c>
      <c r="E28" s="55">
        <v>93.39233333333334</v>
      </c>
      <c r="F28" s="55">
        <v>92.73899999999999</v>
      </c>
      <c r="G28" s="56">
        <v>94.828333333333333</v>
      </c>
      <c r="H28" s="28">
        <f t="shared" si="0"/>
        <v>2.2529176865540235</v>
      </c>
      <c r="I28" s="27">
        <f t="shared" si="3"/>
        <v>-0.69955777954652243</v>
      </c>
      <c r="J28" s="28">
        <f t="shared" si="1"/>
        <v>0.7296761336770472</v>
      </c>
      <c r="K28" s="27">
        <f t="shared" si="2"/>
        <v>0.71645158423594824</v>
      </c>
      <c r="L28" s="18"/>
    </row>
    <row r="29" spans="1:12">
      <c r="A29" s="16"/>
      <c r="B29" s="11" t="s">
        <v>9</v>
      </c>
      <c r="C29" s="55">
        <v>95.099666666666664</v>
      </c>
      <c r="D29" s="55">
        <v>89.765000000000001</v>
      </c>
      <c r="E29" s="55">
        <v>99.713000000000008</v>
      </c>
      <c r="F29" s="55">
        <v>93.599333333333334</v>
      </c>
      <c r="G29" s="56">
        <v>89.019666666666652</v>
      </c>
      <c r="H29" s="28">
        <f t="shared" si="0"/>
        <v>-4.8928411171019874</v>
      </c>
      <c r="I29" s="27">
        <f t="shared" si="3"/>
        <v>-6.1312633926034472</v>
      </c>
      <c r="J29" s="28">
        <f t="shared" si="1"/>
        <v>0.68498015214741914</v>
      </c>
      <c r="K29" s="27">
        <f t="shared" si="2"/>
        <v>0.72309805637428992</v>
      </c>
      <c r="L29" s="18"/>
    </row>
    <row r="30" spans="1:12">
      <c r="A30" s="16"/>
      <c r="B30" s="11" t="s">
        <v>3</v>
      </c>
      <c r="C30" s="55">
        <v>93.23299999999999</v>
      </c>
      <c r="D30" s="55">
        <v>83.552999999999997</v>
      </c>
      <c r="E30" s="55">
        <v>89.052999999999997</v>
      </c>
      <c r="F30" s="55">
        <v>89.734999999999999</v>
      </c>
      <c r="G30" s="56">
        <v>88.302333333333351</v>
      </c>
      <c r="H30" s="28">
        <f t="shared" si="0"/>
        <v>-1.5965528129120776</v>
      </c>
      <c r="I30" s="27">
        <f t="shared" si="3"/>
        <v>0.76583607514626451</v>
      </c>
      <c r="J30" s="28">
        <f t="shared" si="1"/>
        <v>0.67946048313262775</v>
      </c>
      <c r="K30" s="27">
        <f t="shared" si="2"/>
        <v>0.69324429755995665</v>
      </c>
      <c r="L30" s="18"/>
    </row>
    <row r="31" spans="1:12">
      <c r="A31" s="16"/>
      <c r="B31" s="11" t="s">
        <v>11</v>
      </c>
      <c r="C31" s="55">
        <v>75.684333333333328</v>
      </c>
      <c r="D31" s="55">
        <v>70.626666666666665</v>
      </c>
      <c r="E31" s="55">
        <v>82.555000000000007</v>
      </c>
      <c r="F31" s="55">
        <v>79.509</v>
      </c>
      <c r="G31" s="56">
        <v>81.248999999999995</v>
      </c>
      <c r="H31" s="28">
        <f t="shared" si="0"/>
        <v>2.1884314983209308</v>
      </c>
      <c r="I31" s="27">
        <f t="shared" si="3"/>
        <v>-3.689661437829328</v>
      </c>
      <c r="J31" s="28">
        <f t="shared" si="1"/>
        <v>0.62518715768978761</v>
      </c>
      <c r="K31" s="27">
        <f t="shared" si="2"/>
        <v>0.61424372713762299</v>
      </c>
      <c r="L31" s="18"/>
    </row>
    <row r="32" spans="1:12">
      <c r="A32" s="16"/>
      <c r="B32" s="11" t="s">
        <v>8</v>
      </c>
      <c r="C32" s="55">
        <v>81.37733333333334</v>
      </c>
      <c r="D32" s="55">
        <v>73.757999999999996</v>
      </c>
      <c r="E32" s="55">
        <v>71.228000000000009</v>
      </c>
      <c r="F32" s="55">
        <v>79.346999999999994</v>
      </c>
      <c r="G32" s="56">
        <v>80.682666666666663</v>
      </c>
      <c r="H32" s="28">
        <f t="shared" si="0"/>
        <v>1.6833234610844405</v>
      </c>
      <c r="I32" s="27">
        <f t="shared" si="3"/>
        <v>11.398607289268249</v>
      </c>
      <c r="J32" s="28">
        <f t="shared" si="1"/>
        <v>0.62082938926221742</v>
      </c>
      <c r="K32" s="27">
        <f t="shared" si="2"/>
        <v>0.61299220235682705</v>
      </c>
      <c r="L32" s="18"/>
    </row>
    <row r="33" spans="1:14">
      <c r="A33" s="16"/>
      <c r="B33" s="11" t="s">
        <v>14</v>
      </c>
      <c r="C33" s="55">
        <v>70.557000000000002</v>
      </c>
      <c r="D33" s="55">
        <v>67.99466666666666</v>
      </c>
      <c r="E33" s="55">
        <v>77.599999999999994</v>
      </c>
      <c r="F33" s="55">
        <v>80.799333333333323</v>
      </c>
      <c r="G33" s="56">
        <v>71.86999999999999</v>
      </c>
      <c r="H33" s="28">
        <f t="shared" si="0"/>
        <v>-11.051246297411698</v>
      </c>
      <c r="I33" s="27">
        <f t="shared" si="3"/>
        <v>4.1228522336769657</v>
      </c>
      <c r="J33" s="28">
        <f t="shared" si="1"/>
        <v>0.55301851128217006</v>
      </c>
      <c r="K33" s="27">
        <f t="shared" si="2"/>
        <v>0.62421214776820033</v>
      </c>
      <c r="L33" s="18"/>
    </row>
    <row r="34" spans="1:14">
      <c r="A34" s="16"/>
      <c r="B34" s="11" t="s">
        <v>16</v>
      </c>
      <c r="C34" s="55">
        <v>50.883333333333333</v>
      </c>
      <c r="D34" s="55">
        <v>48.420333333333332</v>
      </c>
      <c r="E34" s="55">
        <v>49.372999999999998</v>
      </c>
      <c r="F34" s="55">
        <v>48.621000000000002</v>
      </c>
      <c r="G34" s="56">
        <v>49.712333333333333</v>
      </c>
      <c r="H34" s="28">
        <f t="shared" si="0"/>
        <v>2.2445719613610082</v>
      </c>
      <c r="I34" s="27">
        <f t="shared" si="3"/>
        <v>-1.5230996698600396</v>
      </c>
      <c r="J34" s="28">
        <f t="shared" si="1"/>
        <v>0.38252178339172116</v>
      </c>
      <c r="K34" s="27">
        <f t="shared" si="2"/>
        <v>0.37561966893255316</v>
      </c>
      <c r="L34" s="18"/>
    </row>
    <row r="35" spans="1:14">
      <c r="A35" s="16"/>
      <c r="B35" s="11" t="s">
        <v>186</v>
      </c>
      <c r="C35" s="55">
        <v>44.305</v>
      </c>
      <c r="D35" s="55">
        <v>45.69233333333333</v>
      </c>
      <c r="E35" s="55">
        <v>36.402000000000001</v>
      </c>
      <c r="F35" s="55">
        <v>39.31733333333333</v>
      </c>
      <c r="G35" s="56">
        <v>44.68566666666667</v>
      </c>
      <c r="H35" s="28">
        <f t="shared" si="0"/>
        <v>13.653859196961493</v>
      </c>
      <c r="I35" s="27">
        <f t="shared" si="3"/>
        <v>8.0087174697360819</v>
      </c>
      <c r="J35" s="28">
        <f t="shared" si="1"/>
        <v>0.34384306185684282</v>
      </c>
      <c r="K35" s="27">
        <f t="shared" si="2"/>
        <v>0.30374454926837169</v>
      </c>
      <c r="L35" s="18"/>
    </row>
    <row r="36" spans="1:14">
      <c r="A36" s="16"/>
      <c r="B36" s="11" t="s">
        <v>6</v>
      </c>
      <c r="C36" s="55">
        <v>37.479333333333329</v>
      </c>
      <c r="D36" s="55">
        <v>40.262666666666668</v>
      </c>
      <c r="E36" s="55">
        <v>42.488333333333337</v>
      </c>
      <c r="F36" s="55">
        <v>43.244333333333337</v>
      </c>
      <c r="G36" s="56">
        <v>42.003999999999998</v>
      </c>
      <c r="H36" s="28">
        <f t="shared" si="0"/>
        <v>-2.8681985308287139</v>
      </c>
      <c r="I36" s="27">
        <f t="shared" si="3"/>
        <v>1.779311967991215</v>
      </c>
      <c r="J36" s="28">
        <f t="shared" si="1"/>
        <v>0.32320842560033769</v>
      </c>
      <c r="K36" s="27">
        <f t="shared" si="2"/>
        <v>0.33408243701025564</v>
      </c>
      <c r="L36" s="18"/>
    </row>
    <row r="37" spans="1:14">
      <c r="A37" s="16"/>
      <c r="B37" s="11" t="s">
        <v>12</v>
      </c>
      <c r="C37" s="55">
        <v>34.406666666666673</v>
      </c>
      <c r="D37" s="55">
        <v>33.711333333333336</v>
      </c>
      <c r="E37" s="55">
        <v>34.056333333333335</v>
      </c>
      <c r="F37" s="55">
        <v>30.022999999999996</v>
      </c>
      <c r="G37" s="56">
        <v>27.683999999999997</v>
      </c>
      <c r="H37" s="28">
        <f t="shared" si="0"/>
        <v>-7.7906938014189127</v>
      </c>
      <c r="I37" s="27">
        <f t="shared" si="3"/>
        <v>-11.843122669302842</v>
      </c>
      <c r="J37" s="28">
        <f t="shared" si="1"/>
        <v>0.21302023746118823</v>
      </c>
      <c r="K37" s="27">
        <f t="shared" si="2"/>
        <v>0.2319415339125489</v>
      </c>
      <c r="L37" s="18"/>
    </row>
    <row r="38" spans="1:14">
      <c r="A38" s="16"/>
      <c r="B38" s="11" t="s">
        <v>13</v>
      </c>
      <c r="C38" s="55">
        <v>15.276000000000002</v>
      </c>
      <c r="D38" s="55">
        <v>15.006</v>
      </c>
      <c r="E38" s="55">
        <v>13.354666666666667</v>
      </c>
      <c r="F38" s="55">
        <v>13.874666666666664</v>
      </c>
      <c r="G38" s="56">
        <v>15.686999999999999</v>
      </c>
      <c r="H38" s="28">
        <f t="shared" si="0"/>
        <v>13.062175667883924</v>
      </c>
      <c r="I38" s="27">
        <f t="shared" si="3"/>
        <v>3.8937699680511084</v>
      </c>
      <c r="J38" s="28">
        <f t="shared" si="1"/>
        <v>0.12070685107114794</v>
      </c>
      <c r="K38" s="27">
        <f t="shared" si="2"/>
        <v>0.10718820468280912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6729.5376666666662</v>
      </c>
      <c r="D13" s="26">
        <v>5790.1580000000004</v>
      </c>
      <c r="E13" s="26">
        <v>6144.1260000000002</v>
      </c>
      <c r="F13" s="26">
        <v>7046.1879999999992</v>
      </c>
      <c r="G13" s="26">
        <v>6940.829999999999</v>
      </c>
      <c r="H13" s="28">
        <f t="shared" ref="H13:H38" si="0">IF(OR(OR(G13=0,F13=0),G13=""),"",(G13/F13-1)*100)</f>
        <v>-1.495248210805622</v>
      </c>
      <c r="I13" s="27">
        <f>IF(OR(OR(G13=0,F13=0),F13=""),"",(F13/E13-1)*100)</f>
        <v>14.681697608414911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3371.1216666666664</v>
      </c>
      <c r="D14" s="25">
        <v>2741.8786666666674</v>
      </c>
      <c r="E14" s="25">
        <v>3057.7879999999996</v>
      </c>
      <c r="F14" s="25">
        <v>3420.3169999999996</v>
      </c>
      <c r="G14" s="26">
        <v>3429.8580000000006</v>
      </c>
      <c r="H14" s="28">
        <f t="shared" si="0"/>
        <v>0.27895075222563737</v>
      </c>
      <c r="I14" s="27">
        <f>IF(OR(OR(G14=0,F14=0),F14=""),"",(F14/E14-1)*100)</f>
        <v>11.855923301419203</v>
      </c>
      <c r="J14" s="28">
        <f t="shared" si="1"/>
        <v>49.415675070560745</v>
      </c>
      <c r="K14" s="27">
        <f t="shared" si="2"/>
        <v>48.541381524307894</v>
      </c>
      <c r="L14" s="18"/>
    </row>
    <row r="15" spans="1:15">
      <c r="A15" s="16"/>
      <c r="B15" s="12" t="s">
        <v>4</v>
      </c>
      <c r="C15" s="107">
        <v>1079.5693333333336</v>
      </c>
      <c r="D15" s="107">
        <v>927.30600000000004</v>
      </c>
      <c r="E15" s="107">
        <v>833.53</v>
      </c>
      <c r="F15" s="107">
        <v>1261.6033333333332</v>
      </c>
      <c r="G15" s="107">
        <v>1386.0366666666666</v>
      </c>
      <c r="H15" s="50">
        <f t="shared" si="0"/>
        <v>9.8631106977629113</v>
      </c>
      <c r="I15" s="36">
        <f t="shared" ref="I15:I38" si="3">IF(OR(OR(G15=0,F15=0),F15=""),"",(F15/E15-1)*100)</f>
        <v>51.35667982356162</v>
      </c>
      <c r="J15" s="50">
        <f t="shared" si="1"/>
        <v>19.9693216325233</v>
      </c>
      <c r="K15" s="36">
        <f t="shared" si="2"/>
        <v>17.904764013298159</v>
      </c>
      <c r="L15" s="18"/>
      <c r="N15" s="23" t="s">
        <v>4</v>
      </c>
      <c r="O15" s="34">
        <f>J15</f>
        <v>19.9693216325233</v>
      </c>
    </row>
    <row r="16" spans="1:15">
      <c r="A16" s="16"/>
      <c r="B16" s="11" t="s">
        <v>195</v>
      </c>
      <c r="C16" s="55">
        <v>437.97</v>
      </c>
      <c r="D16" s="55">
        <v>464.81033333333335</v>
      </c>
      <c r="E16" s="55">
        <v>536.32699999999988</v>
      </c>
      <c r="F16" s="55">
        <v>529.51866666666672</v>
      </c>
      <c r="G16" s="56">
        <v>532.57900000000006</v>
      </c>
      <c r="H16" s="28">
        <f t="shared" si="0"/>
        <v>0.57794626062914745</v>
      </c>
      <c r="I16" s="27">
        <f t="shared" si="3"/>
        <v>-1.2694369914871273</v>
      </c>
      <c r="J16" s="28">
        <f t="shared" si="1"/>
        <v>7.6731313113849522</v>
      </c>
      <c r="K16" s="27">
        <f t="shared" si="2"/>
        <v>7.5149664849513922</v>
      </c>
      <c r="L16" s="18"/>
      <c r="N16" s="23" t="s">
        <v>35</v>
      </c>
      <c r="O16" s="34">
        <f>100-O15</f>
        <v>80.030678367476696</v>
      </c>
    </row>
    <row r="17" spans="1:12">
      <c r="A17" s="16"/>
      <c r="B17" s="11" t="s">
        <v>23</v>
      </c>
      <c r="C17" s="55">
        <v>451.20533333333333</v>
      </c>
      <c r="D17" s="55">
        <v>418.21866666666665</v>
      </c>
      <c r="E17" s="55">
        <v>499.21333333333337</v>
      </c>
      <c r="F17" s="55">
        <v>536.50666666666666</v>
      </c>
      <c r="G17" s="56">
        <v>366.33066666666667</v>
      </c>
      <c r="H17" s="28">
        <f t="shared" si="0"/>
        <v>-31.719270341468263</v>
      </c>
      <c r="I17" s="27">
        <f t="shared" si="3"/>
        <v>7.4704201276675208</v>
      </c>
      <c r="J17" s="28">
        <f t="shared" si="1"/>
        <v>5.2779086458920146</v>
      </c>
      <c r="K17" s="27">
        <f t="shared" si="2"/>
        <v>7.6141406767271418</v>
      </c>
      <c r="L17" s="18"/>
    </row>
    <row r="18" spans="1:12">
      <c r="A18" s="16"/>
      <c r="B18" s="11" t="s">
        <v>19</v>
      </c>
      <c r="C18" s="55">
        <v>107.47533333333335</v>
      </c>
      <c r="D18" s="55">
        <v>213.21666666666667</v>
      </c>
      <c r="E18" s="55">
        <v>198.45699999999999</v>
      </c>
      <c r="F18" s="55">
        <v>223.32933333333332</v>
      </c>
      <c r="G18" s="56">
        <v>195.65333333333334</v>
      </c>
      <c r="H18" s="28">
        <f t="shared" si="0"/>
        <v>-12.392460760491231</v>
      </c>
      <c r="I18" s="27">
        <f t="shared" si="3"/>
        <v>12.532857663540886</v>
      </c>
      <c r="J18" s="28">
        <f t="shared" si="1"/>
        <v>2.8188751681475179</v>
      </c>
      <c r="K18" s="27">
        <f t="shared" si="2"/>
        <v>3.1695057431526572</v>
      </c>
      <c r="L18" s="18"/>
    </row>
    <row r="19" spans="1:12">
      <c r="A19" s="16"/>
      <c r="B19" s="11" t="s">
        <v>24</v>
      </c>
      <c r="C19" s="55">
        <v>185.86333333333332</v>
      </c>
      <c r="D19" s="55">
        <v>96.365666666666655</v>
      </c>
      <c r="E19" s="55">
        <v>130.19966666666667</v>
      </c>
      <c r="F19" s="55">
        <v>112.74566666666665</v>
      </c>
      <c r="G19" s="56">
        <v>117.34266666666667</v>
      </c>
      <c r="H19" s="28">
        <f t="shared" si="0"/>
        <v>4.0773185665672562</v>
      </c>
      <c r="I19" s="27">
        <f t="shared" si="3"/>
        <v>-13.405564274358117</v>
      </c>
      <c r="J19" s="28">
        <f t="shared" si="1"/>
        <v>1.6906143309469717</v>
      </c>
      <c r="K19" s="27">
        <f t="shared" si="2"/>
        <v>1.6000945002697438</v>
      </c>
      <c r="L19" s="18"/>
    </row>
    <row r="20" spans="1:12">
      <c r="A20" s="16"/>
      <c r="B20" s="11" t="s">
        <v>20</v>
      </c>
      <c r="C20" s="55">
        <v>147.05000000000001</v>
      </c>
      <c r="D20" s="55">
        <v>117.37933333333335</v>
      </c>
      <c r="E20" s="55">
        <v>116.96333333333332</v>
      </c>
      <c r="F20" s="55">
        <v>123.71466666666667</v>
      </c>
      <c r="G20" s="56">
        <v>116.97733333333332</v>
      </c>
      <c r="H20" s="28">
        <f t="shared" si="0"/>
        <v>-5.445864677860901</v>
      </c>
      <c r="I20" s="27">
        <f t="shared" si="3"/>
        <v>5.772179315454995</v>
      </c>
      <c r="J20" s="28">
        <f t="shared" si="1"/>
        <v>1.6853507913798975</v>
      </c>
      <c r="K20" s="27">
        <f t="shared" si="2"/>
        <v>1.7557673264844296</v>
      </c>
      <c r="L20" s="18"/>
    </row>
    <row r="21" spans="1:12">
      <c r="A21" s="16"/>
      <c r="B21" s="11" t="s">
        <v>7</v>
      </c>
      <c r="C21" s="55">
        <v>99.862333333333325</v>
      </c>
      <c r="D21" s="55">
        <v>92.403999999999996</v>
      </c>
      <c r="E21" s="55">
        <v>71.092333333333343</v>
      </c>
      <c r="F21" s="55">
        <v>89.75633333333333</v>
      </c>
      <c r="G21" s="56">
        <v>88.382000000000005</v>
      </c>
      <c r="H21" s="28">
        <f t="shared" si="0"/>
        <v>-1.5311825720747518</v>
      </c>
      <c r="I21" s="27">
        <f t="shared" si="3"/>
        <v>26.253182480998859</v>
      </c>
      <c r="J21" s="28">
        <f t="shared" si="1"/>
        <v>1.2733635602658473</v>
      </c>
      <c r="K21" s="27">
        <f t="shared" si="2"/>
        <v>1.2738282505850445</v>
      </c>
      <c r="L21" s="18"/>
    </row>
    <row r="22" spans="1:12">
      <c r="A22" s="16"/>
      <c r="B22" s="11" t="s">
        <v>22</v>
      </c>
      <c r="C22" s="55">
        <v>76.495000000000005</v>
      </c>
      <c r="D22" s="55">
        <v>71.483333333333334</v>
      </c>
      <c r="E22" s="55">
        <v>62.388333333333343</v>
      </c>
      <c r="F22" s="55">
        <v>89.57</v>
      </c>
      <c r="G22" s="56">
        <v>87.161999999999992</v>
      </c>
      <c r="H22" s="28">
        <f t="shared" si="0"/>
        <v>-2.6884001339734342</v>
      </c>
      <c r="I22" s="27">
        <f t="shared" si="3"/>
        <v>43.568509069537534</v>
      </c>
      <c r="J22" s="28">
        <f t="shared" si="1"/>
        <v>1.2557864117115676</v>
      </c>
      <c r="K22" s="27">
        <f t="shared" si="2"/>
        <v>1.2711837946986371</v>
      </c>
      <c r="L22" s="18"/>
    </row>
    <row r="23" spans="1:12">
      <c r="A23" s="16"/>
      <c r="B23" s="11" t="s">
        <v>5</v>
      </c>
      <c r="C23" s="55">
        <v>110.83</v>
      </c>
      <c r="D23" s="55">
        <v>54.780333333333324</v>
      </c>
      <c r="E23" s="55">
        <v>117.971</v>
      </c>
      <c r="F23" s="55">
        <v>111.78566666666666</v>
      </c>
      <c r="G23" s="56">
        <v>74.498999999999995</v>
      </c>
      <c r="H23" s="28">
        <f t="shared" si="0"/>
        <v>-33.355498766985626</v>
      </c>
      <c r="I23" s="27">
        <f t="shared" si="3"/>
        <v>-5.2430964672108837</v>
      </c>
      <c r="J23" s="28">
        <f t="shared" si="1"/>
        <v>1.0733442542174352</v>
      </c>
      <c r="K23" s="27">
        <f t="shared" si="2"/>
        <v>1.5864701121608829</v>
      </c>
      <c r="L23" s="18"/>
    </row>
    <row r="24" spans="1:12">
      <c r="A24" s="16"/>
      <c r="B24" s="11" t="s">
        <v>10</v>
      </c>
      <c r="C24" s="55">
        <v>68.816333333333333</v>
      </c>
      <c r="D24" s="55">
        <v>64.554000000000002</v>
      </c>
      <c r="E24" s="55">
        <v>54.643333333333338</v>
      </c>
      <c r="F24" s="55">
        <v>66.434333333333328</v>
      </c>
      <c r="G24" s="56">
        <v>73.01766666666667</v>
      </c>
      <c r="H24" s="28">
        <f t="shared" si="0"/>
        <v>9.9095347285289357</v>
      </c>
      <c r="I24" s="27">
        <f t="shared" si="3"/>
        <v>21.578112609040435</v>
      </c>
      <c r="J24" s="28">
        <f t="shared" si="1"/>
        <v>1.0520019459728402</v>
      </c>
      <c r="K24" s="27">
        <f t="shared" si="2"/>
        <v>0.94284077196539939</v>
      </c>
      <c r="L24" s="18"/>
    </row>
    <row r="25" spans="1:12">
      <c r="A25" s="16"/>
      <c r="B25" s="11" t="s">
        <v>21</v>
      </c>
      <c r="C25" s="55">
        <v>60.495666666666665</v>
      </c>
      <c r="D25" s="55">
        <v>43.442</v>
      </c>
      <c r="E25" s="55">
        <v>44.675999999999995</v>
      </c>
      <c r="F25" s="55">
        <v>48.55266666666666</v>
      </c>
      <c r="G25" s="56">
        <v>60.777999999999999</v>
      </c>
      <c r="H25" s="28">
        <f t="shared" si="0"/>
        <v>25.179530132227555</v>
      </c>
      <c r="I25" s="27">
        <f t="shared" si="3"/>
        <v>8.6772913122631135</v>
      </c>
      <c r="J25" s="28">
        <f t="shared" si="1"/>
        <v>0.87565896297705037</v>
      </c>
      <c r="K25" s="27">
        <f t="shared" si="2"/>
        <v>0.68906288998628284</v>
      </c>
      <c r="L25" s="18"/>
    </row>
    <row r="26" spans="1:12">
      <c r="A26" s="16"/>
      <c r="B26" s="11" t="s">
        <v>9</v>
      </c>
      <c r="C26" s="55">
        <v>59.602333333333341</v>
      </c>
      <c r="D26" s="55">
        <v>57.229000000000006</v>
      </c>
      <c r="E26" s="55">
        <v>48.627000000000002</v>
      </c>
      <c r="F26" s="55">
        <v>57.260999999999996</v>
      </c>
      <c r="G26" s="56">
        <v>58.661666666666662</v>
      </c>
      <c r="H26" s="28">
        <f t="shared" si="0"/>
        <v>2.4461093356152874</v>
      </c>
      <c r="I26" s="27">
        <f t="shared" si="3"/>
        <v>17.755567894379642</v>
      </c>
      <c r="J26" s="28">
        <f t="shared" si="1"/>
        <v>0.84516789298494077</v>
      </c>
      <c r="K26" s="27">
        <f t="shared" si="2"/>
        <v>0.81265217448072635</v>
      </c>
      <c r="L26" s="18"/>
    </row>
    <row r="27" spans="1:12">
      <c r="A27" s="16"/>
      <c r="B27" s="11" t="s">
        <v>18</v>
      </c>
      <c r="C27" s="55">
        <v>69.64266666666667</v>
      </c>
      <c r="D27" s="55">
        <v>67.415333333333322</v>
      </c>
      <c r="E27" s="55">
        <v>54.659333333333336</v>
      </c>
      <c r="F27" s="55">
        <v>54.390333333333331</v>
      </c>
      <c r="G27" s="56">
        <v>55.826000000000001</v>
      </c>
      <c r="H27" s="28">
        <f t="shared" si="0"/>
        <v>2.6395621771025501</v>
      </c>
      <c r="I27" s="27">
        <f t="shared" si="3"/>
        <v>-0.49213918940346213</v>
      </c>
      <c r="J27" s="28">
        <f t="shared" si="1"/>
        <v>0.80431302884525357</v>
      </c>
      <c r="K27" s="27">
        <f t="shared" si="2"/>
        <v>0.77191146948297906</v>
      </c>
      <c r="L27" s="18"/>
    </row>
    <row r="28" spans="1:12">
      <c r="A28" s="16"/>
      <c r="B28" s="11" t="s">
        <v>15</v>
      </c>
      <c r="C28" s="55">
        <v>63.948</v>
      </c>
      <c r="D28" s="55">
        <v>48.492999999999995</v>
      </c>
      <c r="E28" s="55">
        <v>67.605333333333348</v>
      </c>
      <c r="F28" s="55">
        <v>52.359333333333332</v>
      </c>
      <c r="G28" s="56">
        <v>54.476999999999997</v>
      </c>
      <c r="H28" s="28">
        <f t="shared" si="0"/>
        <v>4.0444874520938701</v>
      </c>
      <c r="I28" s="27">
        <f t="shared" si="3"/>
        <v>-22.551475228778816</v>
      </c>
      <c r="J28" s="28">
        <f t="shared" si="1"/>
        <v>0.78487731294384111</v>
      </c>
      <c r="K28" s="27">
        <f t="shared" si="2"/>
        <v>0.74308737339016984</v>
      </c>
      <c r="L28" s="18"/>
    </row>
    <row r="29" spans="1:12">
      <c r="A29" s="16"/>
      <c r="B29" s="11" t="s">
        <v>14</v>
      </c>
      <c r="C29" s="55">
        <v>46.249666666666677</v>
      </c>
      <c r="D29" s="55">
        <v>36.625333333333337</v>
      </c>
      <c r="E29" s="55">
        <v>38.282333333333334</v>
      </c>
      <c r="F29" s="55">
        <v>44.925999999999995</v>
      </c>
      <c r="G29" s="56">
        <v>45.036999999999999</v>
      </c>
      <c r="H29" s="28">
        <f t="shared" si="0"/>
        <v>0.24707296443040594</v>
      </c>
      <c r="I29" s="27">
        <f t="shared" si="3"/>
        <v>17.354393236218613</v>
      </c>
      <c r="J29" s="28">
        <f t="shared" si="1"/>
        <v>0.64887052413039947</v>
      </c>
      <c r="K29" s="27">
        <f t="shared" si="2"/>
        <v>0.63759297935280745</v>
      </c>
      <c r="L29" s="18"/>
    </row>
    <row r="30" spans="1:12">
      <c r="A30" s="16"/>
      <c r="B30" s="11" t="s">
        <v>8</v>
      </c>
      <c r="C30" s="55">
        <v>57.470333333333336</v>
      </c>
      <c r="D30" s="55">
        <v>63.570333333333338</v>
      </c>
      <c r="E30" s="55">
        <v>49.617999999999995</v>
      </c>
      <c r="F30" s="55">
        <v>38.702333333333335</v>
      </c>
      <c r="G30" s="56">
        <v>35.039333333333332</v>
      </c>
      <c r="H30" s="28">
        <f t="shared" si="0"/>
        <v>-9.4645456346301398</v>
      </c>
      <c r="I30" s="27">
        <f t="shared" si="3"/>
        <v>-21.999408816692856</v>
      </c>
      <c r="J30" s="28">
        <f t="shared" si="1"/>
        <v>0.50482915347780222</v>
      </c>
      <c r="K30" s="27">
        <f t="shared" si="2"/>
        <v>0.54926626047067351</v>
      </c>
      <c r="L30" s="18"/>
    </row>
    <row r="31" spans="1:12">
      <c r="A31" s="16"/>
      <c r="B31" s="11" t="s">
        <v>11</v>
      </c>
      <c r="C31" s="55">
        <v>50.804666666666662</v>
      </c>
      <c r="D31" s="55">
        <v>44.788000000000004</v>
      </c>
      <c r="E31" s="55">
        <v>37.081666666666671</v>
      </c>
      <c r="F31" s="55">
        <v>42.080999999999996</v>
      </c>
      <c r="G31" s="56">
        <v>33.793666666666667</v>
      </c>
      <c r="H31" s="28">
        <f t="shared" si="0"/>
        <v>-19.693765198862501</v>
      </c>
      <c r="I31" s="27">
        <f t="shared" si="3"/>
        <v>13.481954245134586</v>
      </c>
      <c r="J31" s="28">
        <f t="shared" si="1"/>
        <v>0.48688221245393803</v>
      </c>
      <c r="K31" s="27">
        <f t="shared" si="2"/>
        <v>0.59721653750935966</v>
      </c>
      <c r="L31" s="18"/>
    </row>
    <row r="32" spans="1:12">
      <c r="A32" s="16"/>
      <c r="B32" s="11" t="s">
        <v>17</v>
      </c>
      <c r="C32" s="55">
        <v>56.698333333333345</v>
      </c>
      <c r="D32" s="55">
        <v>47.312000000000005</v>
      </c>
      <c r="E32" s="55">
        <v>34.361333333333334</v>
      </c>
      <c r="F32" s="55">
        <v>34.781333333333329</v>
      </c>
      <c r="G32" s="56">
        <v>32.879333333333335</v>
      </c>
      <c r="H32" s="28">
        <f t="shared" si="0"/>
        <v>-5.4684505098520075</v>
      </c>
      <c r="I32" s="27">
        <f t="shared" si="3"/>
        <v>1.2223041403127466</v>
      </c>
      <c r="J32" s="28">
        <f t="shared" si="1"/>
        <v>0.47370895603743846</v>
      </c>
      <c r="K32" s="27">
        <f t="shared" si="2"/>
        <v>0.4936191502885437</v>
      </c>
      <c r="L32" s="18"/>
    </row>
    <row r="33" spans="1:14">
      <c r="A33" s="16"/>
      <c r="B33" s="11" t="s">
        <v>3</v>
      </c>
      <c r="C33" s="55">
        <v>44.765333333333331</v>
      </c>
      <c r="D33" s="55">
        <v>49.225333333333332</v>
      </c>
      <c r="E33" s="55">
        <v>29.44</v>
      </c>
      <c r="F33" s="55">
        <v>32.821000000000005</v>
      </c>
      <c r="G33" s="56">
        <v>32.701000000000001</v>
      </c>
      <c r="H33" s="28">
        <f t="shared" si="0"/>
        <v>-0.36561957283447466</v>
      </c>
      <c r="I33" s="27">
        <f t="shared" si="3"/>
        <v>11.484375000000014</v>
      </c>
      <c r="J33" s="28">
        <f t="shared" si="1"/>
        <v>0.47113961874876642</v>
      </c>
      <c r="K33" s="27">
        <f t="shared" si="2"/>
        <v>0.46579796054263684</v>
      </c>
      <c r="L33" s="18"/>
    </row>
    <row r="34" spans="1:14">
      <c r="A34" s="16"/>
      <c r="B34" s="11" t="s">
        <v>186</v>
      </c>
      <c r="C34" s="55">
        <v>23.081000000000003</v>
      </c>
      <c r="D34" s="55">
        <v>23.856999999999999</v>
      </c>
      <c r="E34" s="55">
        <v>30.335333333333335</v>
      </c>
      <c r="F34" s="55">
        <v>36.830999999999996</v>
      </c>
      <c r="G34" s="56">
        <v>23.667000000000002</v>
      </c>
      <c r="H34" s="28">
        <f t="shared" si="0"/>
        <v>-35.741630691537004</v>
      </c>
      <c r="I34" s="27">
        <f t="shared" si="3"/>
        <v>21.41287387644768</v>
      </c>
      <c r="J34" s="28">
        <f t="shared" si="1"/>
        <v>0.34098227445420803</v>
      </c>
      <c r="K34" s="27">
        <f t="shared" si="2"/>
        <v>0.5227081650390254</v>
      </c>
      <c r="L34" s="18"/>
    </row>
    <row r="35" spans="1:14">
      <c r="A35" s="16"/>
      <c r="B35" s="11" t="s">
        <v>16</v>
      </c>
      <c r="C35" s="55">
        <v>20.311666666666667</v>
      </c>
      <c r="D35" s="55">
        <v>20.026999999999997</v>
      </c>
      <c r="E35" s="55">
        <v>11.326333333333332</v>
      </c>
      <c r="F35" s="55">
        <v>15.687666666666667</v>
      </c>
      <c r="G35" s="56">
        <v>19.594999999999999</v>
      </c>
      <c r="H35" s="28">
        <f t="shared" si="0"/>
        <v>24.907039500244355</v>
      </c>
      <c r="I35" s="27">
        <f t="shared" si="3"/>
        <v>38.506136142911807</v>
      </c>
      <c r="J35" s="28">
        <f t="shared" si="1"/>
        <v>0.28231493927959622</v>
      </c>
      <c r="K35" s="27">
        <f t="shared" si="2"/>
        <v>0.22264047832199013</v>
      </c>
      <c r="L35" s="18"/>
    </row>
    <row r="36" spans="1:14">
      <c r="A36" s="16"/>
      <c r="B36" s="11" t="s">
        <v>6</v>
      </c>
      <c r="C36" s="55">
        <v>23.721666666666664</v>
      </c>
      <c r="D36" s="55">
        <v>16.215666666666667</v>
      </c>
      <c r="E36" s="55">
        <v>7.6859999999999999</v>
      </c>
      <c r="F36" s="55">
        <v>13.131</v>
      </c>
      <c r="G36" s="56">
        <v>12.064333333333332</v>
      </c>
      <c r="H36" s="28">
        <f t="shared" si="0"/>
        <v>-8.1232706318381531</v>
      </c>
      <c r="I36" s="27">
        <f t="shared" si="3"/>
        <v>70.843091334894609</v>
      </c>
      <c r="J36" s="28">
        <f t="shared" si="1"/>
        <v>0.1738168682035626</v>
      </c>
      <c r="K36" s="27">
        <f t="shared" si="2"/>
        <v>0.18635608360151618</v>
      </c>
      <c r="L36" s="18"/>
    </row>
    <row r="37" spans="1:14">
      <c r="A37" s="16"/>
      <c r="B37" s="11" t="s">
        <v>12</v>
      </c>
      <c r="C37" s="55">
        <v>12.031999999999998</v>
      </c>
      <c r="D37" s="55">
        <v>7.2273333333333341</v>
      </c>
      <c r="E37" s="55">
        <v>8.0306666666666668</v>
      </c>
      <c r="F37" s="55">
        <v>7.878333333333333</v>
      </c>
      <c r="G37" s="56">
        <v>8.4723333333333333</v>
      </c>
      <c r="H37" s="28">
        <f t="shared" si="0"/>
        <v>7.5396657499471109</v>
      </c>
      <c r="I37" s="27">
        <f t="shared" si="3"/>
        <v>-1.8968952349327606</v>
      </c>
      <c r="J37" s="28">
        <f t="shared" si="1"/>
        <v>0.12206513246014287</v>
      </c>
      <c r="K37" s="27">
        <f t="shared" si="2"/>
        <v>0.11180986560865726</v>
      </c>
      <c r="L37" s="18"/>
    </row>
    <row r="38" spans="1:14">
      <c r="A38" s="16"/>
      <c r="B38" s="11" t="s">
        <v>13</v>
      </c>
      <c r="C38" s="55">
        <v>4.4556666666666667</v>
      </c>
      <c r="D38" s="55">
        <v>2.3336666666666663</v>
      </c>
      <c r="E38" s="55">
        <v>3.8233333333333337</v>
      </c>
      <c r="F38" s="55">
        <v>1.5033333333333332</v>
      </c>
      <c r="G38" s="56">
        <v>0</v>
      </c>
      <c r="H38" s="28" t="str">
        <f t="shared" si="0"/>
        <v/>
      </c>
      <c r="I38" s="27" t="str">
        <f t="shared" si="3"/>
        <v/>
      </c>
      <c r="J38" s="28" t="str">
        <f t="shared" si="1"/>
        <v/>
      </c>
      <c r="K38" s="27">
        <f t="shared" si="2"/>
        <v>2.1335413323251288E-2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2019.3926666666666</v>
      </c>
      <c r="D13" s="26">
        <v>1628.7520000000002</v>
      </c>
      <c r="E13" s="26">
        <v>1779.9366666666665</v>
      </c>
      <c r="F13" s="26">
        <v>2322.1996666666669</v>
      </c>
      <c r="G13" s="26">
        <v>2268.576333333333</v>
      </c>
      <c r="H13" s="28">
        <f t="shared" ref="H13:H38" si="0">IF(OR(OR(G13=0,F13=0),G13=""),"",(G13/F13-1)*100)</f>
        <v>-2.3091611846756455</v>
      </c>
      <c r="I13" s="27">
        <f>IF(OR(OR(G13=0,F13=0),F13=""),"",(F13/E13-1)*100)</f>
        <v>30.465297454403828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1071.3373333333334</v>
      </c>
      <c r="D14" s="25">
        <v>772.66599999999994</v>
      </c>
      <c r="E14" s="25">
        <v>874.40099999999939</v>
      </c>
      <c r="F14" s="25">
        <v>1105.027</v>
      </c>
      <c r="G14" s="26">
        <v>1089.0963333333334</v>
      </c>
      <c r="H14" s="28">
        <f t="shared" si="0"/>
        <v>-1.4416540651646215</v>
      </c>
      <c r="I14" s="27">
        <f>IF(OR(OR(G14=0,F14=0),F14=""),"",(F14/E14-1)*100)</f>
        <v>26.375312928507721</v>
      </c>
      <c r="J14" s="28">
        <f t="shared" si="1"/>
        <v>48.007920973638548</v>
      </c>
      <c r="K14" s="27">
        <f t="shared" si="2"/>
        <v>47.58535692954338</v>
      </c>
      <c r="L14" s="18"/>
    </row>
    <row r="15" spans="1:15">
      <c r="A15" s="16"/>
      <c r="B15" s="12" t="s">
        <v>4</v>
      </c>
      <c r="C15" s="107">
        <v>282.15233333333333</v>
      </c>
      <c r="D15" s="107">
        <v>256.27199999999999</v>
      </c>
      <c r="E15" s="107">
        <v>196.03299999999999</v>
      </c>
      <c r="F15" s="107">
        <v>407.81099999999998</v>
      </c>
      <c r="G15" s="107">
        <v>520.83299999999997</v>
      </c>
      <c r="H15" s="50">
        <f t="shared" si="0"/>
        <v>27.714308834239397</v>
      </c>
      <c r="I15" s="36">
        <f t="shared" ref="I15:I38" si="3">IF(OR(OR(G15=0,F15=0),F15=""),"",(F15/E15-1)*100)</f>
        <v>108.03181097060191</v>
      </c>
      <c r="J15" s="50">
        <f t="shared" si="1"/>
        <v>22.958583863683085</v>
      </c>
      <c r="K15" s="36">
        <f t="shared" si="2"/>
        <v>17.561409806994774</v>
      </c>
      <c r="L15" s="18"/>
      <c r="N15" s="23" t="s">
        <v>4</v>
      </c>
      <c r="O15" s="34">
        <f>J15</f>
        <v>22.958583863683085</v>
      </c>
    </row>
    <row r="16" spans="1:15">
      <c r="A16" s="16"/>
      <c r="B16" s="11" t="s">
        <v>195</v>
      </c>
      <c r="C16" s="55">
        <v>134.786</v>
      </c>
      <c r="D16" s="55">
        <v>145.52133333333333</v>
      </c>
      <c r="E16" s="55">
        <v>219.31866666666667</v>
      </c>
      <c r="F16" s="55">
        <v>208.52866666666668</v>
      </c>
      <c r="G16" s="56">
        <v>201.68566666666666</v>
      </c>
      <c r="H16" s="28">
        <f t="shared" si="0"/>
        <v>-3.2815632063377453</v>
      </c>
      <c r="I16" s="27">
        <f t="shared" si="3"/>
        <v>-4.9197818699122653</v>
      </c>
      <c r="J16" s="28">
        <f t="shared" si="1"/>
        <v>8.8904068910178484</v>
      </c>
      <c r="K16" s="27">
        <f t="shared" si="2"/>
        <v>8.9797905692576823</v>
      </c>
      <c r="L16" s="18"/>
      <c r="N16" s="23" t="s">
        <v>35</v>
      </c>
      <c r="O16" s="34">
        <f>100-O15</f>
        <v>77.041416136316911</v>
      </c>
    </row>
    <row r="17" spans="1:12">
      <c r="A17" s="16"/>
      <c r="B17" s="11" t="s">
        <v>23</v>
      </c>
      <c r="C17" s="55">
        <v>157.65766666666667</v>
      </c>
      <c r="D17" s="55">
        <v>146.95666666666668</v>
      </c>
      <c r="E17" s="55">
        <v>215.16600000000003</v>
      </c>
      <c r="F17" s="55">
        <v>258.88633333333337</v>
      </c>
      <c r="G17" s="56">
        <v>109.851</v>
      </c>
      <c r="H17" s="28">
        <f t="shared" si="0"/>
        <v>-57.567864403811718</v>
      </c>
      <c r="I17" s="27">
        <f t="shared" si="3"/>
        <v>20.319350331062225</v>
      </c>
      <c r="J17" s="28">
        <f t="shared" si="1"/>
        <v>4.8422880194024778</v>
      </c>
      <c r="K17" s="27">
        <f t="shared" si="2"/>
        <v>11.148323593765049</v>
      </c>
      <c r="L17" s="18"/>
    </row>
    <row r="18" spans="1:12">
      <c r="A18" s="16"/>
      <c r="B18" s="11" t="s">
        <v>19</v>
      </c>
      <c r="C18" s="55">
        <v>22.707333333333334</v>
      </c>
      <c r="D18" s="55">
        <v>52.462333333333333</v>
      </c>
      <c r="E18" s="55">
        <v>59.344999999999999</v>
      </c>
      <c r="F18" s="55">
        <v>66.278666666666666</v>
      </c>
      <c r="G18" s="56">
        <v>74.698999999999998</v>
      </c>
      <c r="H18" s="28">
        <f t="shared" si="0"/>
        <v>12.704439839868019</v>
      </c>
      <c r="I18" s="27">
        <f t="shared" si="3"/>
        <v>11.683657707754103</v>
      </c>
      <c r="J18" s="28">
        <f t="shared" si="1"/>
        <v>3.2927699589566379</v>
      </c>
      <c r="K18" s="27">
        <f t="shared" si="2"/>
        <v>2.8541329851194246</v>
      </c>
      <c r="L18" s="18"/>
    </row>
    <row r="19" spans="1:12">
      <c r="A19" s="16"/>
      <c r="B19" s="11" t="s">
        <v>20</v>
      </c>
      <c r="C19" s="55">
        <v>48.62</v>
      </c>
      <c r="D19" s="55">
        <v>28.782666666666668</v>
      </c>
      <c r="E19" s="55">
        <v>33.434333333333335</v>
      </c>
      <c r="F19" s="55">
        <v>46.598666666666666</v>
      </c>
      <c r="G19" s="56">
        <v>39.313333333333333</v>
      </c>
      <c r="H19" s="28">
        <f t="shared" si="0"/>
        <v>-15.634209848636582</v>
      </c>
      <c r="I19" s="27">
        <f t="shared" si="3"/>
        <v>39.373697695981178</v>
      </c>
      <c r="J19" s="28">
        <f t="shared" si="1"/>
        <v>1.732951752854103</v>
      </c>
      <c r="K19" s="27">
        <f t="shared" si="2"/>
        <v>2.0066606388569226</v>
      </c>
      <c r="L19" s="18"/>
    </row>
    <row r="20" spans="1:12">
      <c r="A20" s="16"/>
      <c r="B20" s="11" t="s">
        <v>24</v>
      </c>
      <c r="C20" s="55">
        <v>29.786666666666665</v>
      </c>
      <c r="D20" s="55">
        <v>19.234666666666666</v>
      </c>
      <c r="E20" s="55">
        <v>13.537666666666667</v>
      </c>
      <c r="F20" s="55">
        <v>20.157999999999998</v>
      </c>
      <c r="G20" s="56">
        <v>34.404666666666664</v>
      </c>
      <c r="H20" s="28">
        <f t="shared" si="0"/>
        <v>70.675000826801607</v>
      </c>
      <c r="I20" s="27">
        <f t="shared" si="3"/>
        <v>48.90306059636076</v>
      </c>
      <c r="J20" s="28">
        <f t="shared" si="1"/>
        <v>1.5165752265481038</v>
      </c>
      <c r="K20" s="27">
        <f t="shared" si="2"/>
        <v>0.86805627824997522</v>
      </c>
      <c r="L20" s="18"/>
    </row>
    <row r="21" spans="1:12">
      <c r="A21" s="16"/>
      <c r="B21" s="11" t="s">
        <v>7</v>
      </c>
      <c r="C21" s="55">
        <v>34.835000000000001</v>
      </c>
      <c r="D21" s="55">
        <v>37.817</v>
      </c>
      <c r="E21" s="55">
        <v>30.179666666666666</v>
      </c>
      <c r="F21" s="55">
        <v>29.852</v>
      </c>
      <c r="G21" s="56">
        <v>29.106333333333335</v>
      </c>
      <c r="H21" s="28">
        <f t="shared" si="0"/>
        <v>-2.4978784224395811</v>
      </c>
      <c r="I21" s="27">
        <f t="shared" si="3"/>
        <v>-1.085719965981502</v>
      </c>
      <c r="J21" s="28">
        <f t="shared" si="1"/>
        <v>1.2830219951455608</v>
      </c>
      <c r="K21" s="27">
        <f t="shared" si="2"/>
        <v>1.2855053089750106</v>
      </c>
      <c r="L21" s="18"/>
    </row>
    <row r="22" spans="1:12">
      <c r="A22" s="16"/>
      <c r="B22" s="11" t="s">
        <v>10</v>
      </c>
      <c r="C22" s="55">
        <v>19.591333333333335</v>
      </c>
      <c r="D22" s="55">
        <v>20.805</v>
      </c>
      <c r="E22" s="55">
        <v>16.182666666666666</v>
      </c>
      <c r="F22" s="55">
        <v>23.676333333333332</v>
      </c>
      <c r="G22" s="56">
        <v>24.004000000000001</v>
      </c>
      <c r="H22" s="28">
        <f t="shared" si="0"/>
        <v>1.3839417702628642</v>
      </c>
      <c r="I22" s="27">
        <f t="shared" si="3"/>
        <v>46.306747960781067</v>
      </c>
      <c r="J22" s="28">
        <f t="shared" si="1"/>
        <v>1.0581085435520576</v>
      </c>
      <c r="K22" s="27">
        <f t="shared" si="2"/>
        <v>1.0195649268746485</v>
      </c>
      <c r="L22" s="18"/>
    </row>
    <row r="23" spans="1:12">
      <c r="A23" s="16"/>
      <c r="B23" s="11" t="s">
        <v>22</v>
      </c>
      <c r="C23" s="55">
        <v>20.804666666666666</v>
      </c>
      <c r="D23" s="55">
        <v>17.573333333333334</v>
      </c>
      <c r="E23" s="55">
        <v>13.983333333333334</v>
      </c>
      <c r="F23" s="55">
        <v>28.556000000000001</v>
      </c>
      <c r="G23" s="56">
        <v>22.343666666666667</v>
      </c>
      <c r="H23" s="28">
        <f t="shared" si="0"/>
        <v>-21.754914320399688</v>
      </c>
      <c r="I23" s="27">
        <f t="shared" si="3"/>
        <v>104.21454112038143</v>
      </c>
      <c r="J23" s="28">
        <f t="shared" si="1"/>
        <v>0.98492020472751729</v>
      </c>
      <c r="K23" s="27">
        <f t="shared" si="2"/>
        <v>1.2296961544650409</v>
      </c>
      <c r="L23" s="18"/>
    </row>
    <row r="24" spans="1:12">
      <c r="A24" s="16"/>
      <c r="B24" s="11" t="s">
        <v>21</v>
      </c>
      <c r="C24" s="55">
        <v>21.482333333333333</v>
      </c>
      <c r="D24" s="55">
        <v>12.927666666666667</v>
      </c>
      <c r="E24" s="55">
        <v>15.841999999999999</v>
      </c>
      <c r="F24" s="55">
        <v>15.795666666666667</v>
      </c>
      <c r="G24" s="56">
        <v>21.984999999999999</v>
      </c>
      <c r="H24" s="28">
        <f t="shared" si="0"/>
        <v>39.18374237660116</v>
      </c>
      <c r="I24" s="27">
        <f t="shared" si="3"/>
        <v>-0.29247148929005817</v>
      </c>
      <c r="J24" s="28">
        <f t="shared" si="1"/>
        <v>0.96910999541709641</v>
      </c>
      <c r="K24" s="27">
        <f t="shared" si="2"/>
        <v>0.6802027790030688</v>
      </c>
      <c r="L24" s="18"/>
    </row>
    <row r="25" spans="1:12">
      <c r="A25" s="16"/>
      <c r="B25" s="11" t="s">
        <v>9</v>
      </c>
      <c r="C25" s="55">
        <v>20.481999999999999</v>
      </c>
      <c r="D25" s="55">
        <v>14.095000000000001</v>
      </c>
      <c r="E25" s="55">
        <v>12.927666666666667</v>
      </c>
      <c r="F25" s="55">
        <v>21.654666666666667</v>
      </c>
      <c r="G25" s="56">
        <v>21.673666666666666</v>
      </c>
      <c r="H25" s="28">
        <f t="shared" si="0"/>
        <v>8.7740902653776764E-2</v>
      </c>
      <c r="I25" s="27">
        <f t="shared" si="3"/>
        <v>67.506381662068435</v>
      </c>
      <c r="J25" s="28">
        <f t="shared" si="1"/>
        <v>0.95538626354355283</v>
      </c>
      <c r="K25" s="27">
        <f t="shared" si="2"/>
        <v>0.93250666501688984</v>
      </c>
      <c r="L25" s="18"/>
    </row>
    <row r="26" spans="1:12">
      <c r="A26" s="16"/>
      <c r="B26" s="11" t="s">
        <v>18</v>
      </c>
      <c r="C26" s="55">
        <v>19.072333333333333</v>
      </c>
      <c r="D26" s="55">
        <v>11.549666666666667</v>
      </c>
      <c r="E26" s="55">
        <v>6.5793333333333335</v>
      </c>
      <c r="F26" s="55">
        <v>11.562666666666667</v>
      </c>
      <c r="G26" s="56">
        <v>14.795</v>
      </c>
      <c r="H26" s="28">
        <f t="shared" si="0"/>
        <v>27.95491236162362</v>
      </c>
      <c r="I26" s="27">
        <f t="shared" si="3"/>
        <v>75.742223122910119</v>
      </c>
      <c r="J26" s="28">
        <f t="shared" si="1"/>
        <v>0.65217113405485294</v>
      </c>
      <c r="K26" s="27">
        <f t="shared" si="2"/>
        <v>0.49791871184203362</v>
      </c>
      <c r="L26" s="18"/>
    </row>
    <row r="27" spans="1:12">
      <c r="A27" s="16"/>
      <c r="B27" s="11" t="s">
        <v>3</v>
      </c>
      <c r="C27" s="55">
        <v>16.391666666666666</v>
      </c>
      <c r="D27" s="55">
        <v>15.815</v>
      </c>
      <c r="E27" s="55">
        <v>11.566333333333333</v>
      </c>
      <c r="F27" s="55">
        <v>12.458999999999998</v>
      </c>
      <c r="G27" s="56">
        <v>8.6199999999999992</v>
      </c>
      <c r="H27" s="28">
        <f t="shared" si="0"/>
        <v>-30.813066859298488</v>
      </c>
      <c r="I27" s="27">
        <f t="shared" si="3"/>
        <v>7.7178016657540427</v>
      </c>
      <c r="J27" s="28">
        <f t="shared" si="1"/>
        <v>0.37997398956085382</v>
      </c>
      <c r="K27" s="27">
        <f t="shared" si="2"/>
        <v>0.53651717287014788</v>
      </c>
      <c r="L27" s="18"/>
    </row>
    <row r="28" spans="1:12">
      <c r="A28" s="16"/>
      <c r="B28" s="11" t="s">
        <v>5</v>
      </c>
      <c r="C28" s="55">
        <v>22.772666666666669</v>
      </c>
      <c r="D28" s="55">
        <v>5.6430000000000007</v>
      </c>
      <c r="E28" s="55">
        <v>13.664333333333333</v>
      </c>
      <c r="F28" s="55">
        <v>15.319000000000001</v>
      </c>
      <c r="G28" s="56">
        <v>8.3049999999999997</v>
      </c>
      <c r="H28" s="28">
        <f t="shared" si="0"/>
        <v>-45.786278477707434</v>
      </c>
      <c r="I28" s="27">
        <f t="shared" si="3"/>
        <v>12.109384529065936</v>
      </c>
      <c r="J28" s="28">
        <f t="shared" si="1"/>
        <v>0.36608862915346763</v>
      </c>
      <c r="K28" s="27">
        <f t="shared" si="2"/>
        <v>0.65967626384122291</v>
      </c>
      <c r="L28" s="18"/>
    </row>
    <row r="29" spans="1:12">
      <c r="A29" s="16"/>
      <c r="B29" s="11" t="s">
        <v>14</v>
      </c>
      <c r="C29" s="55">
        <v>15.784333333333331</v>
      </c>
      <c r="D29" s="55">
        <v>9.4106666666666658</v>
      </c>
      <c r="E29" s="55">
        <v>6.4096666666666664</v>
      </c>
      <c r="F29" s="55">
        <v>7.9279999999999999</v>
      </c>
      <c r="G29" s="56">
        <v>7.916666666666667</v>
      </c>
      <c r="H29" s="28">
        <f t="shared" si="0"/>
        <v>-0.14295324587957348</v>
      </c>
      <c r="I29" s="27">
        <f t="shared" si="3"/>
        <v>23.688179312496761</v>
      </c>
      <c r="J29" s="28">
        <f t="shared" si="1"/>
        <v>0.3489706980692297</v>
      </c>
      <c r="K29" s="27">
        <f t="shared" si="2"/>
        <v>0.34140044518135748</v>
      </c>
      <c r="L29" s="18"/>
    </row>
    <row r="30" spans="1:12">
      <c r="A30" s="16"/>
      <c r="B30" s="11" t="s">
        <v>15</v>
      </c>
      <c r="C30" s="55">
        <v>14.565666666666667</v>
      </c>
      <c r="D30" s="55">
        <v>6.6073333333333339</v>
      </c>
      <c r="E30" s="55">
        <v>8.5663333333333345</v>
      </c>
      <c r="F30" s="55">
        <v>5.8713333333333333</v>
      </c>
      <c r="G30" s="56">
        <v>7.7299999999999995</v>
      </c>
      <c r="H30" s="28">
        <f t="shared" si="0"/>
        <v>31.656636766208692</v>
      </c>
      <c r="I30" s="27">
        <f t="shared" si="3"/>
        <v>-31.460368107708479</v>
      </c>
      <c r="J30" s="28">
        <f t="shared" si="1"/>
        <v>0.34074233634633411</v>
      </c>
      <c r="K30" s="27">
        <f t="shared" si="2"/>
        <v>0.25283499165087581</v>
      </c>
      <c r="L30" s="18"/>
    </row>
    <row r="31" spans="1:12">
      <c r="A31" s="16"/>
      <c r="B31" s="11" t="s">
        <v>11</v>
      </c>
      <c r="C31" s="55">
        <v>17.672000000000001</v>
      </c>
      <c r="D31" s="55">
        <v>13.542000000000002</v>
      </c>
      <c r="E31" s="55">
        <v>7.806</v>
      </c>
      <c r="F31" s="55">
        <v>10.949666666666667</v>
      </c>
      <c r="G31" s="56">
        <v>7.5100000000000007</v>
      </c>
      <c r="H31" s="28">
        <f t="shared" si="0"/>
        <v>-31.413437243142862</v>
      </c>
      <c r="I31" s="27">
        <f t="shared" si="3"/>
        <v>40.272440003416186</v>
      </c>
      <c r="J31" s="28">
        <f t="shared" si="1"/>
        <v>0.33104462431577875</v>
      </c>
      <c r="K31" s="27">
        <f t="shared" si="2"/>
        <v>0.47152132625977183</v>
      </c>
      <c r="L31" s="18"/>
    </row>
    <row r="32" spans="1:12">
      <c r="A32" s="16"/>
      <c r="B32" s="11" t="s">
        <v>17</v>
      </c>
      <c r="C32" s="55">
        <v>9.7360000000000007</v>
      </c>
      <c r="D32" s="55">
        <v>8.288666666666666</v>
      </c>
      <c r="E32" s="55">
        <v>2.6416666666666671</v>
      </c>
      <c r="F32" s="55">
        <v>2.7163333333333335</v>
      </c>
      <c r="G32" s="56">
        <v>6.9456666666666669</v>
      </c>
      <c r="H32" s="28">
        <f t="shared" si="0"/>
        <v>155.70008590011045</v>
      </c>
      <c r="I32" s="27">
        <f t="shared" si="3"/>
        <v>2.8264984227129197</v>
      </c>
      <c r="J32" s="28">
        <f t="shared" si="1"/>
        <v>0.3061685236070964</v>
      </c>
      <c r="K32" s="27">
        <f t="shared" si="2"/>
        <v>0.11697242800970747</v>
      </c>
      <c r="L32" s="18"/>
    </row>
    <row r="33" spans="1:14">
      <c r="A33" s="16"/>
      <c r="B33" s="11" t="s">
        <v>16</v>
      </c>
      <c r="C33" s="55">
        <v>6.9466666666666663</v>
      </c>
      <c r="D33" s="55">
        <v>4.121666666666667</v>
      </c>
      <c r="E33" s="55">
        <v>2.8213333333333335</v>
      </c>
      <c r="F33" s="55">
        <v>4.6383333333333328</v>
      </c>
      <c r="G33" s="56">
        <v>5.6996666666666655</v>
      </c>
      <c r="H33" s="28">
        <f t="shared" si="0"/>
        <v>22.881782249371163</v>
      </c>
      <c r="I33" s="27">
        <f t="shared" si="3"/>
        <v>64.402173913043455</v>
      </c>
      <c r="J33" s="28">
        <f t="shared" si="1"/>
        <v>0.2512442091067687</v>
      </c>
      <c r="K33" s="27">
        <f t="shared" si="2"/>
        <v>0.19973878215180746</v>
      </c>
      <c r="L33" s="18"/>
    </row>
    <row r="34" spans="1:14">
      <c r="A34" s="16"/>
      <c r="B34" s="11" t="s">
        <v>8</v>
      </c>
      <c r="C34" s="55">
        <v>14.835999999999999</v>
      </c>
      <c r="D34" s="55">
        <v>16.542999999999999</v>
      </c>
      <c r="E34" s="55">
        <v>7.5426666666666664</v>
      </c>
      <c r="F34" s="55">
        <v>7.0133333333333328</v>
      </c>
      <c r="G34" s="56">
        <v>5.0086666666666666</v>
      </c>
      <c r="H34" s="28">
        <f t="shared" si="0"/>
        <v>-28.583650190114064</v>
      </c>
      <c r="I34" s="27">
        <f t="shared" si="3"/>
        <v>-7.017853986211775</v>
      </c>
      <c r="J34" s="28">
        <f t="shared" si="1"/>
        <v>0.22078457722897871</v>
      </c>
      <c r="K34" s="27">
        <f t="shared" si="2"/>
        <v>0.30201250280086445</v>
      </c>
      <c r="L34" s="18"/>
    </row>
    <row r="35" spans="1:14">
      <c r="A35" s="16"/>
      <c r="B35" s="11" t="s">
        <v>186</v>
      </c>
      <c r="C35" s="55">
        <v>6.4636666666666658</v>
      </c>
      <c r="D35" s="55">
        <v>6.6333333333333329</v>
      </c>
      <c r="E35" s="55">
        <v>9.1769999999999996</v>
      </c>
      <c r="F35" s="55">
        <v>8.1406666666666663</v>
      </c>
      <c r="G35" s="56">
        <v>2.7586666666666666</v>
      </c>
      <c r="H35" s="28">
        <f t="shared" si="0"/>
        <v>-66.112521497010889</v>
      </c>
      <c r="I35" s="27">
        <f t="shared" si="3"/>
        <v>-11.292724565035783</v>
      </c>
      <c r="J35" s="28">
        <f t="shared" si="1"/>
        <v>0.1216034314619345</v>
      </c>
      <c r="K35" s="27">
        <f t="shared" si="2"/>
        <v>0.35055842886895017</v>
      </c>
      <c r="L35" s="18"/>
    </row>
    <row r="36" spans="1:14">
      <c r="A36" s="16"/>
      <c r="B36" s="11" t="s">
        <v>6</v>
      </c>
      <c r="C36" s="55">
        <v>7.7756666666666661</v>
      </c>
      <c r="D36" s="55">
        <v>3.8836666666666666</v>
      </c>
      <c r="E36" s="55">
        <v>1.6006666666666665</v>
      </c>
      <c r="F36" s="55">
        <v>1.415</v>
      </c>
      <c r="G36" s="56">
        <v>2.757333333333333</v>
      </c>
      <c r="H36" s="28">
        <f t="shared" si="0"/>
        <v>94.864546525323874</v>
      </c>
      <c r="I36" s="27">
        <f t="shared" si="3"/>
        <v>-11.59933361099541</v>
      </c>
      <c r="J36" s="28">
        <f t="shared" si="1"/>
        <v>0.12154465744962811</v>
      </c>
      <c r="K36" s="27">
        <f t="shared" si="2"/>
        <v>6.0933606197227652E-2</v>
      </c>
      <c r="L36" s="18"/>
    </row>
    <row r="37" spans="1:14">
      <c r="A37" s="16"/>
      <c r="B37" s="11" t="s">
        <v>12</v>
      </c>
      <c r="C37" s="55">
        <v>1.9413333333333334</v>
      </c>
      <c r="D37" s="55">
        <v>1.1023333333333334</v>
      </c>
      <c r="E37" s="55">
        <v>0.6303333333333333</v>
      </c>
      <c r="F37" s="55">
        <v>0.89100000000000001</v>
      </c>
      <c r="G37" s="56">
        <v>1.534</v>
      </c>
      <c r="H37" s="28">
        <f t="shared" si="0"/>
        <v>72.166105499438828</v>
      </c>
      <c r="I37" s="27">
        <f t="shared" si="3"/>
        <v>41.353781068217877</v>
      </c>
      <c r="J37" s="28">
        <f t="shared" si="1"/>
        <v>6.761950115850926E-2</v>
      </c>
      <c r="K37" s="27">
        <f t="shared" si="2"/>
        <v>3.8368793725604124E-2</v>
      </c>
      <c r="L37" s="18"/>
    </row>
    <row r="38" spans="1:14">
      <c r="A38" s="16"/>
      <c r="B38" s="11" t="s">
        <v>13</v>
      </c>
      <c r="C38" s="55">
        <v>1.1919999999999999</v>
      </c>
      <c r="D38" s="55">
        <v>0.498</v>
      </c>
      <c r="E38" s="55">
        <v>0.57999999999999996</v>
      </c>
      <c r="F38" s="55">
        <v>0.47233333333333327</v>
      </c>
      <c r="G38" s="56">
        <v>0</v>
      </c>
      <c r="H38" s="28" t="str">
        <f t="shared" si="0"/>
        <v/>
      </c>
      <c r="I38" s="27" t="str">
        <f t="shared" si="3"/>
        <v/>
      </c>
      <c r="J38" s="28" t="str">
        <f t="shared" si="1"/>
        <v/>
      </c>
      <c r="K38" s="27">
        <f t="shared" si="2"/>
        <v>2.0339910478556319E-2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3509.1190000000001</v>
      </c>
      <c r="D13" s="26">
        <v>3130.1846666666665</v>
      </c>
      <c r="E13" s="26">
        <v>3021.95</v>
      </c>
      <c r="F13" s="26">
        <v>3489.3410000000003</v>
      </c>
      <c r="G13" s="26">
        <v>3573.2009999999996</v>
      </c>
      <c r="H13" s="28">
        <f t="shared" ref="H13:H38" si="0">IF(OR(OR(G13=0,F13=0),G13=""),"",(G13/F13-1)*100)</f>
        <v>2.4033191367653473</v>
      </c>
      <c r="I13" s="27">
        <f>IF(OR(OR(G13=0,F13=0),F13=""),"",(F13/E13-1)*100)</f>
        <v>15.46653650788401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1497.2429999999999</v>
      </c>
      <c r="D14" s="25">
        <v>1357.6689999999996</v>
      </c>
      <c r="E14" s="25">
        <v>1383.9859999999999</v>
      </c>
      <c r="F14" s="25">
        <v>1476.0820000000008</v>
      </c>
      <c r="G14" s="26">
        <v>1604.3259999999996</v>
      </c>
      <c r="H14" s="28">
        <f t="shared" si="0"/>
        <v>8.6881352120003363</v>
      </c>
      <c r="I14" s="27">
        <f>IF(OR(OR(G14=0,F14=0),F14=""),"",(F14/E14-1)*100)</f>
        <v>6.654402573436502</v>
      </c>
      <c r="J14" s="28">
        <f t="shared" si="1"/>
        <v>44.898845600905176</v>
      </c>
      <c r="K14" s="27">
        <f t="shared" si="2"/>
        <v>42.302600978236313</v>
      </c>
      <c r="L14" s="18"/>
    </row>
    <row r="15" spans="1:15">
      <c r="A15" s="16"/>
      <c r="B15" s="12" t="s">
        <v>4</v>
      </c>
      <c r="C15" s="107">
        <v>801.22199999999987</v>
      </c>
      <c r="D15" s="107">
        <v>626.26400000000001</v>
      </c>
      <c r="E15" s="107">
        <v>503.03166666666669</v>
      </c>
      <c r="F15" s="107">
        <v>786.72666666666657</v>
      </c>
      <c r="G15" s="107">
        <v>807.07099999999991</v>
      </c>
      <c r="H15" s="50">
        <f t="shared" si="0"/>
        <v>2.5859468345634573</v>
      </c>
      <c r="I15" s="36">
        <f t="shared" ref="I15:I38" si="3">IF(OR(OR(G15=0,F15=0),F15=""),"",(F15/E15-1)*100)</f>
        <v>56.397045911622513</v>
      </c>
      <c r="J15" s="50">
        <f t="shared" si="1"/>
        <v>22.586778633499769</v>
      </c>
      <c r="K15" s="36">
        <f t="shared" si="2"/>
        <v>22.546568726492094</v>
      </c>
      <c r="L15" s="18"/>
      <c r="N15" s="23" t="s">
        <v>4</v>
      </c>
      <c r="O15" s="34">
        <f>J15</f>
        <v>22.586778633499769</v>
      </c>
    </row>
    <row r="16" spans="1:15">
      <c r="A16" s="16"/>
      <c r="B16" s="11" t="s">
        <v>195</v>
      </c>
      <c r="C16" s="55">
        <v>236.26866666666669</v>
      </c>
      <c r="D16" s="55">
        <v>177.85599999999999</v>
      </c>
      <c r="E16" s="55">
        <v>271.20066666666668</v>
      </c>
      <c r="F16" s="55">
        <v>259.64533333333333</v>
      </c>
      <c r="G16" s="56">
        <v>281.77433333333335</v>
      </c>
      <c r="H16" s="28">
        <f t="shared" si="0"/>
        <v>8.5227797919212875</v>
      </c>
      <c r="I16" s="27">
        <f t="shared" si="3"/>
        <v>-4.2608056519035209</v>
      </c>
      <c r="J16" s="28">
        <f t="shared" si="1"/>
        <v>7.8857677844972436</v>
      </c>
      <c r="K16" s="27">
        <f t="shared" si="2"/>
        <v>7.4410994320513044</v>
      </c>
      <c r="L16" s="18"/>
      <c r="N16" s="23" t="s">
        <v>35</v>
      </c>
      <c r="O16" s="34">
        <f>100-O15</f>
        <v>77.413221366500238</v>
      </c>
    </row>
    <row r="17" spans="1:12">
      <c r="A17" s="16"/>
      <c r="B17" s="11" t="s">
        <v>23</v>
      </c>
      <c r="C17" s="55">
        <v>216.5</v>
      </c>
      <c r="D17" s="55">
        <v>224.98933333333335</v>
      </c>
      <c r="E17" s="55">
        <v>270.43466666666666</v>
      </c>
      <c r="F17" s="55">
        <v>290.94633333333337</v>
      </c>
      <c r="G17" s="56">
        <v>186.69999999999996</v>
      </c>
      <c r="H17" s="28">
        <f t="shared" si="0"/>
        <v>-35.830090085342228</v>
      </c>
      <c r="I17" s="27">
        <f t="shared" si="3"/>
        <v>7.584703144567273</v>
      </c>
      <c r="J17" s="28">
        <f t="shared" si="1"/>
        <v>5.2250069335590128</v>
      </c>
      <c r="K17" s="27">
        <f t="shared" si="2"/>
        <v>8.3381456078191647</v>
      </c>
      <c r="L17" s="18"/>
    </row>
    <row r="18" spans="1:12">
      <c r="A18" s="16"/>
      <c r="B18" s="11" t="s">
        <v>19</v>
      </c>
      <c r="C18" s="55">
        <v>52.661333333333339</v>
      </c>
      <c r="D18" s="55">
        <v>171.04233333333335</v>
      </c>
      <c r="E18" s="55">
        <v>118.03100000000001</v>
      </c>
      <c r="F18" s="55">
        <v>141.08399999999997</v>
      </c>
      <c r="G18" s="56">
        <v>118.26566666666668</v>
      </c>
      <c r="H18" s="28">
        <f t="shared" si="0"/>
        <v>-16.173579805883943</v>
      </c>
      <c r="I18" s="27">
        <f t="shared" si="3"/>
        <v>19.531309571214315</v>
      </c>
      <c r="J18" s="28">
        <f t="shared" si="1"/>
        <v>3.3097960810675549</v>
      </c>
      <c r="K18" s="27">
        <f t="shared" si="2"/>
        <v>4.0432849641235968</v>
      </c>
      <c r="L18" s="18"/>
    </row>
    <row r="19" spans="1:12">
      <c r="A19" s="16"/>
      <c r="B19" s="11" t="s">
        <v>24</v>
      </c>
      <c r="C19" s="55">
        <v>85.132999999999996</v>
      </c>
      <c r="D19" s="55">
        <v>48.652999999999999</v>
      </c>
      <c r="E19" s="55">
        <v>63.576333333333331</v>
      </c>
      <c r="F19" s="55">
        <v>79.929333333333332</v>
      </c>
      <c r="G19" s="56">
        <v>82.635333333333335</v>
      </c>
      <c r="H19" s="28">
        <f t="shared" si="0"/>
        <v>3.3854905166230242</v>
      </c>
      <c r="I19" s="27">
        <f t="shared" si="3"/>
        <v>25.721835693575713</v>
      </c>
      <c r="J19" s="28">
        <f t="shared" si="1"/>
        <v>2.3126416155523675</v>
      </c>
      <c r="K19" s="27">
        <f t="shared" si="2"/>
        <v>2.2906713139625312</v>
      </c>
      <c r="L19" s="18"/>
    </row>
    <row r="20" spans="1:12">
      <c r="A20" s="16"/>
      <c r="B20" s="11" t="s">
        <v>20</v>
      </c>
      <c r="C20" s="55">
        <v>72.819666666666663</v>
      </c>
      <c r="D20" s="55">
        <v>73.728000000000009</v>
      </c>
      <c r="E20" s="55">
        <v>56.469333333333338</v>
      </c>
      <c r="F20" s="55">
        <v>68.930999999999997</v>
      </c>
      <c r="G20" s="56">
        <v>75.802333333333337</v>
      </c>
      <c r="H20" s="28">
        <f t="shared" si="0"/>
        <v>9.9684225288090076</v>
      </c>
      <c r="I20" s="27">
        <f t="shared" si="3"/>
        <v>22.068025122780497</v>
      </c>
      <c r="J20" s="28">
        <f t="shared" si="1"/>
        <v>2.1214125187285391</v>
      </c>
      <c r="K20" s="27">
        <f t="shared" si="2"/>
        <v>1.9754733057044294</v>
      </c>
      <c r="L20" s="18"/>
    </row>
    <row r="21" spans="1:12">
      <c r="A21" s="16"/>
      <c r="B21" s="11" t="s">
        <v>7</v>
      </c>
      <c r="C21" s="55">
        <v>62.933333333333337</v>
      </c>
      <c r="D21" s="55">
        <v>49.911333333333339</v>
      </c>
      <c r="E21" s="55">
        <v>35.905999999999999</v>
      </c>
      <c r="F21" s="55">
        <v>41.343333333333334</v>
      </c>
      <c r="G21" s="56">
        <v>52.372666666666667</v>
      </c>
      <c r="H21" s="28">
        <f t="shared" si="0"/>
        <v>26.677416754011119</v>
      </c>
      <c r="I21" s="27">
        <f t="shared" si="3"/>
        <v>15.143244397408061</v>
      </c>
      <c r="J21" s="28">
        <f t="shared" si="1"/>
        <v>1.4657072654649619</v>
      </c>
      <c r="K21" s="27">
        <f t="shared" si="2"/>
        <v>1.1848464605016629</v>
      </c>
      <c r="L21" s="18"/>
    </row>
    <row r="22" spans="1:12">
      <c r="A22" s="16"/>
      <c r="B22" s="11" t="s">
        <v>21</v>
      </c>
      <c r="C22" s="55">
        <v>36.223000000000006</v>
      </c>
      <c r="D22" s="55">
        <v>30.202999999999999</v>
      </c>
      <c r="E22" s="55">
        <v>33.118333333333332</v>
      </c>
      <c r="F22" s="55">
        <v>37.489666666666665</v>
      </c>
      <c r="G22" s="56">
        <v>41.145666666666671</v>
      </c>
      <c r="H22" s="28">
        <f t="shared" si="0"/>
        <v>9.7520205567756655</v>
      </c>
      <c r="I22" s="27">
        <f t="shared" si="3"/>
        <v>13.199134416989589</v>
      </c>
      <c r="J22" s="28">
        <f t="shared" si="1"/>
        <v>1.1515071966751012</v>
      </c>
      <c r="K22" s="27">
        <f t="shared" si="2"/>
        <v>1.0744053581082118</v>
      </c>
      <c r="L22" s="18"/>
    </row>
    <row r="23" spans="1:12">
      <c r="A23" s="16"/>
      <c r="B23" s="11" t="s">
        <v>9</v>
      </c>
      <c r="C23" s="55">
        <v>43.246000000000002</v>
      </c>
      <c r="D23" s="55">
        <v>43.881</v>
      </c>
      <c r="E23" s="55">
        <v>33.771999999999998</v>
      </c>
      <c r="F23" s="55">
        <v>39.657666666666664</v>
      </c>
      <c r="G23" s="56">
        <v>40.948666666666668</v>
      </c>
      <c r="H23" s="28">
        <f t="shared" si="0"/>
        <v>3.2553604599363073</v>
      </c>
      <c r="I23" s="27">
        <f t="shared" si="3"/>
        <v>17.427652098385238</v>
      </c>
      <c r="J23" s="28">
        <f t="shared" si="1"/>
        <v>1.145993932797698</v>
      </c>
      <c r="K23" s="27">
        <f t="shared" si="2"/>
        <v>1.1365374340503454</v>
      </c>
      <c r="L23" s="18"/>
    </row>
    <row r="24" spans="1:12">
      <c r="A24" s="16"/>
      <c r="B24" s="11" t="s">
        <v>10</v>
      </c>
      <c r="C24" s="55">
        <v>28.9</v>
      </c>
      <c r="D24" s="55">
        <v>31.616666666666671</v>
      </c>
      <c r="E24" s="55">
        <v>21.397666666666666</v>
      </c>
      <c r="F24" s="55">
        <v>22.21</v>
      </c>
      <c r="G24" s="56">
        <v>37.127333333333333</v>
      </c>
      <c r="H24" s="28">
        <f t="shared" si="0"/>
        <v>67.164940717394558</v>
      </c>
      <c r="I24" s="27">
        <f t="shared" si="3"/>
        <v>3.79636408954247</v>
      </c>
      <c r="J24" s="28">
        <f t="shared" si="1"/>
        <v>1.0390496737612391</v>
      </c>
      <c r="K24" s="27">
        <f t="shared" si="2"/>
        <v>0.6365098739274837</v>
      </c>
      <c r="L24" s="18"/>
    </row>
    <row r="25" spans="1:12">
      <c r="A25" s="16"/>
      <c r="B25" s="11" t="s">
        <v>5</v>
      </c>
      <c r="C25" s="55">
        <v>71.42</v>
      </c>
      <c r="D25" s="55">
        <v>23.593</v>
      </c>
      <c r="E25" s="55">
        <v>19.90666666666667</v>
      </c>
      <c r="F25" s="55">
        <v>32.965666666666671</v>
      </c>
      <c r="G25" s="56">
        <v>35.293666666666667</v>
      </c>
      <c r="H25" s="28">
        <f t="shared" si="0"/>
        <v>7.061892676218684</v>
      </c>
      <c r="I25" s="27">
        <f t="shared" si="3"/>
        <v>65.601138647019425</v>
      </c>
      <c r="J25" s="28">
        <f t="shared" si="1"/>
        <v>0.987732474794076</v>
      </c>
      <c r="K25" s="27">
        <f t="shared" si="2"/>
        <v>0.94475336938025456</v>
      </c>
      <c r="L25" s="18"/>
    </row>
    <row r="26" spans="1:12">
      <c r="A26" s="16"/>
      <c r="B26" s="11" t="s">
        <v>18</v>
      </c>
      <c r="C26" s="55">
        <v>37.201666666666668</v>
      </c>
      <c r="D26" s="55">
        <v>43.421333333333337</v>
      </c>
      <c r="E26" s="55">
        <v>41.622666666666667</v>
      </c>
      <c r="F26" s="55">
        <v>32.372666666666667</v>
      </c>
      <c r="G26" s="56">
        <v>28.875333333333334</v>
      </c>
      <c r="H26" s="28">
        <f t="shared" si="0"/>
        <v>-10.803352622582841</v>
      </c>
      <c r="I26" s="27">
        <f t="shared" si="3"/>
        <v>-22.223467982189192</v>
      </c>
      <c r="J26" s="28">
        <f t="shared" si="1"/>
        <v>0.80810828535347823</v>
      </c>
      <c r="K26" s="27">
        <f t="shared" si="2"/>
        <v>0.92775875635733684</v>
      </c>
      <c r="L26" s="18"/>
    </row>
    <row r="27" spans="1:12">
      <c r="A27" s="16"/>
      <c r="B27" s="11" t="s">
        <v>17</v>
      </c>
      <c r="C27" s="55">
        <v>44.463000000000001</v>
      </c>
      <c r="D27" s="55">
        <v>35.9</v>
      </c>
      <c r="E27" s="55">
        <v>26.387333333333331</v>
      </c>
      <c r="F27" s="55">
        <v>28.801000000000002</v>
      </c>
      <c r="G27" s="56">
        <v>28.658000000000001</v>
      </c>
      <c r="H27" s="28">
        <f t="shared" si="0"/>
        <v>-0.49651053782855392</v>
      </c>
      <c r="I27" s="27">
        <f t="shared" si="3"/>
        <v>9.1470655112301458</v>
      </c>
      <c r="J27" s="28">
        <f t="shared" si="1"/>
        <v>0.80202597055133495</v>
      </c>
      <c r="K27" s="27">
        <f t="shared" si="2"/>
        <v>0.82539940922942179</v>
      </c>
      <c r="L27" s="18"/>
    </row>
    <row r="28" spans="1:12">
      <c r="A28" s="16"/>
      <c r="B28" s="11" t="s">
        <v>3</v>
      </c>
      <c r="C28" s="55">
        <v>24.018000000000001</v>
      </c>
      <c r="D28" s="55">
        <v>24.311666666666667</v>
      </c>
      <c r="E28" s="55">
        <v>13.699666666666667</v>
      </c>
      <c r="F28" s="55">
        <v>18.926666666666666</v>
      </c>
      <c r="G28" s="56">
        <v>26.913666666666668</v>
      </c>
      <c r="H28" s="28">
        <f t="shared" si="0"/>
        <v>42.19971821063757</v>
      </c>
      <c r="I28" s="27">
        <f t="shared" si="3"/>
        <v>38.15421299788315</v>
      </c>
      <c r="J28" s="28">
        <f t="shared" si="1"/>
        <v>0.75320886417155575</v>
      </c>
      <c r="K28" s="27">
        <f t="shared" si="2"/>
        <v>0.54241378720700173</v>
      </c>
      <c r="L28" s="18"/>
    </row>
    <row r="29" spans="1:12">
      <c r="A29" s="16"/>
      <c r="B29" s="11" t="s">
        <v>22</v>
      </c>
      <c r="C29" s="55">
        <v>30.788666666666668</v>
      </c>
      <c r="D29" s="55">
        <v>24.475000000000001</v>
      </c>
      <c r="E29" s="55">
        <v>13.685666666666668</v>
      </c>
      <c r="F29" s="55">
        <v>16.190999999999999</v>
      </c>
      <c r="G29" s="56">
        <v>25.888333333333332</v>
      </c>
      <c r="H29" s="28">
        <f t="shared" si="0"/>
        <v>59.893356391410869</v>
      </c>
      <c r="I29" s="27">
        <f t="shared" si="3"/>
        <v>18.306257154687366</v>
      </c>
      <c r="J29" s="28">
        <f t="shared" si="1"/>
        <v>0.72451377163874442</v>
      </c>
      <c r="K29" s="27">
        <f t="shared" si="2"/>
        <v>0.46401311880954016</v>
      </c>
      <c r="L29" s="18"/>
    </row>
    <row r="30" spans="1:12">
      <c r="A30" s="16"/>
      <c r="B30" s="11" t="s">
        <v>11</v>
      </c>
      <c r="C30" s="55">
        <v>28.051333333333332</v>
      </c>
      <c r="D30" s="55">
        <v>19.152333333333331</v>
      </c>
      <c r="E30" s="55">
        <v>21.651</v>
      </c>
      <c r="F30" s="55">
        <v>29.462999999999997</v>
      </c>
      <c r="G30" s="56">
        <v>23.179000000000002</v>
      </c>
      <c r="H30" s="28">
        <f t="shared" si="0"/>
        <v>-21.328445847333931</v>
      </c>
      <c r="I30" s="27">
        <f t="shared" si="3"/>
        <v>36.081474296799222</v>
      </c>
      <c r="J30" s="28">
        <f t="shared" si="1"/>
        <v>0.648690068093007</v>
      </c>
      <c r="K30" s="27">
        <f t="shared" si="2"/>
        <v>0.8443714730088</v>
      </c>
      <c r="L30" s="18"/>
    </row>
    <row r="31" spans="1:12">
      <c r="A31" s="16"/>
      <c r="B31" s="11" t="s">
        <v>14</v>
      </c>
      <c r="C31" s="55">
        <v>32.209333333333333</v>
      </c>
      <c r="D31" s="55">
        <v>28.067333333333334</v>
      </c>
      <c r="E31" s="55">
        <v>13.205</v>
      </c>
      <c r="F31" s="55">
        <v>27.652666666666665</v>
      </c>
      <c r="G31" s="56">
        <v>15.438333333333333</v>
      </c>
      <c r="H31" s="28">
        <f t="shared" si="0"/>
        <v>-44.170544130764966</v>
      </c>
      <c r="I31" s="27">
        <f t="shared" si="3"/>
        <v>109.41057680171649</v>
      </c>
      <c r="J31" s="28">
        <f t="shared" si="1"/>
        <v>0.43205891113691436</v>
      </c>
      <c r="K31" s="27">
        <f t="shared" si="2"/>
        <v>0.79248966113276575</v>
      </c>
      <c r="L31" s="18"/>
    </row>
    <row r="32" spans="1:12">
      <c r="A32" s="16"/>
      <c r="B32" s="11" t="s">
        <v>15</v>
      </c>
      <c r="C32" s="55">
        <v>36.642000000000003</v>
      </c>
      <c r="D32" s="55">
        <v>26.43</v>
      </c>
      <c r="E32" s="55">
        <v>37.783666666666669</v>
      </c>
      <c r="F32" s="55">
        <v>10.292999999999999</v>
      </c>
      <c r="G32" s="56">
        <v>13.681333333333333</v>
      </c>
      <c r="H32" s="28">
        <f t="shared" si="0"/>
        <v>32.918812137698758</v>
      </c>
      <c r="I32" s="27">
        <f t="shared" si="3"/>
        <v>-72.758070065548608</v>
      </c>
      <c r="J32" s="28">
        <f t="shared" si="1"/>
        <v>0.38288731401713294</v>
      </c>
      <c r="K32" s="27">
        <f t="shared" si="2"/>
        <v>0.29498406719205711</v>
      </c>
      <c r="L32" s="18"/>
    </row>
    <row r="33" spans="1:14">
      <c r="A33" s="16"/>
      <c r="B33" s="11" t="s">
        <v>16</v>
      </c>
      <c r="C33" s="55">
        <v>12.813000000000001</v>
      </c>
      <c r="D33" s="55">
        <v>12.649000000000001</v>
      </c>
      <c r="E33" s="55">
        <v>7.8003333333333336</v>
      </c>
      <c r="F33" s="55">
        <v>9.5963333333333338</v>
      </c>
      <c r="G33" s="56">
        <v>13.499333333333333</v>
      </c>
      <c r="H33" s="28">
        <f t="shared" si="0"/>
        <v>40.671784362082718</v>
      </c>
      <c r="I33" s="27">
        <f t="shared" si="3"/>
        <v>23.024657065937348</v>
      </c>
      <c r="J33" s="28">
        <f t="shared" si="1"/>
        <v>0.37779384180552211</v>
      </c>
      <c r="K33" s="27">
        <f t="shared" si="2"/>
        <v>0.27501850158334573</v>
      </c>
      <c r="L33" s="18"/>
    </row>
    <row r="34" spans="1:14">
      <c r="A34" s="16"/>
      <c r="B34" s="11" t="s">
        <v>186</v>
      </c>
      <c r="C34" s="55">
        <v>18.71466666666667</v>
      </c>
      <c r="D34" s="55">
        <v>17.604333333333333</v>
      </c>
      <c r="E34" s="55">
        <v>18.037666666666667</v>
      </c>
      <c r="F34" s="55">
        <v>20.058666666666667</v>
      </c>
      <c r="G34" s="56">
        <v>12.351333333333335</v>
      </c>
      <c r="H34" s="28">
        <f t="shared" si="0"/>
        <v>-38.42395639457591</v>
      </c>
      <c r="I34" s="27">
        <f t="shared" si="3"/>
        <v>11.204331676306989</v>
      </c>
      <c r="J34" s="28">
        <f t="shared" si="1"/>
        <v>0.34566578631690004</v>
      </c>
      <c r="K34" s="27">
        <f t="shared" si="2"/>
        <v>0.57485544309560643</v>
      </c>
      <c r="L34" s="18"/>
    </row>
    <row r="35" spans="1:14">
      <c r="A35" s="16"/>
      <c r="B35" s="11" t="s">
        <v>8</v>
      </c>
      <c r="C35" s="55">
        <v>20.677666666666667</v>
      </c>
      <c r="D35" s="55">
        <v>28.471666666666664</v>
      </c>
      <c r="E35" s="55">
        <v>7.0869999999999997</v>
      </c>
      <c r="F35" s="55">
        <v>9.1750000000000007</v>
      </c>
      <c r="G35" s="56">
        <v>8.7959999999999994</v>
      </c>
      <c r="H35" s="28">
        <f t="shared" si="0"/>
        <v>-4.130790190735711</v>
      </c>
      <c r="I35" s="27">
        <f t="shared" si="3"/>
        <v>29.462395936221263</v>
      </c>
      <c r="J35" s="28">
        <f t="shared" si="1"/>
        <v>0.24616583282048785</v>
      </c>
      <c r="K35" s="27">
        <f t="shared" si="2"/>
        <v>0.26294363319606767</v>
      </c>
      <c r="L35" s="18"/>
    </row>
    <row r="36" spans="1:14">
      <c r="A36" s="16"/>
      <c r="B36" s="11" t="s">
        <v>6</v>
      </c>
      <c r="C36" s="55">
        <v>9.6036666666666672</v>
      </c>
      <c r="D36" s="55">
        <v>5.0223333333333331</v>
      </c>
      <c r="E36" s="55">
        <v>3.5066666666666664</v>
      </c>
      <c r="F36" s="55">
        <v>2.970333333333333</v>
      </c>
      <c r="G36" s="56">
        <v>6.3369999999999997</v>
      </c>
      <c r="H36" s="28">
        <f t="shared" si="0"/>
        <v>113.34305914038829</v>
      </c>
      <c r="I36" s="27">
        <f t="shared" si="3"/>
        <v>-15.29467680608365</v>
      </c>
      <c r="J36" s="28">
        <f t="shared" si="1"/>
        <v>0.17734798574163615</v>
      </c>
      <c r="K36" s="27">
        <f t="shared" si="2"/>
        <v>8.5125911549869523E-2</v>
      </c>
      <c r="L36" s="18"/>
    </row>
    <row r="37" spans="1:14">
      <c r="A37" s="16"/>
      <c r="B37" s="11" t="s">
        <v>12</v>
      </c>
      <c r="C37" s="55">
        <v>7.2853333333333339</v>
      </c>
      <c r="D37" s="55">
        <v>4.6223333333333336</v>
      </c>
      <c r="E37" s="55">
        <v>5.0463333333333331</v>
      </c>
      <c r="F37" s="55">
        <v>5.8790000000000004</v>
      </c>
      <c r="G37" s="56">
        <v>6.1206666666666676</v>
      </c>
      <c r="H37" s="28">
        <f t="shared" si="0"/>
        <v>4.1106764188921119</v>
      </c>
      <c r="I37" s="27">
        <f t="shared" si="3"/>
        <v>16.50042935464695</v>
      </c>
      <c r="J37" s="28">
        <f t="shared" si="1"/>
        <v>0.17129365705054567</v>
      </c>
      <c r="K37" s="27">
        <f t="shared" si="2"/>
        <v>0.16848453619179093</v>
      </c>
      <c r="L37" s="18"/>
    </row>
    <row r="38" spans="1:14">
      <c r="A38" s="16"/>
      <c r="B38" s="11" t="s">
        <v>13</v>
      </c>
      <c r="C38" s="55">
        <v>2.0806666666666671</v>
      </c>
      <c r="D38" s="55">
        <v>0.65066666666666662</v>
      </c>
      <c r="E38" s="55">
        <v>1.6066666666666667</v>
      </c>
      <c r="F38" s="55">
        <v>0.95066666666666677</v>
      </c>
      <c r="G38" s="56">
        <v>0</v>
      </c>
      <c r="H38" s="28" t="str">
        <f t="shared" si="0"/>
        <v/>
      </c>
      <c r="I38" s="27" t="str">
        <f t="shared" si="3"/>
        <v/>
      </c>
      <c r="J38" s="28" t="str">
        <f t="shared" si="1"/>
        <v/>
      </c>
      <c r="K38" s="27">
        <f t="shared" si="2"/>
        <v>2.7244877089016715E-2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5989.4946666666665</v>
      </c>
      <c r="D13" s="26">
        <v>5155.291666666667</v>
      </c>
      <c r="E13" s="26">
        <v>5430.8140000000012</v>
      </c>
      <c r="F13" s="26">
        <v>6129.2376666666669</v>
      </c>
      <c r="G13" s="26">
        <v>6076.7623333333331</v>
      </c>
      <c r="H13" s="28">
        <f t="shared" ref="H13:H38" si="0">IF(OR(OR(G13=0,F13=0),G13=""),"",(G13/F13-1)*100)</f>
        <v>-0.85614779826073129</v>
      </c>
      <c r="I13" s="27">
        <f>IF(OR(OR(G13=0,F13=0),F13=""),"",(F13/E13-1)*100)</f>
        <v>12.860386429486725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3021.0023333333329</v>
      </c>
      <c r="D14" s="25">
        <v>2479.9850000000006</v>
      </c>
      <c r="E14" s="25">
        <v>2736.2180000000003</v>
      </c>
      <c r="F14" s="25">
        <v>3023.4040000000009</v>
      </c>
      <c r="G14" s="26">
        <v>3058.3303333333311</v>
      </c>
      <c r="H14" s="28">
        <f t="shared" si="0"/>
        <v>1.1551990185013405</v>
      </c>
      <c r="I14" s="27">
        <f>IF(OR(OR(G14=0,F14=0),F14=""),"",(F14/E14-1)*100)</f>
        <v>10.495728045060758</v>
      </c>
      <c r="J14" s="28">
        <f t="shared" si="1"/>
        <v>50.328286109812716</v>
      </c>
      <c r="K14" s="27">
        <f t="shared" si="2"/>
        <v>49.327569991983246</v>
      </c>
      <c r="L14" s="18"/>
    </row>
    <row r="15" spans="1:15">
      <c r="A15" s="16"/>
      <c r="B15" s="12" t="s">
        <v>4</v>
      </c>
      <c r="C15" s="107">
        <v>953.33100000000013</v>
      </c>
      <c r="D15" s="107">
        <v>793.01166666666666</v>
      </c>
      <c r="E15" s="107">
        <v>730.91166666666675</v>
      </c>
      <c r="F15" s="107">
        <v>1075.4059999999999</v>
      </c>
      <c r="G15" s="107">
        <v>1159.3779999999999</v>
      </c>
      <c r="H15" s="50">
        <f t="shared" si="0"/>
        <v>7.8083998043529501</v>
      </c>
      <c r="I15" s="36">
        <f t="shared" ref="I15:I38" si="3">IF(OR(OR(G15=0,F15=0),F15=""),"",(F15/E15-1)*100)</f>
        <v>47.132143191037642</v>
      </c>
      <c r="J15" s="50">
        <f t="shared" si="1"/>
        <v>19.078876816366083</v>
      </c>
      <c r="K15" s="36">
        <f t="shared" si="2"/>
        <v>17.545509873903296</v>
      </c>
      <c r="L15" s="18"/>
      <c r="N15" s="23" t="s">
        <v>4</v>
      </c>
      <c r="O15" s="34">
        <f>J15</f>
        <v>19.078876816366083</v>
      </c>
    </row>
    <row r="16" spans="1:15">
      <c r="A16" s="16"/>
      <c r="B16" s="11" t="s">
        <v>195</v>
      </c>
      <c r="C16" s="55">
        <v>381.02400000000006</v>
      </c>
      <c r="D16" s="55">
        <v>400.06833333333333</v>
      </c>
      <c r="E16" s="55">
        <v>440.99966666666666</v>
      </c>
      <c r="F16" s="55">
        <v>441.10633333333334</v>
      </c>
      <c r="G16" s="56">
        <v>442.67166666666662</v>
      </c>
      <c r="H16" s="28">
        <f t="shared" si="0"/>
        <v>0.35486530458641585</v>
      </c>
      <c r="I16" s="27">
        <f t="shared" si="3"/>
        <v>2.4187471041181574E-2</v>
      </c>
      <c r="J16" s="28">
        <f t="shared" si="1"/>
        <v>7.2846631542333906</v>
      </c>
      <c r="K16" s="27">
        <f t="shared" si="2"/>
        <v>7.1967568778129181</v>
      </c>
      <c r="L16" s="18"/>
      <c r="N16" s="23" t="s">
        <v>35</v>
      </c>
      <c r="O16" s="34">
        <f>100-O15</f>
        <v>80.92112318363391</v>
      </c>
    </row>
    <row r="17" spans="1:12">
      <c r="A17" s="16"/>
      <c r="B17" s="11" t="s">
        <v>23</v>
      </c>
      <c r="C17" s="55">
        <v>380.70100000000002</v>
      </c>
      <c r="D17" s="55">
        <v>364.74133333333339</v>
      </c>
      <c r="E17" s="55">
        <v>414.00733333333329</v>
      </c>
      <c r="F17" s="55">
        <v>423.55033333333336</v>
      </c>
      <c r="G17" s="56">
        <v>318.81833333333333</v>
      </c>
      <c r="H17" s="28">
        <f t="shared" si="0"/>
        <v>-24.727167412609763</v>
      </c>
      <c r="I17" s="27">
        <f t="shared" si="3"/>
        <v>2.3050316339002119</v>
      </c>
      <c r="J17" s="28">
        <f t="shared" si="1"/>
        <v>5.2465164152380046</v>
      </c>
      <c r="K17" s="27">
        <f t="shared" si="2"/>
        <v>6.9103264772514121</v>
      </c>
      <c r="L17" s="18"/>
    </row>
    <row r="18" spans="1:12">
      <c r="A18" s="16"/>
      <c r="B18" s="11" t="s">
        <v>19</v>
      </c>
      <c r="C18" s="55">
        <v>97.271000000000001</v>
      </c>
      <c r="D18" s="55">
        <v>191.87100000000001</v>
      </c>
      <c r="E18" s="55">
        <v>175.29966666666667</v>
      </c>
      <c r="F18" s="55">
        <v>197.64066666666668</v>
      </c>
      <c r="G18" s="56">
        <v>163.81633333333335</v>
      </c>
      <c r="H18" s="28">
        <f t="shared" si="0"/>
        <v>-17.11405547441316</v>
      </c>
      <c r="I18" s="27">
        <f t="shared" si="3"/>
        <v>12.744462339726837</v>
      </c>
      <c r="J18" s="28">
        <f t="shared" si="1"/>
        <v>2.6957831217906776</v>
      </c>
      <c r="K18" s="27">
        <f t="shared" si="2"/>
        <v>3.2245554409077406</v>
      </c>
      <c r="L18" s="18"/>
    </row>
    <row r="19" spans="1:12">
      <c r="A19" s="16"/>
      <c r="B19" s="11" t="s">
        <v>24</v>
      </c>
      <c r="C19" s="55">
        <v>175.39199999999997</v>
      </c>
      <c r="D19" s="55">
        <v>91.623000000000005</v>
      </c>
      <c r="E19" s="55">
        <v>125.00833333333334</v>
      </c>
      <c r="F19" s="55">
        <v>105.812</v>
      </c>
      <c r="G19" s="56">
        <v>107.18366666666667</v>
      </c>
      <c r="H19" s="28">
        <f t="shared" si="0"/>
        <v>1.2963242984412648</v>
      </c>
      <c r="I19" s="27">
        <f t="shared" si="3"/>
        <v>-15.356042930471304</v>
      </c>
      <c r="J19" s="28">
        <f t="shared" si="1"/>
        <v>1.7638285124090478</v>
      </c>
      <c r="K19" s="27">
        <f t="shared" si="2"/>
        <v>1.7263484588866489</v>
      </c>
      <c r="L19" s="18"/>
    </row>
    <row r="20" spans="1:12">
      <c r="A20" s="16"/>
      <c r="B20" s="11" t="s">
        <v>20</v>
      </c>
      <c r="C20" s="55">
        <v>129.85566666666668</v>
      </c>
      <c r="D20" s="55">
        <v>105.33533333333332</v>
      </c>
      <c r="E20" s="55">
        <v>98.903999999999996</v>
      </c>
      <c r="F20" s="55">
        <v>101.84733333333334</v>
      </c>
      <c r="G20" s="56">
        <v>100.19466666666666</v>
      </c>
      <c r="H20" s="28">
        <f t="shared" si="0"/>
        <v>-1.6226901702548369</v>
      </c>
      <c r="I20" s="27">
        <f t="shared" si="3"/>
        <v>2.9759497425112746</v>
      </c>
      <c r="J20" s="28">
        <f t="shared" si="1"/>
        <v>1.6488166094148708</v>
      </c>
      <c r="K20" s="27">
        <f t="shared" si="2"/>
        <v>1.6616639600585454</v>
      </c>
      <c r="L20" s="18"/>
    </row>
    <row r="21" spans="1:12">
      <c r="A21" s="16"/>
      <c r="B21" s="11" t="s">
        <v>22</v>
      </c>
      <c r="C21" s="55">
        <v>67.039666666666662</v>
      </c>
      <c r="D21" s="55">
        <v>63.501666666666665</v>
      </c>
      <c r="E21" s="55">
        <v>57.980333333333334</v>
      </c>
      <c r="F21" s="55">
        <v>79.051000000000002</v>
      </c>
      <c r="G21" s="56">
        <v>80.00266666666667</v>
      </c>
      <c r="H21" s="28">
        <f t="shared" si="0"/>
        <v>1.2038641720745646</v>
      </c>
      <c r="I21" s="27">
        <f t="shared" si="3"/>
        <v>36.341058174898386</v>
      </c>
      <c r="J21" s="28">
        <f t="shared" si="1"/>
        <v>1.3165344023382628</v>
      </c>
      <c r="K21" s="27">
        <f t="shared" si="2"/>
        <v>1.2897362494182936</v>
      </c>
      <c r="L21" s="18"/>
    </row>
    <row r="22" spans="1:12">
      <c r="A22" s="16"/>
      <c r="B22" s="11" t="s">
        <v>7</v>
      </c>
      <c r="C22" s="55">
        <v>86.649333333333331</v>
      </c>
      <c r="D22" s="55">
        <v>77.018333333333331</v>
      </c>
      <c r="E22" s="55">
        <v>60.617999999999995</v>
      </c>
      <c r="F22" s="55">
        <v>78.545666666666662</v>
      </c>
      <c r="G22" s="56">
        <v>78.530000000000015</v>
      </c>
      <c r="H22" s="28">
        <f t="shared" si="0"/>
        <v>-1.994593378795706E-2</v>
      </c>
      <c r="I22" s="27">
        <f t="shared" si="3"/>
        <v>29.574823759719337</v>
      </c>
      <c r="J22" s="28">
        <f t="shared" si="1"/>
        <v>1.29230000602843</v>
      </c>
      <c r="K22" s="27">
        <f t="shared" si="2"/>
        <v>1.281491613448611</v>
      </c>
      <c r="L22" s="18"/>
    </row>
    <row r="23" spans="1:12">
      <c r="A23" s="16"/>
      <c r="B23" s="11" t="s">
        <v>5</v>
      </c>
      <c r="C23" s="55">
        <v>104.95233333333333</v>
      </c>
      <c r="D23" s="55">
        <v>51.754333333333335</v>
      </c>
      <c r="E23" s="55">
        <v>114.49133333333333</v>
      </c>
      <c r="F23" s="55">
        <v>106.81466666666665</v>
      </c>
      <c r="G23" s="56">
        <v>71.893333333333331</v>
      </c>
      <c r="H23" s="28">
        <f t="shared" si="0"/>
        <v>-32.693387924255092</v>
      </c>
      <c r="I23" s="27">
        <f t="shared" si="3"/>
        <v>-6.7050198850568066</v>
      </c>
      <c r="J23" s="28">
        <f t="shared" si="1"/>
        <v>1.1830861466964289</v>
      </c>
      <c r="K23" s="27">
        <f t="shared" si="2"/>
        <v>1.7427072088845412</v>
      </c>
      <c r="L23" s="18"/>
    </row>
    <row r="24" spans="1:12">
      <c r="A24" s="16"/>
      <c r="B24" s="11" t="s">
        <v>10</v>
      </c>
      <c r="C24" s="55">
        <v>60.99666666666667</v>
      </c>
      <c r="D24" s="55">
        <v>55.155000000000001</v>
      </c>
      <c r="E24" s="55">
        <v>47.937999999999995</v>
      </c>
      <c r="F24" s="55">
        <v>55.203000000000003</v>
      </c>
      <c r="G24" s="56">
        <v>64.593666666666664</v>
      </c>
      <c r="H24" s="28">
        <f t="shared" si="0"/>
        <v>17.011152775513395</v>
      </c>
      <c r="I24" s="27">
        <f t="shared" si="3"/>
        <v>15.154991864491652</v>
      </c>
      <c r="J24" s="28">
        <f t="shared" si="1"/>
        <v>1.0629618721855558</v>
      </c>
      <c r="K24" s="27">
        <f t="shared" si="2"/>
        <v>0.90065034188862958</v>
      </c>
      <c r="L24" s="18"/>
    </row>
    <row r="25" spans="1:12">
      <c r="A25" s="16"/>
      <c r="B25" s="11" t="s">
        <v>21</v>
      </c>
      <c r="C25" s="55">
        <v>53.132666666666665</v>
      </c>
      <c r="D25" s="55">
        <v>38.902999999999999</v>
      </c>
      <c r="E25" s="55">
        <v>37.658999999999999</v>
      </c>
      <c r="F25" s="55">
        <v>42.066333333333326</v>
      </c>
      <c r="G25" s="56">
        <v>52.270666666666671</v>
      </c>
      <c r="H25" s="28">
        <f t="shared" si="0"/>
        <v>24.257719950237355</v>
      </c>
      <c r="I25" s="27">
        <f t="shared" si="3"/>
        <v>11.703267036653454</v>
      </c>
      <c r="J25" s="28">
        <f t="shared" si="1"/>
        <v>0.86017296381565478</v>
      </c>
      <c r="K25" s="27">
        <f t="shared" si="2"/>
        <v>0.68632243716225061</v>
      </c>
      <c r="L25" s="18"/>
    </row>
    <row r="26" spans="1:12">
      <c r="A26" s="16"/>
      <c r="B26" s="11" t="s">
        <v>9</v>
      </c>
      <c r="C26" s="55">
        <v>52.18266666666667</v>
      </c>
      <c r="D26" s="55">
        <v>51.312333333333335</v>
      </c>
      <c r="E26" s="55">
        <v>43.335333333333331</v>
      </c>
      <c r="F26" s="55">
        <v>49.636666666666663</v>
      </c>
      <c r="G26" s="56">
        <v>50.98866666666666</v>
      </c>
      <c r="H26" s="28">
        <f t="shared" si="0"/>
        <v>2.7237928950372581</v>
      </c>
      <c r="I26" s="27">
        <f t="shared" si="3"/>
        <v>14.540867344584086</v>
      </c>
      <c r="J26" s="28">
        <f t="shared" si="1"/>
        <v>0.83907620324353627</v>
      </c>
      <c r="K26" s="27">
        <f t="shared" si="2"/>
        <v>0.80983426269487668</v>
      </c>
      <c r="L26" s="18"/>
    </row>
    <row r="27" spans="1:12">
      <c r="A27" s="16"/>
      <c r="B27" s="11" t="s">
        <v>15</v>
      </c>
      <c r="C27" s="55">
        <v>59.237666666666662</v>
      </c>
      <c r="D27" s="55">
        <v>47.033333333333331</v>
      </c>
      <c r="E27" s="55">
        <v>64.646333333333331</v>
      </c>
      <c r="F27" s="55">
        <v>51.057333333333332</v>
      </c>
      <c r="G27" s="56">
        <v>50.9</v>
      </c>
      <c r="H27" s="28">
        <f t="shared" si="0"/>
        <v>-0.30815031467892329</v>
      </c>
      <c r="I27" s="27">
        <f t="shared" si="3"/>
        <v>-21.020527072945615</v>
      </c>
      <c r="J27" s="28">
        <f t="shared" si="1"/>
        <v>0.83761709291795572</v>
      </c>
      <c r="K27" s="27">
        <f t="shared" si="2"/>
        <v>0.83301278413470992</v>
      </c>
      <c r="L27" s="18"/>
    </row>
    <row r="28" spans="1:12">
      <c r="A28" s="16"/>
      <c r="B28" s="11" t="s">
        <v>18</v>
      </c>
      <c r="C28" s="55">
        <v>61.418333333333329</v>
      </c>
      <c r="D28" s="55">
        <v>62.016999999999996</v>
      </c>
      <c r="E28" s="55">
        <v>51.433</v>
      </c>
      <c r="F28" s="55">
        <v>48.286999999999999</v>
      </c>
      <c r="G28" s="56">
        <v>48.330666666666673</v>
      </c>
      <c r="H28" s="28">
        <f t="shared" si="0"/>
        <v>9.0431517109523796E-2</v>
      </c>
      <c r="I28" s="27">
        <f t="shared" si="3"/>
        <v>-6.1166955067758044</v>
      </c>
      <c r="J28" s="28">
        <f t="shared" si="1"/>
        <v>0.79533580573909801</v>
      </c>
      <c r="K28" s="27">
        <f t="shared" si="2"/>
        <v>0.78781412348561242</v>
      </c>
      <c r="L28" s="18"/>
    </row>
    <row r="29" spans="1:12">
      <c r="A29" s="16"/>
      <c r="B29" s="11" t="s">
        <v>14</v>
      </c>
      <c r="C29" s="55">
        <v>40.853666666666669</v>
      </c>
      <c r="D29" s="55">
        <v>33.760333333333335</v>
      </c>
      <c r="E29" s="55">
        <v>37.43933333333333</v>
      </c>
      <c r="F29" s="55">
        <v>43.929333333333339</v>
      </c>
      <c r="G29" s="56">
        <v>44.173000000000002</v>
      </c>
      <c r="H29" s="28">
        <f t="shared" si="0"/>
        <v>0.55467872643941707</v>
      </c>
      <c r="I29" s="27">
        <f t="shared" si="3"/>
        <v>17.334710375897021</v>
      </c>
      <c r="J29" s="28">
        <f t="shared" si="1"/>
        <v>0.72691669637455514</v>
      </c>
      <c r="K29" s="27">
        <f t="shared" si="2"/>
        <v>0.71671773428267027</v>
      </c>
      <c r="L29" s="18"/>
    </row>
    <row r="30" spans="1:12">
      <c r="A30" s="16"/>
      <c r="B30" s="11" t="s">
        <v>8</v>
      </c>
      <c r="C30" s="55">
        <v>53.75266666666667</v>
      </c>
      <c r="D30" s="55">
        <v>57.673333333333325</v>
      </c>
      <c r="E30" s="55">
        <v>47.367333333333335</v>
      </c>
      <c r="F30" s="55">
        <v>36.384</v>
      </c>
      <c r="G30" s="56">
        <v>33.504333333333335</v>
      </c>
      <c r="H30" s="28">
        <f t="shared" si="0"/>
        <v>-7.9146511287012551</v>
      </c>
      <c r="I30" s="27">
        <f t="shared" si="3"/>
        <v>-23.18756949233649</v>
      </c>
      <c r="J30" s="28">
        <f t="shared" si="1"/>
        <v>0.55135171486877854</v>
      </c>
      <c r="K30" s="27">
        <f t="shared" si="2"/>
        <v>0.59361378981714585</v>
      </c>
      <c r="L30" s="18"/>
    </row>
    <row r="31" spans="1:12">
      <c r="A31" s="16"/>
      <c r="B31" s="11" t="s">
        <v>11</v>
      </c>
      <c r="C31" s="55">
        <v>44.183999999999997</v>
      </c>
      <c r="D31" s="55">
        <v>39.637999999999998</v>
      </c>
      <c r="E31" s="55">
        <v>34.218333333333334</v>
      </c>
      <c r="F31" s="55">
        <v>39.289333333333332</v>
      </c>
      <c r="G31" s="56">
        <v>31.13</v>
      </c>
      <c r="H31" s="28">
        <f t="shared" si="0"/>
        <v>-20.767299012454611</v>
      </c>
      <c r="I31" s="27">
        <f t="shared" si="3"/>
        <v>14.819541181627782</v>
      </c>
      <c r="J31" s="28">
        <f t="shared" si="1"/>
        <v>0.51227937333076545</v>
      </c>
      <c r="K31" s="27">
        <f t="shared" si="2"/>
        <v>0.64101500822859259</v>
      </c>
      <c r="L31" s="18"/>
    </row>
    <row r="32" spans="1:12">
      <c r="A32" s="16"/>
      <c r="B32" s="11" t="s">
        <v>17</v>
      </c>
      <c r="C32" s="55">
        <v>53.512333333333338</v>
      </c>
      <c r="D32" s="55">
        <v>44.215000000000003</v>
      </c>
      <c r="E32" s="55">
        <v>32.494999999999997</v>
      </c>
      <c r="F32" s="55">
        <v>32.906333333333329</v>
      </c>
      <c r="G32" s="56">
        <v>30.578666666666667</v>
      </c>
      <c r="H32" s="28">
        <f t="shared" si="0"/>
        <v>-7.0736129823032901</v>
      </c>
      <c r="I32" s="27">
        <f t="shared" si="3"/>
        <v>1.2658357696055722</v>
      </c>
      <c r="J32" s="28">
        <f t="shared" si="1"/>
        <v>0.50320655950177851</v>
      </c>
      <c r="K32" s="27">
        <f t="shared" si="2"/>
        <v>0.53687481417618377</v>
      </c>
      <c r="L32" s="18"/>
    </row>
    <row r="33" spans="1:14">
      <c r="A33" s="16"/>
      <c r="B33" s="11" t="s">
        <v>3</v>
      </c>
      <c r="C33" s="55">
        <v>38.154333333333334</v>
      </c>
      <c r="D33" s="55">
        <v>43.183999999999997</v>
      </c>
      <c r="E33" s="55">
        <v>24.230999999999998</v>
      </c>
      <c r="F33" s="55">
        <v>27.538666666666668</v>
      </c>
      <c r="G33" s="56">
        <v>29.637</v>
      </c>
      <c r="H33" s="28">
        <f t="shared" si="0"/>
        <v>7.6195894257770957</v>
      </c>
      <c r="I33" s="27">
        <f t="shared" si="3"/>
        <v>13.65055782537523</v>
      </c>
      <c r="J33" s="28">
        <f t="shared" si="1"/>
        <v>0.48771036901393822</v>
      </c>
      <c r="K33" s="27">
        <f t="shared" si="2"/>
        <v>0.44930002986233253</v>
      </c>
      <c r="L33" s="18"/>
    </row>
    <row r="34" spans="1:14">
      <c r="A34" s="16"/>
      <c r="B34" s="11" t="s">
        <v>186</v>
      </c>
      <c r="C34" s="55">
        <v>20.926333333333332</v>
      </c>
      <c r="D34" s="55">
        <v>21.269666666666666</v>
      </c>
      <c r="E34" s="55">
        <v>27.129666666666665</v>
      </c>
      <c r="F34" s="55">
        <v>34.548333333333339</v>
      </c>
      <c r="G34" s="56">
        <v>22.8</v>
      </c>
      <c r="H34" s="28">
        <f t="shared" si="0"/>
        <v>-34.005499541704864</v>
      </c>
      <c r="I34" s="27">
        <f t="shared" si="3"/>
        <v>27.345218641339763</v>
      </c>
      <c r="J34" s="28">
        <f t="shared" si="1"/>
        <v>0.37519979800647135</v>
      </c>
      <c r="K34" s="27">
        <f t="shared" si="2"/>
        <v>0.5636644426634243</v>
      </c>
      <c r="L34" s="18"/>
    </row>
    <row r="35" spans="1:14">
      <c r="A35" s="16"/>
      <c r="B35" s="11" t="s">
        <v>16</v>
      </c>
      <c r="C35" s="55">
        <v>17.822666666666667</v>
      </c>
      <c r="D35" s="55">
        <v>18.676000000000002</v>
      </c>
      <c r="E35" s="55">
        <v>10.179333333333334</v>
      </c>
      <c r="F35" s="55">
        <v>14.122</v>
      </c>
      <c r="G35" s="56">
        <v>18.054666666666666</v>
      </c>
      <c r="H35" s="28">
        <f t="shared" si="0"/>
        <v>27.847802483123264</v>
      </c>
      <c r="I35" s="27">
        <f t="shared" si="3"/>
        <v>38.732071517453662</v>
      </c>
      <c r="J35" s="28">
        <f t="shared" si="1"/>
        <v>0.2971099687020835</v>
      </c>
      <c r="K35" s="27">
        <f t="shared" si="2"/>
        <v>0.23040385718441436</v>
      </c>
      <c r="L35" s="18"/>
    </row>
    <row r="36" spans="1:14">
      <c r="A36" s="16"/>
      <c r="B36" s="11" t="s">
        <v>6</v>
      </c>
      <c r="C36" s="55">
        <v>20.662333333333333</v>
      </c>
      <c r="D36" s="55">
        <v>14.730333333333334</v>
      </c>
      <c r="E36" s="55">
        <v>7.1546666666666665</v>
      </c>
      <c r="F36" s="55">
        <v>12.408000000000001</v>
      </c>
      <c r="G36" s="56">
        <v>11.090333333333334</v>
      </c>
      <c r="H36" s="28">
        <f t="shared" si="0"/>
        <v>-10.619492800343867</v>
      </c>
      <c r="I36" s="27">
        <f t="shared" si="3"/>
        <v>73.425270219903098</v>
      </c>
      <c r="J36" s="28">
        <f t="shared" si="1"/>
        <v>0.18250398361803083</v>
      </c>
      <c r="K36" s="27">
        <f t="shared" si="2"/>
        <v>0.20243953122392111</v>
      </c>
      <c r="L36" s="18"/>
    </row>
    <row r="37" spans="1:14">
      <c r="A37" s="16"/>
      <c r="B37" s="11" t="s">
        <v>12</v>
      </c>
      <c r="C37" s="55">
        <v>11.490333333333334</v>
      </c>
      <c r="D37" s="55">
        <v>6.7953333333333328</v>
      </c>
      <c r="E37" s="55">
        <v>7.8156666666666661</v>
      </c>
      <c r="F37" s="55">
        <v>7.4460000000000006</v>
      </c>
      <c r="G37" s="56">
        <v>7.8916666666666666</v>
      </c>
      <c r="H37" s="28">
        <f t="shared" si="0"/>
        <v>5.985316501029625</v>
      </c>
      <c r="I37" s="27">
        <f t="shared" si="3"/>
        <v>-4.7298161811745505</v>
      </c>
      <c r="J37" s="28">
        <f t="shared" si="1"/>
        <v>0.12986630435384808</v>
      </c>
      <c r="K37" s="27">
        <f t="shared" si="2"/>
        <v>0.12148329702557355</v>
      </c>
      <c r="L37" s="18"/>
    </row>
    <row r="38" spans="1:14">
      <c r="A38" s="16"/>
      <c r="B38" s="11" t="s">
        <v>13</v>
      </c>
      <c r="C38" s="55">
        <v>3.9496666666666669</v>
      </c>
      <c r="D38" s="55">
        <v>2.0190000000000001</v>
      </c>
      <c r="E38" s="55">
        <v>3.3336666666666663</v>
      </c>
      <c r="F38" s="55">
        <v>1.2373333333333334</v>
      </c>
      <c r="G38" s="56">
        <v>0</v>
      </c>
      <c r="H38" s="28" t="str">
        <f t="shared" si="0"/>
        <v/>
      </c>
      <c r="I38" s="27" t="str">
        <f t="shared" si="3"/>
        <v/>
      </c>
      <c r="J38" s="28" t="str">
        <f t="shared" si="1"/>
        <v/>
      </c>
      <c r="K38" s="27">
        <f t="shared" si="2"/>
        <v>2.0187393614420672E-2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1785.8059999999998</v>
      </c>
      <c r="D13" s="26">
        <v>1840.0853333333332</v>
      </c>
      <c r="E13" s="26">
        <v>2438.9236666666666</v>
      </c>
      <c r="F13" s="26">
        <v>2679.1503333333335</v>
      </c>
      <c r="G13" s="26">
        <v>2619.7163333333333</v>
      </c>
      <c r="H13" s="28">
        <f t="shared" ref="H13:H38" si="0">IF(OR(OR(G13=0,F13=0),G13=""),"",(G13/F13-1)*100)</f>
        <v>-2.2183898850518746</v>
      </c>
      <c r="I13" s="27">
        <f>IF(OR(OR(G13=0,F13=0),F13=""),"",(F13/E13-1)*100)</f>
        <v>9.8497000931148548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729.81633333333275</v>
      </c>
      <c r="D14" s="25">
        <v>762.921333333333</v>
      </c>
      <c r="E14" s="25">
        <v>1050.0109999999995</v>
      </c>
      <c r="F14" s="25">
        <v>1161.4786666666671</v>
      </c>
      <c r="G14" s="26">
        <v>1125.4396666666667</v>
      </c>
      <c r="H14" s="28">
        <f t="shared" si="0"/>
        <v>-3.1028550962049928</v>
      </c>
      <c r="I14" s="27">
        <f>IF(OR(OR(G14=0,F14=0),F14=""),"",(F14/E14-1)*100)</f>
        <v>10.615857040227915</v>
      </c>
      <c r="J14" s="28">
        <f t="shared" si="1"/>
        <v>42.960363774754747</v>
      </c>
      <c r="K14" s="27">
        <f t="shared" si="2"/>
        <v>43.352500687095954</v>
      </c>
      <c r="L14" s="18"/>
    </row>
    <row r="15" spans="1:15">
      <c r="A15" s="16"/>
      <c r="B15" s="12" t="s">
        <v>4</v>
      </c>
      <c r="C15" s="107">
        <v>330.06700000000001</v>
      </c>
      <c r="D15" s="107">
        <v>323.63966666666664</v>
      </c>
      <c r="E15" s="107">
        <v>388.68466666666671</v>
      </c>
      <c r="F15" s="107">
        <v>503.91733333333332</v>
      </c>
      <c r="G15" s="107">
        <v>561.19500000000005</v>
      </c>
      <c r="H15" s="50">
        <f t="shared" si="0"/>
        <v>11.366480745519114</v>
      </c>
      <c r="I15" s="36">
        <f t="shared" ref="I15:I38" si="3">IF(OR(OR(G15=0,F15=0),F15=""),"",(F15/E15-1)*100)</f>
        <v>29.646825961747901</v>
      </c>
      <c r="J15" s="50">
        <f t="shared" si="1"/>
        <v>21.421975839877831</v>
      </c>
      <c r="K15" s="36">
        <f t="shared" si="2"/>
        <v>18.808848725796274</v>
      </c>
      <c r="L15" s="18"/>
      <c r="N15" s="23" t="s">
        <v>4</v>
      </c>
      <c r="O15" s="34">
        <f>J15</f>
        <v>21.421975839877831</v>
      </c>
    </row>
    <row r="16" spans="1:15">
      <c r="A16" s="16"/>
      <c r="B16" s="11" t="s">
        <v>195</v>
      </c>
      <c r="C16" s="55">
        <v>141.85900000000001</v>
      </c>
      <c r="D16" s="55">
        <v>159.245</v>
      </c>
      <c r="E16" s="55">
        <v>256.35066666666665</v>
      </c>
      <c r="F16" s="55">
        <v>232.03533333333334</v>
      </c>
      <c r="G16" s="56">
        <v>222.77066666666667</v>
      </c>
      <c r="H16" s="28">
        <f t="shared" si="0"/>
        <v>-3.9927827083806267</v>
      </c>
      <c r="I16" s="27">
        <f t="shared" si="3"/>
        <v>-9.4851843568445222</v>
      </c>
      <c r="J16" s="28">
        <f t="shared" si="1"/>
        <v>8.5036178853461113</v>
      </c>
      <c r="K16" s="27">
        <f t="shared" si="2"/>
        <v>8.6607806380405918</v>
      </c>
      <c r="L16" s="18"/>
      <c r="N16" s="23" t="s">
        <v>35</v>
      </c>
      <c r="O16" s="34">
        <f>100-O15</f>
        <v>78.578024160122169</v>
      </c>
    </row>
    <row r="17" spans="1:12">
      <c r="A17" s="16"/>
      <c r="B17" s="11" t="s">
        <v>23</v>
      </c>
      <c r="C17" s="55">
        <v>136.19166666666666</v>
      </c>
      <c r="D17" s="55">
        <v>140.54566666666668</v>
      </c>
      <c r="E17" s="55">
        <v>212.26599999999999</v>
      </c>
      <c r="F17" s="55">
        <v>229.0393333333333</v>
      </c>
      <c r="G17" s="56">
        <v>157.07933333333335</v>
      </c>
      <c r="H17" s="28">
        <f t="shared" si="0"/>
        <v>-31.418184358436228</v>
      </c>
      <c r="I17" s="27">
        <f t="shared" si="3"/>
        <v>7.9020348681999586</v>
      </c>
      <c r="J17" s="28">
        <f t="shared" si="1"/>
        <v>5.9960435919970481</v>
      </c>
      <c r="K17" s="27">
        <f t="shared" si="2"/>
        <v>8.548954139813727</v>
      </c>
      <c r="L17" s="18"/>
    </row>
    <row r="18" spans="1:12">
      <c r="A18" s="16"/>
      <c r="B18" s="11" t="s">
        <v>24</v>
      </c>
      <c r="C18" s="55">
        <v>69.13666666666667</v>
      </c>
      <c r="D18" s="55">
        <v>47.025666666666666</v>
      </c>
      <c r="E18" s="55">
        <v>59.051333333333332</v>
      </c>
      <c r="F18" s="55">
        <v>46.676666666666669</v>
      </c>
      <c r="G18" s="56">
        <v>77.986666666666665</v>
      </c>
      <c r="H18" s="28">
        <f t="shared" si="0"/>
        <v>67.078483182175248</v>
      </c>
      <c r="I18" s="27">
        <f t="shared" si="3"/>
        <v>-20.955778588121067</v>
      </c>
      <c r="J18" s="28">
        <f t="shared" si="1"/>
        <v>2.9769126402871353</v>
      </c>
      <c r="K18" s="27">
        <f t="shared" si="2"/>
        <v>1.742219019437879</v>
      </c>
      <c r="L18" s="18"/>
    </row>
    <row r="19" spans="1:12">
      <c r="A19" s="16"/>
      <c r="B19" s="11" t="s">
        <v>19</v>
      </c>
      <c r="C19" s="55">
        <v>28.637</v>
      </c>
      <c r="D19" s="55">
        <v>67.717333333333329</v>
      </c>
      <c r="E19" s="55">
        <v>62.393000000000001</v>
      </c>
      <c r="F19" s="55">
        <v>80.227333333333334</v>
      </c>
      <c r="G19" s="56">
        <v>73.598333333333343</v>
      </c>
      <c r="H19" s="28">
        <f t="shared" si="0"/>
        <v>-8.2627699620245636</v>
      </c>
      <c r="I19" s="27">
        <f t="shared" si="3"/>
        <v>28.583868916919108</v>
      </c>
      <c r="J19" s="28">
        <f t="shared" si="1"/>
        <v>2.8094008651572842</v>
      </c>
      <c r="K19" s="27">
        <f t="shared" si="2"/>
        <v>2.9945065917042601</v>
      </c>
      <c r="L19" s="18"/>
    </row>
    <row r="20" spans="1:12">
      <c r="A20" s="16"/>
      <c r="B20" s="11" t="s">
        <v>7</v>
      </c>
      <c r="C20" s="55">
        <v>42.517666666666663</v>
      </c>
      <c r="D20" s="55">
        <v>40.459333333333333</v>
      </c>
      <c r="E20" s="55">
        <v>40.249000000000002</v>
      </c>
      <c r="F20" s="55">
        <v>41.17133333333333</v>
      </c>
      <c r="G20" s="56">
        <v>47.093666666666671</v>
      </c>
      <c r="H20" s="28">
        <f t="shared" si="0"/>
        <v>14.384604174425597</v>
      </c>
      <c r="I20" s="27">
        <f t="shared" si="3"/>
        <v>2.2915683205379622</v>
      </c>
      <c r="J20" s="28">
        <f t="shared" si="1"/>
        <v>1.7976628258352148</v>
      </c>
      <c r="K20" s="27">
        <f t="shared" si="2"/>
        <v>1.5367309859805052</v>
      </c>
      <c r="L20" s="18"/>
    </row>
    <row r="21" spans="1:12">
      <c r="A21" s="16"/>
      <c r="B21" s="11" t="s">
        <v>20</v>
      </c>
      <c r="C21" s="55">
        <v>40.496333333333332</v>
      </c>
      <c r="D21" s="55">
        <v>37.450333333333333</v>
      </c>
      <c r="E21" s="55">
        <v>39.252000000000002</v>
      </c>
      <c r="F21" s="55">
        <v>46.784999999999997</v>
      </c>
      <c r="G21" s="56">
        <v>43.360666666666667</v>
      </c>
      <c r="H21" s="28">
        <f t="shared" si="0"/>
        <v>-7.3192974956360572</v>
      </c>
      <c r="I21" s="27">
        <f t="shared" si="3"/>
        <v>19.191378783246705</v>
      </c>
      <c r="J21" s="28">
        <f t="shared" si="1"/>
        <v>1.6551664817653922</v>
      </c>
      <c r="K21" s="27">
        <f t="shared" si="2"/>
        <v>1.746262589967889</v>
      </c>
      <c r="L21" s="18"/>
    </row>
    <row r="22" spans="1:12">
      <c r="A22" s="16"/>
      <c r="B22" s="11" t="s">
        <v>22</v>
      </c>
      <c r="C22" s="55">
        <v>23.965333333333334</v>
      </c>
      <c r="D22" s="55">
        <v>21.523</v>
      </c>
      <c r="E22" s="55">
        <v>27.546000000000003</v>
      </c>
      <c r="F22" s="55">
        <v>38.55233333333333</v>
      </c>
      <c r="G22" s="56">
        <v>37.306666666666665</v>
      </c>
      <c r="H22" s="28">
        <f t="shared" si="0"/>
        <v>-3.2311057696464474</v>
      </c>
      <c r="I22" s="27">
        <f t="shared" si="3"/>
        <v>39.956194486797813</v>
      </c>
      <c r="J22" s="28">
        <f t="shared" si="1"/>
        <v>1.4240727590226372</v>
      </c>
      <c r="K22" s="27">
        <f t="shared" si="2"/>
        <v>1.4389761131980772</v>
      </c>
      <c r="L22" s="18"/>
    </row>
    <row r="23" spans="1:12">
      <c r="A23" s="16"/>
      <c r="B23" s="11" t="s">
        <v>10</v>
      </c>
      <c r="C23" s="55">
        <v>20.741333333333333</v>
      </c>
      <c r="D23" s="55">
        <v>26.666</v>
      </c>
      <c r="E23" s="55">
        <v>25.806666666666668</v>
      </c>
      <c r="F23" s="55">
        <v>33.656666666666666</v>
      </c>
      <c r="G23" s="56">
        <v>34.009333333333331</v>
      </c>
      <c r="H23" s="28">
        <f t="shared" si="0"/>
        <v>1.0478359908883794</v>
      </c>
      <c r="I23" s="27">
        <f t="shared" si="3"/>
        <v>30.41849651252906</v>
      </c>
      <c r="J23" s="28">
        <f t="shared" si="1"/>
        <v>1.2982067142383991</v>
      </c>
      <c r="K23" s="27">
        <f t="shared" si="2"/>
        <v>1.2562440505080528</v>
      </c>
      <c r="L23" s="18"/>
    </row>
    <row r="24" spans="1:12">
      <c r="A24" s="16"/>
      <c r="B24" s="11" t="s">
        <v>18</v>
      </c>
      <c r="C24" s="55">
        <v>22.527000000000001</v>
      </c>
      <c r="D24" s="55">
        <v>24.245333333333335</v>
      </c>
      <c r="E24" s="55">
        <v>26.239000000000001</v>
      </c>
      <c r="F24" s="55">
        <v>25.875333333333334</v>
      </c>
      <c r="G24" s="56">
        <v>28.053666666666668</v>
      </c>
      <c r="H24" s="28">
        <f t="shared" si="0"/>
        <v>8.4185710973127659</v>
      </c>
      <c r="I24" s="27">
        <f t="shared" si="3"/>
        <v>-1.3859776160168757</v>
      </c>
      <c r="J24" s="28">
        <f t="shared" si="1"/>
        <v>1.0708665785570424</v>
      </c>
      <c r="K24" s="27">
        <f t="shared" si="2"/>
        <v>0.96580371065403703</v>
      </c>
      <c r="L24" s="18"/>
    </row>
    <row r="25" spans="1:12">
      <c r="A25" s="16"/>
      <c r="B25" s="11" t="s">
        <v>9</v>
      </c>
      <c r="C25" s="55">
        <v>17.351333333333333</v>
      </c>
      <c r="D25" s="55">
        <v>20.285666666666668</v>
      </c>
      <c r="E25" s="55">
        <v>21.646000000000001</v>
      </c>
      <c r="F25" s="55">
        <v>23.021333333333335</v>
      </c>
      <c r="G25" s="56">
        <v>26.414000000000001</v>
      </c>
      <c r="H25" s="28">
        <f t="shared" si="0"/>
        <v>14.737055484767758</v>
      </c>
      <c r="I25" s="27">
        <f t="shared" si="3"/>
        <v>6.3537528103729812</v>
      </c>
      <c r="J25" s="28">
        <f t="shared" si="1"/>
        <v>1.0082771048112207</v>
      </c>
      <c r="K25" s="27">
        <f t="shared" si="2"/>
        <v>0.85927740026035626</v>
      </c>
      <c r="L25" s="18"/>
    </row>
    <row r="26" spans="1:12">
      <c r="A26" s="16"/>
      <c r="B26" s="11" t="s">
        <v>21</v>
      </c>
      <c r="C26" s="55">
        <v>17.943000000000001</v>
      </c>
      <c r="D26" s="55">
        <v>15.437666666666667</v>
      </c>
      <c r="E26" s="55">
        <v>21.055333333333333</v>
      </c>
      <c r="F26" s="55">
        <v>23.902333333333331</v>
      </c>
      <c r="G26" s="56">
        <v>25.491666666666664</v>
      </c>
      <c r="H26" s="28">
        <f t="shared" si="0"/>
        <v>6.6492811022633713</v>
      </c>
      <c r="I26" s="27">
        <f t="shared" si="3"/>
        <v>13.521514738941832</v>
      </c>
      <c r="J26" s="28">
        <f t="shared" si="1"/>
        <v>0.97306973057769997</v>
      </c>
      <c r="K26" s="27">
        <f t="shared" si="2"/>
        <v>0.89216095998594558</v>
      </c>
      <c r="L26" s="18"/>
    </row>
    <row r="27" spans="1:12">
      <c r="A27" s="16"/>
      <c r="B27" s="11" t="s">
        <v>5</v>
      </c>
      <c r="C27" s="55">
        <v>36.649000000000001</v>
      </c>
      <c r="D27" s="55">
        <v>26.578999999999997</v>
      </c>
      <c r="E27" s="55">
        <v>77.737333333333325</v>
      </c>
      <c r="F27" s="55">
        <v>63.703000000000003</v>
      </c>
      <c r="G27" s="56">
        <v>25.229000000000003</v>
      </c>
      <c r="H27" s="28">
        <f t="shared" si="0"/>
        <v>-60.395899722148094</v>
      </c>
      <c r="I27" s="27">
        <f t="shared" si="3"/>
        <v>-18.053530693103259</v>
      </c>
      <c r="J27" s="28">
        <f t="shared" si="1"/>
        <v>0.9630431997153891</v>
      </c>
      <c r="K27" s="27">
        <f t="shared" si="2"/>
        <v>2.3777314474452163</v>
      </c>
      <c r="L27" s="18"/>
    </row>
    <row r="28" spans="1:12">
      <c r="A28" s="16"/>
      <c r="B28" s="11" t="s">
        <v>8</v>
      </c>
      <c r="C28" s="55">
        <v>21.750666666666671</v>
      </c>
      <c r="D28" s="55">
        <v>21.471666666666664</v>
      </c>
      <c r="E28" s="55">
        <v>18.874333333333336</v>
      </c>
      <c r="F28" s="55">
        <v>18.233000000000001</v>
      </c>
      <c r="G28" s="56">
        <v>22.568333333333332</v>
      </c>
      <c r="H28" s="28">
        <f t="shared" si="0"/>
        <v>23.777399952467128</v>
      </c>
      <c r="I28" s="27">
        <f t="shared" si="3"/>
        <v>-3.3979125090511042</v>
      </c>
      <c r="J28" s="28">
        <f t="shared" si="1"/>
        <v>0.86148004065071171</v>
      </c>
      <c r="K28" s="27">
        <f t="shared" si="2"/>
        <v>0.68055158283391093</v>
      </c>
      <c r="L28" s="18"/>
    </row>
    <row r="29" spans="1:12">
      <c r="A29" s="16"/>
      <c r="B29" s="11" t="s">
        <v>15</v>
      </c>
      <c r="C29" s="55">
        <v>21.503666666666671</v>
      </c>
      <c r="D29" s="55">
        <v>18.867999999999999</v>
      </c>
      <c r="E29" s="55">
        <v>30.287333333333333</v>
      </c>
      <c r="F29" s="55">
        <v>18.347666666666665</v>
      </c>
      <c r="G29" s="56">
        <v>20.234666666666666</v>
      </c>
      <c r="H29" s="28">
        <f t="shared" si="0"/>
        <v>10.284686517813357</v>
      </c>
      <c r="I29" s="27">
        <f t="shared" si="3"/>
        <v>-39.421320243886335</v>
      </c>
      <c r="J29" s="28">
        <f t="shared" si="1"/>
        <v>0.77239914906817519</v>
      </c>
      <c r="K29" s="27">
        <f t="shared" si="2"/>
        <v>0.68483154671798308</v>
      </c>
      <c r="L29" s="18"/>
    </row>
    <row r="30" spans="1:12">
      <c r="A30" s="16"/>
      <c r="B30" s="11" t="s">
        <v>3</v>
      </c>
      <c r="C30" s="55">
        <v>13.238</v>
      </c>
      <c r="D30" s="55">
        <v>15.100333333333333</v>
      </c>
      <c r="E30" s="55">
        <v>10.862</v>
      </c>
      <c r="F30" s="55">
        <v>15.010666666666665</v>
      </c>
      <c r="G30" s="56">
        <v>18.768666666666665</v>
      </c>
      <c r="H30" s="28">
        <f t="shared" si="0"/>
        <v>25.035530289571859</v>
      </c>
      <c r="I30" s="27">
        <f t="shared" si="3"/>
        <v>38.194316577671387</v>
      </c>
      <c r="J30" s="28">
        <f t="shared" si="1"/>
        <v>0.71643889179350073</v>
      </c>
      <c r="K30" s="27">
        <f t="shared" si="2"/>
        <v>0.56027713263819579</v>
      </c>
      <c r="L30" s="18"/>
    </row>
    <row r="31" spans="1:12">
      <c r="A31" s="16"/>
      <c r="B31" s="11" t="s">
        <v>14</v>
      </c>
      <c r="C31" s="55">
        <v>13.110333333333335</v>
      </c>
      <c r="D31" s="55">
        <v>10.238333333333333</v>
      </c>
      <c r="E31" s="55">
        <v>13.209000000000001</v>
      </c>
      <c r="F31" s="55">
        <v>11.351333333333335</v>
      </c>
      <c r="G31" s="56">
        <v>17.014333333333333</v>
      </c>
      <c r="H31" s="28">
        <f t="shared" si="0"/>
        <v>49.888412521289702</v>
      </c>
      <c r="I31" s="27">
        <f t="shared" si="3"/>
        <v>-14.063643475408183</v>
      </c>
      <c r="J31" s="28">
        <f t="shared" si="1"/>
        <v>0.64947235381337087</v>
      </c>
      <c r="K31" s="27">
        <f t="shared" si="2"/>
        <v>0.42369154101219408</v>
      </c>
      <c r="L31" s="18"/>
    </row>
    <row r="32" spans="1:12">
      <c r="A32" s="16"/>
      <c r="B32" s="11" t="s">
        <v>11</v>
      </c>
      <c r="C32" s="55">
        <v>18.538999999999998</v>
      </c>
      <c r="D32" s="55">
        <v>22.556000000000001</v>
      </c>
      <c r="E32" s="55">
        <v>18.311333333333334</v>
      </c>
      <c r="F32" s="55">
        <v>19.699666666666666</v>
      </c>
      <c r="G32" s="56">
        <v>16.872666666666671</v>
      </c>
      <c r="H32" s="28">
        <f t="shared" si="0"/>
        <v>-14.35049662430834</v>
      </c>
      <c r="I32" s="27">
        <f t="shared" si="3"/>
        <v>7.5818254632832094</v>
      </c>
      <c r="J32" s="28">
        <f t="shared" si="1"/>
        <v>0.64406464364017035</v>
      </c>
      <c r="K32" s="27">
        <f t="shared" si="2"/>
        <v>0.73529530693250866</v>
      </c>
      <c r="L32" s="18"/>
    </row>
    <row r="33" spans="1:14">
      <c r="A33" s="16"/>
      <c r="B33" s="11" t="s">
        <v>17</v>
      </c>
      <c r="C33" s="55">
        <v>15.997666666666667</v>
      </c>
      <c r="D33" s="55">
        <v>17.174666666666667</v>
      </c>
      <c r="E33" s="55">
        <v>13.664333333333333</v>
      </c>
      <c r="F33" s="55">
        <v>15.266666666666666</v>
      </c>
      <c r="G33" s="56">
        <v>16.512</v>
      </c>
      <c r="H33" s="28">
        <f t="shared" si="0"/>
        <v>8.157205240174692</v>
      </c>
      <c r="I33" s="27">
        <f t="shared" si="3"/>
        <v>11.726392310882328</v>
      </c>
      <c r="J33" s="28">
        <f t="shared" si="1"/>
        <v>0.63029724974039814</v>
      </c>
      <c r="K33" s="27">
        <f t="shared" si="2"/>
        <v>0.5698324008444966</v>
      </c>
      <c r="L33" s="18"/>
    </row>
    <row r="34" spans="1:14">
      <c r="A34" s="16"/>
      <c r="B34" s="11" t="s">
        <v>16</v>
      </c>
      <c r="C34" s="55">
        <v>6.1563333333333334</v>
      </c>
      <c r="D34" s="55">
        <v>4.4009999999999998</v>
      </c>
      <c r="E34" s="55">
        <v>5.2593333333333332</v>
      </c>
      <c r="F34" s="55">
        <v>7.3220000000000001</v>
      </c>
      <c r="G34" s="56">
        <v>8.6770000000000014</v>
      </c>
      <c r="H34" s="28">
        <f t="shared" si="0"/>
        <v>18.505872712373694</v>
      </c>
      <c r="I34" s="27">
        <f t="shared" si="3"/>
        <v>39.219165927240461</v>
      </c>
      <c r="J34" s="28">
        <f t="shared" si="1"/>
        <v>0.33121906710255783</v>
      </c>
      <c r="K34" s="27">
        <f t="shared" si="2"/>
        <v>0.27329560080677318</v>
      </c>
      <c r="L34" s="18"/>
    </row>
    <row r="35" spans="1:14">
      <c r="A35" s="16"/>
      <c r="B35" s="11" t="s">
        <v>186</v>
      </c>
      <c r="C35" s="55">
        <v>7.4959999999999996</v>
      </c>
      <c r="D35" s="55">
        <v>9.4916666666666671</v>
      </c>
      <c r="E35" s="55">
        <v>12.192</v>
      </c>
      <c r="F35" s="55">
        <v>17.427666666666667</v>
      </c>
      <c r="G35" s="56">
        <v>7.2149999999999999</v>
      </c>
      <c r="H35" s="28">
        <f t="shared" si="0"/>
        <v>-58.600309852150787</v>
      </c>
      <c r="I35" s="27">
        <f t="shared" si="3"/>
        <v>42.943460192475946</v>
      </c>
      <c r="J35" s="28">
        <f t="shared" si="1"/>
        <v>0.27541149811512672</v>
      </c>
      <c r="K35" s="27">
        <f t="shared" si="2"/>
        <v>0.65049230160158977</v>
      </c>
      <c r="L35" s="18"/>
    </row>
    <row r="36" spans="1:14">
      <c r="A36" s="16"/>
      <c r="B36" s="11" t="s">
        <v>6</v>
      </c>
      <c r="C36" s="55">
        <v>6.1696666666666671</v>
      </c>
      <c r="D36" s="55">
        <v>4.54</v>
      </c>
      <c r="E36" s="55">
        <v>3.7576666666666667</v>
      </c>
      <c r="F36" s="55">
        <v>3.8243333333333331</v>
      </c>
      <c r="G36" s="56">
        <v>4.1610000000000005</v>
      </c>
      <c r="H36" s="28">
        <f t="shared" si="0"/>
        <v>8.8032772596531075</v>
      </c>
      <c r="I36" s="27">
        <f t="shared" si="3"/>
        <v>1.7741506253880823</v>
      </c>
      <c r="J36" s="28">
        <f t="shared" si="1"/>
        <v>0.15883399080485688</v>
      </c>
      <c r="K36" s="27">
        <f t="shared" si="2"/>
        <v>0.14274426058709408</v>
      </c>
      <c r="L36" s="18"/>
    </row>
    <row r="37" spans="1:14">
      <c r="A37" s="16"/>
      <c r="B37" s="11" t="s">
        <v>12</v>
      </c>
      <c r="C37" s="55">
        <v>2.5180000000000002</v>
      </c>
      <c r="D37" s="55">
        <v>1.4063333333333332</v>
      </c>
      <c r="E37" s="55">
        <v>2.2293333333333334</v>
      </c>
      <c r="F37" s="55">
        <v>1.6980000000000002</v>
      </c>
      <c r="G37" s="56">
        <v>2.6643333333333334</v>
      </c>
      <c r="H37" s="28">
        <f t="shared" si="0"/>
        <v>56.910090302316441</v>
      </c>
      <c r="I37" s="27">
        <f t="shared" si="3"/>
        <v>-23.833732057416256</v>
      </c>
      <c r="J37" s="28">
        <f t="shared" si="1"/>
        <v>0.10170312332798373</v>
      </c>
      <c r="K37" s="27">
        <f t="shared" si="2"/>
        <v>6.3378302399604056E-2</v>
      </c>
      <c r="L37" s="18"/>
    </row>
    <row r="38" spans="1:14">
      <c r="A38" s="16"/>
      <c r="B38" s="11" t="s">
        <v>13</v>
      </c>
      <c r="C38" s="55">
        <v>1.4279999999999999</v>
      </c>
      <c r="D38" s="55">
        <v>1.0963333333333332</v>
      </c>
      <c r="E38" s="55">
        <v>1.9890000000000001</v>
      </c>
      <c r="F38" s="55">
        <v>0.92733333333333334</v>
      </c>
      <c r="G38" s="56">
        <v>0</v>
      </c>
      <c r="H38" s="28" t="str">
        <f t="shared" si="0"/>
        <v/>
      </c>
      <c r="I38" s="27" t="str">
        <f t="shared" si="3"/>
        <v/>
      </c>
      <c r="J38" s="28" t="str">
        <f t="shared" si="1"/>
        <v/>
      </c>
      <c r="K38" s="27">
        <f t="shared" si="2"/>
        <v>3.4612963736886229E-2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637.40666666666664</v>
      </c>
      <c r="D13" s="26">
        <v>614.40633333333335</v>
      </c>
      <c r="E13" s="26">
        <v>840.39199999999994</v>
      </c>
      <c r="F13" s="26">
        <v>1051.1166666666668</v>
      </c>
      <c r="G13" s="26">
        <v>978.17433333333338</v>
      </c>
      <c r="H13" s="28">
        <f t="shared" ref="H13:H39" si="0">IF(OR(OR(G13=0,F13=0),G13=""),"",(G13/F13-1)*100)</f>
        <v>-6.9395087763806762</v>
      </c>
      <c r="I13" s="27">
        <f>IF(OR(OR(G13=0,F13=0),F13=""),"",(F13/E13-1)*100)</f>
        <v>25.074568376027727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26</v>
      </c>
      <c r="C14" s="25">
        <v>298.08266666666657</v>
      </c>
      <c r="D14" s="25">
        <v>252.32566666666673</v>
      </c>
      <c r="E14" s="25">
        <v>399.06833333333316</v>
      </c>
      <c r="F14" s="25">
        <v>467.86966666666649</v>
      </c>
      <c r="G14" s="26">
        <v>419.5590000000002</v>
      </c>
      <c r="H14" s="28">
        <f t="shared" si="0"/>
        <v>-10.325667618261136</v>
      </c>
      <c r="I14" s="27">
        <f>IF(OR(OR(G14=0,F14=0),F14=""),"",(F14/E14-1)*100)</f>
        <v>17.240489306342699</v>
      </c>
      <c r="J14" s="28">
        <f t="shared" si="1"/>
        <v>42.892047532086153</v>
      </c>
      <c r="K14" s="27">
        <f t="shared" si="2"/>
        <v>44.511678056669865</v>
      </c>
      <c r="L14" s="18"/>
    </row>
    <row r="15" spans="1:15">
      <c r="A15" s="16"/>
      <c r="B15" s="12" t="s">
        <v>4</v>
      </c>
      <c r="C15" s="107">
        <v>96.454666666666654</v>
      </c>
      <c r="D15" s="107">
        <v>109.24666666666667</v>
      </c>
      <c r="E15" s="107">
        <v>105.29066666666667</v>
      </c>
      <c r="F15" s="107">
        <v>197.61333333333332</v>
      </c>
      <c r="G15" s="107">
        <v>240.11099999999999</v>
      </c>
      <c r="H15" s="50">
        <f t="shared" si="0"/>
        <v>21.505465218271368</v>
      </c>
      <c r="I15" s="36">
        <f t="shared" ref="I15:I39" si="3">IF(OR(OR(G15=0,F15=0),F15=""),"",(F15/E15-1)*100)</f>
        <v>87.683618680984694</v>
      </c>
      <c r="J15" s="50">
        <f t="shared" si="1"/>
        <v>24.546851396291661</v>
      </c>
      <c r="K15" s="36">
        <f t="shared" si="2"/>
        <v>18.80032346552079</v>
      </c>
      <c r="L15" s="18"/>
      <c r="N15" s="23" t="s">
        <v>4</v>
      </c>
      <c r="O15" s="34">
        <f>J15</f>
        <v>24.546851396291661</v>
      </c>
    </row>
    <row r="16" spans="1:15">
      <c r="A16" s="16"/>
      <c r="B16" s="11" t="s">
        <v>195</v>
      </c>
      <c r="C16" s="55">
        <v>52.67966666666667</v>
      </c>
      <c r="D16" s="55">
        <v>64.75</v>
      </c>
      <c r="E16" s="55">
        <v>114.65733333333333</v>
      </c>
      <c r="F16" s="55">
        <v>105.16800000000001</v>
      </c>
      <c r="G16" s="56">
        <v>93.26</v>
      </c>
      <c r="H16" s="28">
        <f t="shared" si="0"/>
        <v>-11.322835843602618</v>
      </c>
      <c r="I16" s="27">
        <f t="shared" si="3"/>
        <v>-8.2762550440152012</v>
      </c>
      <c r="J16" s="28">
        <f t="shared" si="1"/>
        <v>9.534087822790962</v>
      </c>
      <c r="K16" s="27">
        <f t="shared" si="2"/>
        <v>10.005359379707295</v>
      </c>
      <c r="L16" s="18"/>
      <c r="N16" s="23" t="s">
        <v>35</v>
      </c>
      <c r="O16" s="34">
        <f>100-O15</f>
        <v>75.453148603708343</v>
      </c>
    </row>
    <row r="17" spans="1:12">
      <c r="A17" s="16"/>
      <c r="B17" s="11" t="s">
        <v>23</v>
      </c>
      <c r="C17" s="55">
        <v>51.70066666666667</v>
      </c>
      <c r="D17" s="55">
        <v>55.021333333333338</v>
      </c>
      <c r="E17" s="55">
        <v>84.928666666666672</v>
      </c>
      <c r="F17" s="55">
        <v>116.37933333333335</v>
      </c>
      <c r="G17" s="56">
        <v>50.836666666666666</v>
      </c>
      <c r="H17" s="28">
        <f t="shared" si="0"/>
        <v>-56.318132085307248</v>
      </c>
      <c r="I17" s="27">
        <f t="shared" si="3"/>
        <v>37.03186203323574</v>
      </c>
      <c r="J17" s="28">
        <f t="shared" si="1"/>
        <v>5.1970967683674649</v>
      </c>
      <c r="K17" s="27">
        <f t="shared" si="2"/>
        <v>11.071971078376965</v>
      </c>
      <c r="L17" s="18"/>
    </row>
    <row r="18" spans="1:12">
      <c r="A18" s="16"/>
      <c r="B18" s="11" t="s">
        <v>19</v>
      </c>
      <c r="C18" s="55">
        <v>7.6253333333333337</v>
      </c>
      <c r="D18" s="55">
        <v>21.322999999999997</v>
      </c>
      <c r="E18" s="55">
        <v>25.045333333333332</v>
      </c>
      <c r="F18" s="55">
        <v>30.131333333333334</v>
      </c>
      <c r="G18" s="56">
        <v>35.251333333333335</v>
      </c>
      <c r="H18" s="28">
        <f t="shared" si="0"/>
        <v>16.992278248556314</v>
      </c>
      <c r="I18" s="27">
        <f t="shared" si="3"/>
        <v>20.307176320272589</v>
      </c>
      <c r="J18" s="28">
        <f t="shared" si="1"/>
        <v>3.6037884180836208</v>
      </c>
      <c r="K18" s="27">
        <f t="shared" si="2"/>
        <v>2.8666021849778804</v>
      </c>
      <c r="L18" s="18"/>
    </row>
    <row r="19" spans="1:12">
      <c r="A19" s="16"/>
      <c r="B19" s="11" t="s">
        <v>24</v>
      </c>
      <c r="C19" s="55">
        <v>15.448666666666668</v>
      </c>
      <c r="D19" s="55">
        <v>12.684666666666667</v>
      </c>
      <c r="E19" s="55">
        <v>7.4606666666666657</v>
      </c>
      <c r="F19" s="55">
        <v>8.1283333333333321</v>
      </c>
      <c r="G19" s="56">
        <v>19.648666666666667</v>
      </c>
      <c r="H19" s="28">
        <f t="shared" si="0"/>
        <v>141.73057207299573</v>
      </c>
      <c r="I19" s="27">
        <f t="shared" si="3"/>
        <v>8.9491555714413362</v>
      </c>
      <c r="J19" s="28">
        <f t="shared" si="1"/>
        <v>2.008708059197355</v>
      </c>
      <c r="K19" s="27">
        <f t="shared" si="2"/>
        <v>0.77330458084259568</v>
      </c>
      <c r="L19" s="18"/>
    </row>
    <row r="20" spans="1:12">
      <c r="A20" s="16"/>
      <c r="B20" s="11" t="s">
        <v>20</v>
      </c>
      <c r="C20" s="55">
        <v>14.225333333333333</v>
      </c>
      <c r="D20" s="55">
        <v>9.7076666666666664</v>
      </c>
      <c r="E20" s="55">
        <v>11.591000000000001</v>
      </c>
      <c r="F20" s="55">
        <v>20.351666666666667</v>
      </c>
      <c r="G20" s="56">
        <v>17.641000000000002</v>
      </c>
      <c r="H20" s="28">
        <f t="shared" si="0"/>
        <v>-13.319138481696823</v>
      </c>
      <c r="I20" s="27">
        <f t="shared" si="3"/>
        <v>75.581629425128668</v>
      </c>
      <c r="J20" s="28">
        <f t="shared" si="1"/>
        <v>1.803461755113182</v>
      </c>
      <c r="K20" s="27">
        <f t="shared" si="2"/>
        <v>1.9361948404078202</v>
      </c>
      <c r="L20" s="18"/>
    </row>
    <row r="21" spans="1:12">
      <c r="A21" s="16"/>
      <c r="B21" s="11" t="s">
        <v>7</v>
      </c>
      <c r="C21" s="55">
        <v>14.975666666666667</v>
      </c>
      <c r="D21" s="55">
        <v>17.696666666666669</v>
      </c>
      <c r="E21" s="55">
        <v>20.546666666666667</v>
      </c>
      <c r="F21" s="55">
        <v>15.826000000000001</v>
      </c>
      <c r="G21" s="56">
        <v>17.570666666666668</v>
      </c>
      <c r="H21" s="28">
        <f t="shared" si="0"/>
        <v>11.024053245713805</v>
      </c>
      <c r="I21" s="27">
        <f t="shared" si="3"/>
        <v>-22.975340687865021</v>
      </c>
      <c r="J21" s="28">
        <f t="shared" si="1"/>
        <v>1.796271489437977</v>
      </c>
      <c r="K21" s="27">
        <f t="shared" si="2"/>
        <v>1.5056368623844483</v>
      </c>
      <c r="L21" s="18"/>
    </row>
    <row r="22" spans="1:12">
      <c r="A22" s="16"/>
      <c r="B22" s="11" t="s">
        <v>10</v>
      </c>
      <c r="C22" s="55">
        <v>6.243666666666666</v>
      </c>
      <c r="D22" s="55">
        <v>9.8340000000000014</v>
      </c>
      <c r="E22" s="55">
        <v>7.1396666666666677</v>
      </c>
      <c r="F22" s="55">
        <v>13.969666666666667</v>
      </c>
      <c r="G22" s="56">
        <v>12.541333333333334</v>
      </c>
      <c r="H22" s="28">
        <f t="shared" si="0"/>
        <v>-10.224534109618455</v>
      </c>
      <c r="I22" s="27">
        <f t="shared" si="3"/>
        <v>95.66272935244406</v>
      </c>
      <c r="J22" s="28">
        <f t="shared" si="1"/>
        <v>1.2821163780280476</v>
      </c>
      <c r="K22" s="27">
        <f t="shared" si="2"/>
        <v>1.3290310304913822</v>
      </c>
      <c r="L22" s="18"/>
    </row>
    <row r="23" spans="1:12">
      <c r="A23" s="16"/>
      <c r="B23" s="11" t="s">
        <v>9</v>
      </c>
      <c r="C23" s="55">
        <v>7.3086666666666664</v>
      </c>
      <c r="D23" s="55">
        <v>5.3746666666666663</v>
      </c>
      <c r="E23" s="55">
        <v>6.2019999999999991</v>
      </c>
      <c r="F23" s="55">
        <v>9.6110000000000007</v>
      </c>
      <c r="G23" s="56">
        <v>10.505333333333333</v>
      </c>
      <c r="H23" s="28">
        <f t="shared" si="0"/>
        <v>9.3053098879755769</v>
      </c>
      <c r="I23" s="27">
        <f t="shared" si="3"/>
        <v>54.966139954853311</v>
      </c>
      <c r="J23" s="28">
        <f t="shared" si="1"/>
        <v>1.0739735214206874</v>
      </c>
      <c r="K23" s="27">
        <f t="shared" si="2"/>
        <v>0.91436091775413453</v>
      </c>
      <c r="L23" s="18"/>
    </row>
    <row r="24" spans="1:12">
      <c r="A24" s="16"/>
      <c r="B24" s="11" t="s">
        <v>21</v>
      </c>
      <c r="C24" s="55">
        <v>8.314333333333332</v>
      </c>
      <c r="D24" s="55">
        <v>5.1980000000000004</v>
      </c>
      <c r="E24" s="55">
        <v>9.1306666666666683</v>
      </c>
      <c r="F24" s="55">
        <v>7.8283333333333331</v>
      </c>
      <c r="G24" s="56">
        <v>10.07</v>
      </c>
      <c r="H24" s="28">
        <f t="shared" si="0"/>
        <v>28.63529912710241</v>
      </c>
      <c r="I24" s="27">
        <f t="shared" si="3"/>
        <v>-14.263288551401887</v>
      </c>
      <c r="J24" s="28">
        <f t="shared" si="1"/>
        <v>1.0294688438291333</v>
      </c>
      <c r="K24" s="27">
        <f t="shared" si="2"/>
        <v>0.74476350547830072</v>
      </c>
      <c r="L24" s="18"/>
    </row>
    <row r="25" spans="1:12">
      <c r="A25" s="16"/>
      <c r="B25" s="11" t="s">
        <v>22</v>
      </c>
      <c r="C25" s="55">
        <v>6.942333333333333</v>
      </c>
      <c r="D25" s="55">
        <v>5.4306666666666663</v>
      </c>
      <c r="E25" s="55">
        <v>6.8496666666666668</v>
      </c>
      <c r="F25" s="55">
        <v>12.374666666666668</v>
      </c>
      <c r="G25" s="56">
        <v>9.3813333333333322</v>
      </c>
      <c r="H25" s="28">
        <f t="shared" si="0"/>
        <v>-24.189203749595968</v>
      </c>
      <c r="I25" s="27">
        <f t="shared" si="3"/>
        <v>80.660859409217011</v>
      </c>
      <c r="J25" s="28">
        <f t="shared" si="1"/>
        <v>0.9590655789714374</v>
      </c>
      <c r="K25" s="27">
        <f t="shared" si="2"/>
        <v>1.1772876464712132</v>
      </c>
      <c r="L25" s="18"/>
    </row>
    <row r="26" spans="1:12">
      <c r="A26" s="16"/>
      <c r="B26" s="11" t="s">
        <v>18</v>
      </c>
      <c r="C26" s="55">
        <v>6.8506666666666662</v>
      </c>
      <c r="D26" s="55">
        <v>4.6446666666666667</v>
      </c>
      <c r="E26" s="55">
        <v>3.9860000000000002</v>
      </c>
      <c r="F26" s="55">
        <v>6.3323333333333336</v>
      </c>
      <c r="G26" s="56">
        <v>8.825666666666665</v>
      </c>
      <c r="H26" s="28">
        <f t="shared" si="0"/>
        <v>39.374638100752726</v>
      </c>
      <c r="I26" s="27">
        <f t="shared" si="3"/>
        <v>58.864358588392697</v>
      </c>
      <c r="J26" s="28">
        <f t="shared" si="1"/>
        <v>0.90225907242846604</v>
      </c>
      <c r="K26" s="27">
        <f t="shared" si="2"/>
        <v>0.60243867632834913</v>
      </c>
      <c r="L26" s="18"/>
    </row>
    <row r="27" spans="1:12">
      <c r="A27" s="16"/>
      <c r="B27" s="11" t="s">
        <v>3</v>
      </c>
      <c r="C27" s="55">
        <v>4.6733333333333329</v>
      </c>
      <c r="D27" s="55">
        <v>7.3703333333333338</v>
      </c>
      <c r="E27" s="55">
        <v>5.7486666666666659</v>
      </c>
      <c r="F27" s="55">
        <v>6.1463333333333336</v>
      </c>
      <c r="G27" s="56">
        <v>5.3746666666666671</v>
      </c>
      <c r="H27" s="28">
        <f t="shared" si="0"/>
        <v>-12.554910786919027</v>
      </c>
      <c r="I27" s="27">
        <f t="shared" si="3"/>
        <v>6.9175460976458547</v>
      </c>
      <c r="J27" s="28">
        <f t="shared" si="1"/>
        <v>0.54945897510430142</v>
      </c>
      <c r="K27" s="27">
        <f t="shared" si="2"/>
        <v>0.58474320960248627</v>
      </c>
      <c r="L27" s="18"/>
    </row>
    <row r="28" spans="1:12">
      <c r="A28" s="16"/>
      <c r="B28" s="11" t="s">
        <v>11</v>
      </c>
      <c r="C28" s="55">
        <v>6.3973333333333331</v>
      </c>
      <c r="D28" s="55">
        <v>6.5653333333333324</v>
      </c>
      <c r="E28" s="55">
        <v>4.4856666666666669</v>
      </c>
      <c r="F28" s="55">
        <v>6.0333333333333341</v>
      </c>
      <c r="G28" s="56">
        <v>5.1003333333333325</v>
      </c>
      <c r="H28" s="28">
        <f t="shared" si="0"/>
        <v>-15.464088397790077</v>
      </c>
      <c r="I28" s="27">
        <f t="shared" si="3"/>
        <v>34.502489410715633</v>
      </c>
      <c r="J28" s="28">
        <f t="shared" si="1"/>
        <v>0.52141353126215051</v>
      </c>
      <c r="K28" s="27">
        <f t="shared" si="2"/>
        <v>0.57399273788193506</v>
      </c>
      <c r="L28" s="18"/>
    </row>
    <row r="29" spans="1:12">
      <c r="A29" s="16"/>
      <c r="B29" s="11" t="s">
        <v>15</v>
      </c>
      <c r="C29" s="55">
        <v>6.363666666666667</v>
      </c>
      <c r="D29" s="55">
        <v>3.2310000000000003</v>
      </c>
      <c r="E29" s="55">
        <v>5.8340000000000005</v>
      </c>
      <c r="F29" s="55">
        <v>3.3936666666666664</v>
      </c>
      <c r="G29" s="56">
        <v>4.3493333333333331</v>
      </c>
      <c r="H29" s="28">
        <f t="shared" si="0"/>
        <v>28.160298595422837</v>
      </c>
      <c r="I29" s="27">
        <f t="shared" si="3"/>
        <v>-41.829505199405794</v>
      </c>
      <c r="J29" s="28">
        <f t="shared" si="1"/>
        <v>0.44463785085344359</v>
      </c>
      <c r="K29" s="27">
        <f t="shared" si="2"/>
        <v>0.32286298698209831</v>
      </c>
      <c r="L29" s="18"/>
    </row>
    <row r="30" spans="1:12">
      <c r="A30" s="16"/>
      <c r="B30" s="11" t="s">
        <v>5</v>
      </c>
      <c r="C30" s="55">
        <v>8.6626666666666665</v>
      </c>
      <c r="D30" s="55">
        <v>3.299666666666667</v>
      </c>
      <c r="E30" s="55">
        <v>8.1159999999999997</v>
      </c>
      <c r="F30" s="55">
        <v>9.2913333333333323</v>
      </c>
      <c r="G30" s="56">
        <v>3.9096666666666668</v>
      </c>
      <c r="H30" s="28">
        <f t="shared" si="0"/>
        <v>-57.921360407548249</v>
      </c>
      <c r="I30" s="27">
        <f t="shared" si="3"/>
        <v>14.481682273698038</v>
      </c>
      <c r="J30" s="28">
        <f t="shared" si="1"/>
        <v>0.39969017111128452</v>
      </c>
      <c r="K30" s="27">
        <f t="shared" si="2"/>
        <v>0.8839488163381799</v>
      </c>
      <c r="L30" s="18"/>
    </row>
    <row r="31" spans="1:12">
      <c r="A31" s="16"/>
      <c r="B31" s="11" t="s">
        <v>14</v>
      </c>
      <c r="C31" s="55">
        <v>5.7653333333333334</v>
      </c>
      <c r="D31" s="55">
        <v>3.5766666666666667</v>
      </c>
      <c r="E31" s="55">
        <v>3.0103333333333335</v>
      </c>
      <c r="F31" s="55">
        <v>2.2886666666666664</v>
      </c>
      <c r="G31" s="56">
        <v>3.1349999999999998</v>
      </c>
      <c r="H31" s="28">
        <f t="shared" si="0"/>
        <v>36.979318380425298</v>
      </c>
      <c r="I31" s="27">
        <f t="shared" si="3"/>
        <v>-23.972981951057481</v>
      </c>
      <c r="J31" s="28">
        <f t="shared" si="1"/>
        <v>0.32049501741850378</v>
      </c>
      <c r="K31" s="27">
        <f t="shared" si="2"/>
        <v>0.21773669272361135</v>
      </c>
      <c r="L31" s="18"/>
    </row>
    <row r="32" spans="1:12">
      <c r="A32" s="16"/>
      <c r="B32" s="11" t="s">
        <v>17</v>
      </c>
      <c r="C32" s="55">
        <v>3.7916666666666665</v>
      </c>
      <c r="D32" s="55">
        <v>3.5896666666666666</v>
      </c>
      <c r="E32" s="55">
        <v>0.87233333333333329</v>
      </c>
      <c r="F32" s="55">
        <v>1.109</v>
      </c>
      <c r="G32" s="56">
        <v>3.0256666666666665</v>
      </c>
      <c r="H32" s="28">
        <f t="shared" si="0"/>
        <v>172.8283739104298</v>
      </c>
      <c r="I32" s="27">
        <f t="shared" si="3"/>
        <v>27.130301872372954</v>
      </c>
      <c r="J32" s="28">
        <f t="shared" si="1"/>
        <v>0.30931773238785309</v>
      </c>
      <c r="K32" s="27">
        <f t="shared" si="2"/>
        <v>0.10550684193001093</v>
      </c>
      <c r="L32" s="18"/>
    </row>
    <row r="33" spans="1:15">
      <c r="A33" s="16"/>
      <c r="B33" s="11" t="s">
        <v>8</v>
      </c>
      <c r="C33" s="55">
        <v>6.4980000000000002</v>
      </c>
      <c r="D33" s="55">
        <v>6.8646666666666674</v>
      </c>
      <c r="E33" s="55">
        <v>3.7280000000000002</v>
      </c>
      <c r="F33" s="55">
        <v>3.9890000000000003</v>
      </c>
      <c r="G33" s="56">
        <v>2.6066666666666669</v>
      </c>
      <c r="H33" s="28">
        <f t="shared" si="0"/>
        <v>-34.653630818083059</v>
      </c>
      <c r="I33" s="27">
        <f t="shared" si="3"/>
        <v>7.0010729613734002</v>
      </c>
      <c r="J33" s="28">
        <f t="shared" si="1"/>
        <v>0.26648283213319507</v>
      </c>
      <c r="K33" s="27">
        <f t="shared" si="2"/>
        <v>0.37950116542724399</v>
      </c>
      <c r="L33" s="18"/>
    </row>
    <row r="34" spans="1:15">
      <c r="A34" s="16"/>
      <c r="B34" s="11" t="s">
        <v>16</v>
      </c>
      <c r="C34" s="55">
        <v>2.4856666666666665</v>
      </c>
      <c r="D34" s="55">
        <v>1.452333333333333</v>
      </c>
      <c r="E34" s="55">
        <v>1.2126666666666666</v>
      </c>
      <c r="F34" s="55">
        <v>2.3756666666666666</v>
      </c>
      <c r="G34" s="56">
        <v>2.2163333333333335</v>
      </c>
      <c r="H34" s="28">
        <f t="shared" si="0"/>
        <v>-6.7068892942331875</v>
      </c>
      <c r="I34" s="27">
        <f t="shared" si="3"/>
        <v>95.904343045629474</v>
      </c>
      <c r="J34" s="28">
        <f t="shared" si="1"/>
        <v>0.22657856149023198</v>
      </c>
      <c r="K34" s="27">
        <f t="shared" si="2"/>
        <v>0.22601360457925695</v>
      </c>
      <c r="L34" s="18"/>
    </row>
    <row r="35" spans="1:15">
      <c r="A35" s="16"/>
      <c r="B35" s="11" t="s">
        <v>6</v>
      </c>
      <c r="C35" s="55">
        <v>2.3820000000000001</v>
      </c>
      <c r="D35" s="55">
        <v>1.484</v>
      </c>
      <c r="E35" s="55">
        <v>0.82933333333333337</v>
      </c>
      <c r="F35" s="55">
        <v>0.57633333333333336</v>
      </c>
      <c r="G35" s="56">
        <v>1.3066666666666666</v>
      </c>
      <c r="H35" s="28">
        <f t="shared" si="0"/>
        <v>126.72064777327931</v>
      </c>
      <c r="I35" s="27">
        <f t="shared" si="3"/>
        <v>-30.5064308681672</v>
      </c>
      <c r="J35" s="28">
        <f t="shared" si="1"/>
        <v>0.13358218695167834</v>
      </c>
      <c r="K35" s="27">
        <f t="shared" si="2"/>
        <v>5.4830577005406944E-2</v>
      </c>
      <c r="L35" s="18"/>
    </row>
    <row r="36" spans="1:15">
      <c r="A36" s="16"/>
      <c r="B36" s="11" t="s">
        <v>186</v>
      </c>
      <c r="C36" s="55">
        <v>2.7773333333333334</v>
      </c>
      <c r="D36" s="55">
        <v>3.095333333333333</v>
      </c>
      <c r="E36" s="55">
        <v>4.0973333333333333</v>
      </c>
      <c r="F36" s="55">
        <v>3.7846666666666664</v>
      </c>
      <c r="G36" s="56">
        <v>1.2666666666666666</v>
      </c>
      <c r="H36" s="28">
        <f t="shared" si="0"/>
        <v>-66.531618812753209</v>
      </c>
      <c r="I36" s="27">
        <f t="shared" si="3"/>
        <v>-7.6309794988610573</v>
      </c>
      <c r="J36" s="28">
        <f t="shared" si="1"/>
        <v>0.12949293633070857</v>
      </c>
      <c r="K36" s="27">
        <f t="shared" si="2"/>
        <v>0.36006152187356294</v>
      </c>
      <c r="L36" s="18"/>
    </row>
    <row r="37" spans="1:15">
      <c r="A37" s="16"/>
      <c r="B37" s="11" t="s">
        <v>12</v>
      </c>
      <c r="C37" s="55">
        <v>0.27233333333333337</v>
      </c>
      <c r="D37" s="55">
        <v>0.40900000000000003</v>
      </c>
      <c r="E37" s="55">
        <v>0.26233333333333336</v>
      </c>
      <c r="F37" s="55">
        <v>0.25266666666666665</v>
      </c>
      <c r="G37" s="56">
        <v>0.68133333333333335</v>
      </c>
      <c r="H37" s="28">
        <f t="shared" si="0"/>
        <v>169.65699208443272</v>
      </c>
      <c r="I37" s="27">
        <f t="shared" si="3"/>
        <v>-3.6848792884371151</v>
      </c>
      <c r="J37" s="28">
        <f t="shared" si="1"/>
        <v>6.9653568910517993E-2</v>
      </c>
      <c r="K37" s="27">
        <f t="shared" si="2"/>
        <v>2.4037927917928546E-2</v>
      </c>
      <c r="L37" s="18"/>
    </row>
    <row r="38" spans="1:15">
      <c r="A38" s="16"/>
      <c r="B38" s="11" t="s">
        <v>13</v>
      </c>
      <c r="C38" s="55">
        <v>0.48499999999999999</v>
      </c>
      <c r="D38" s="55">
        <v>0.23066666666666666</v>
      </c>
      <c r="E38" s="55">
        <v>0.29866666666666664</v>
      </c>
      <c r="F38" s="55">
        <v>0.29233333333333333</v>
      </c>
      <c r="G38" s="56">
        <v>0</v>
      </c>
      <c r="H38" s="140" t="str">
        <f t="shared" si="0"/>
        <v/>
      </c>
      <c r="I38" s="141" t="str">
        <f t="shared" si="3"/>
        <v/>
      </c>
      <c r="J38" s="140" t="str">
        <f t="shared" si="1"/>
        <v/>
      </c>
      <c r="K38" s="141">
        <f t="shared" si="2"/>
        <v>2.7811692327207566E-2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3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989.94866666666667</v>
      </c>
      <c r="D13" s="26">
        <v>1052.0133333333333</v>
      </c>
      <c r="E13" s="26">
        <v>1301.1079999999999</v>
      </c>
      <c r="F13" s="26">
        <v>1375.7273333333333</v>
      </c>
      <c r="G13" s="26">
        <v>1423.9553333333333</v>
      </c>
      <c r="H13" s="28">
        <f t="shared" ref="H13:H38" si="0">IF(OR(OR(G13=0,F13=0),G13=""),"",(G13/F13-1)*100)</f>
        <v>3.5056365335960571</v>
      </c>
      <c r="I13" s="27">
        <f>IF(OR(OR(G13=0,F13=0),F13=""),"",(F13/E13-1)*100)</f>
        <v>5.7350606816139349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358.3499999999998</v>
      </c>
      <c r="D14" s="25">
        <v>410.61600000000021</v>
      </c>
      <c r="E14" s="25">
        <v>515.05933333333326</v>
      </c>
      <c r="F14" s="25">
        <v>535.69799999999975</v>
      </c>
      <c r="G14" s="26">
        <v>540.66166666666686</v>
      </c>
      <c r="H14" s="28">
        <f t="shared" si="0"/>
        <v>0.92657927912127569</v>
      </c>
      <c r="I14" s="27">
        <f>IF(OR(OR(G14=0,F14=0),F14=""),"",(F14/E14-1)*100)</f>
        <v>4.0070464373683556</v>
      </c>
      <c r="J14" s="28">
        <f t="shared" si="1"/>
        <v>37.969004645744988</v>
      </c>
      <c r="K14" s="27">
        <f t="shared" si="2"/>
        <v>38.939256858553833</v>
      </c>
      <c r="L14" s="18"/>
    </row>
    <row r="15" spans="1:15">
      <c r="A15" s="16"/>
      <c r="B15" s="12" t="s">
        <v>4</v>
      </c>
      <c r="C15" s="107">
        <v>245.00733333333332</v>
      </c>
      <c r="D15" s="107">
        <v>219.50333333333333</v>
      </c>
      <c r="E15" s="107">
        <v>262.52499999999998</v>
      </c>
      <c r="F15" s="107">
        <v>298.20666666666671</v>
      </c>
      <c r="G15" s="107">
        <v>333.44633333333331</v>
      </c>
      <c r="H15" s="50">
        <f t="shared" si="0"/>
        <v>11.817196127964923</v>
      </c>
      <c r="I15" s="36">
        <f t="shared" ref="I15:I38" si="3">IF(OR(OR(G15=0,F15=0),F15=""),"",(F15/E15-1)*100)</f>
        <v>13.591721423356539</v>
      </c>
      <c r="J15" s="50">
        <f t="shared" si="1"/>
        <v>23.416909612801522</v>
      </c>
      <c r="K15" s="36">
        <f t="shared" si="2"/>
        <v>21.676291474424929</v>
      </c>
      <c r="L15" s="18"/>
      <c r="N15" s="23" t="s">
        <v>4</v>
      </c>
      <c r="O15" s="34">
        <f>J15</f>
        <v>23.416909612801522</v>
      </c>
    </row>
    <row r="16" spans="1:15">
      <c r="A16" s="16"/>
      <c r="B16" s="11" t="s">
        <v>195</v>
      </c>
      <c r="C16" s="55">
        <v>74.939000000000007</v>
      </c>
      <c r="D16" s="55">
        <v>66.199666666666658</v>
      </c>
      <c r="E16" s="55">
        <v>131.63400000000001</v>
      </c>
      <c r="F16" s="55">
        <v>129.559</v>
      </c>
      <c r="G16" s="56">
        <v>128.26933333333332</v>
      </c>
      <c r="H16" s="28">
        <f t="shared" si="0"/>
        <v>-0.99542808038551867</v>
      </c>
      <c r="I16" s="27">
        <f t="shared" si="3"/>
        <v>-1.5763404591519037</v>
      </c>
      <c r="J16" s="28">
        <f t="shared" si="1"/>
        <v>9.0079604556884512</v>
      </c>
      <c r="K16" s="27">
        <f t="shared" si="2"/>
        <v>9.4174911598276978</v>
      </c>
      <c r="L16" s="18"/>
      <c r="N16" s="23" t="s">
        <v>35</v>
      </c>
      <c r="O16" s="34">
        <f>100-O15</f>
        <v>76.583090387198482</v>
      </c>
    </row>
    <row r="17" spans="1:12">
      <c r="A17" s="16"/>
      <c r="B17" s="11" t="s">
        <v>23</v>
      </c>
      <c r="C17" s="55">
        <v>64.530333333333331</v>
      </c>
      <c r="D17" s="55">
        <v>77.318666666666658</v>
      </c>
      <c r="E17" s="55">
        <v>121.06466666666667</v>
      </c>
      <c r="F17" s="55">
        <v>123.88366666666667</v>
      </c>
      <c r="G17" s="56">
        <v>93.552333333333351</v>
      </c>
      <c r="H17" s="28">
        <f t="shared" si="0"/>
        <v>-24.483722632254445</v>
      </c>
      <c r="I17" s="27">
        <f t="shared" si="3"/>
        <v>2.3285076295313178</v>
      </c>
      <c r="J17" s="28">
        <f t="shared" si="1"/>
        <v>6.5698924076738372</v>
      </c>
      <c r="K17" s="27">
        <f t="shared" si="2"/>
        <v>9.0049578622895723</v>
      </c>
      <c r="L17" s="18"/>
    </row>
    <row r="18" spans="1:12">
      <c r="A18" s="16"/>
      <c r="B18" s="11" t="s">
        <v>24</v>
      </c>
      <c r="C18" s="55">
        <v>26.545666666666666</v>
      </c>
      <c r="D18" s="55">
        <v>30.835000000000001</v>
      </c>
      <c r="E18" s="55">
        <v>35.988333333333337</v>
      </c>
      <c r="F18" s="55">
        <v>33.288666666666664</v>
      </c>
      <c r="G18" s="56">
        <v>58.800333333333334</v>
      </c>
      <c r="H18" s="28">
        <f t="shared" si="0"/>
        <v>76.63769451064428</v>
      </c>
      <c r="I18" s="27">
        <f t="shared" si="3"/>
        <v>-7.5015051173991765</v>
      </c>
      <c r="J18" s="28">
        <f t="shared" si="1"/>
        <v>4.1293664173923057</v>
      </c>
      <c r="K18" s="27">
        <f t="shared" si="2"/>
        <v>2.4197139840210586</v>
      </c>
      <c r="L18" s="18"/>
    </row>
    <row r="19" spans="1:12">
      <c r="A19" s="16"/>
      <c r="B19" s="11" t="s">
        <v>19</v>
      </c>
      <c r="C19" s="55">
        <v>14.706666666666665</v>
      </c>
      <c r="D19" s="55">
        <v>52.702333333333335</v>
      </c>
      <c r="E19" s="55">
        <v>38.618000000000002</v>
      </c>
      <c r="F19" s="55">
        <v>54.245666666666665</v>
      </c>
      <c r="G19" s="56">
        <v>43.760666666666673</v>
      </c>
      <c r="H19" s="28">
        <f t="shared" si="0"/>
        <v>-19.328732863454512</v>
      </c>
      <c r="I19" s="27">
        <f t="shared" si="3"/>
        <v>40.467312306868976</v>
      </c>
      <c r="J19" s="28">
        <f t="shared" si="1"/>
        <v>3.0731769208116551</v>
      </c>
      <c r="K19" s="27">
        <f t="shared" si="2"/>
        <v>3.9430536380513388</v>
      </c>
      <c r="L19" s="18"/>
    </row>
    <row r="20" spans="1:12">
      <c r="A20" s="16"/>
      <c r="B20" s="11" t="s">
        <v>7</v>
      </c>
      <c r="C20" s="55">
        <v>24.942666666666668</v>
      </c>
      <c r="D20" s="55">
        <v>21.642666666666667</v>
      </c>
      <c r="E20" s="55">
        <v>22.574999999999999</v>
      </c>
      <c r="F20" s="55">
        <v>18.832666666666665</v>
      </c>
      <c r="G20" s="56">
        <v>29.495000000000001</v>
      </c>
      <c r="H20" s="28">
        <f t="shared" si="0"/>
        <v>56.616163404014316</v>
      </c>
      <c r="I20" s="27">
        <f t="shared" si="3"/>
        <v>-16.577334809892953</v>
      </c>
      <c r="J20" s="28">
        <f t="shared" si="1"/>
        <v>2.0713430617907957</v>
      </c>
      <c r="K20" s="27">
        <f t="shared" si="2"/>
        <v>1.3689243653417753</v>
      </c>
      <c r="L20" s="18"/>
    </row>
    <row r="21" spans="1:12">
      <c r="A21" s="16"/>
      <c r="B21" s="11" t="s">
        <v>20</v>
      </c>
      <c r="C21" s="55">
        <v>20.605999999999998</v>
      </c>
      <c r="D21" s="55">
        <v>25.691666666666666</v>
      </c>
      <c r="E21" s="55">
        <v>22.061333333333334</v>
      </c>
      <c r="F21" s="55">
        <v>25.010666666666665</v>
      </c>
      <c r="G21" s="56">
        <v>27.87766666666667</v>
      </c>
      <c r="H21" s="28">
        <f t="shared" si="0"/>
        <v>11.463109073462018</v>
      </c>
      <c r="I21" s="27">
        <f t="shared" si="3"/>
        <v>13.368790039888779</v>
      </c>
      <c r="J21" s="28">
        <f t="shared" si="1"/>
        <v>1.9577627200853214</v>
      </c>
      <c r="K21" s="27">
        <f t="shared" si="2"/>
        <v>1.8179959110114359</v>
      </c>
      <c r="L21" s="18"/>
    </row>
    <row r="22" spans="1:12">
      <c r="A22" s="16"/>
      <c r="B22" s="11" t="s">
        <v>21</v>
      </c>
      <c r="C22" s="55">
        <v>10.810333333333332</v>
      </c>
      <c r="D22" s="55">
        <v>10.172666666666666</v>
      </c>
      <c r="E22" s="55">
        <v>16.16333333333333</v>
      </c>
      <c r="F22" s="55">
        <v>18.965333333333334</v>
      </c>
      <c r="G22" s="56">
        <v>17.977999999999998</v>
      </c>
      <c r="H22" s="28">
        <f t="shared" si="0"/>
        <v>-5.2059898762654822</v>
      </c>
      <c r="I22" s="27">
        <f t="shared" si="3"/>
        <v>17.335533099608181</v>
      </c>
      <c r="J22" s="28">
        <f t="shared" si="1"/>
        <v>1.2625396021317146</v>
      </c>
      <c r="K22" s="27">
        <f t="shared" si="2"/>
        <v>1.3785677491324591</v>
      </c>
      <c r="L22" s="18"/>
    </row>
    <row r="23" spans="1:12">
      <c r="A23" s="16"/>
      <c r="B23" s="11" t="s">
        <v>9</v>
      </c>
      <c r="C23" s="55">
        <v>12.446666666666667</v>
      </c>
      <c r="D23" s="55">
        <v>15.630333333333335</v>
      </c>
      <c r="E23" s="55">
        <v>15.239666666666666</v>
      </c>
      <c r="F23" s="55">
        <v>15.968666666666666</v>
      </c>
      <c r="G23" s="56">
        <v>17.475999999999999</v>
      </c>
      <c r="H23" s="28">
        <f t="shared" si="0"/>
        <v>9.4393186657203643</v>
      </c>
      <c r="I23" s="27">
        <f t="shared" si="3"/>
        <v>4.7835691944268177</v>
      </c>
      <c r="J23" s="28">
        <f t="shared" si="1"/>
        <v>1.2272856873319529</v>
      </c>
      <c r="K23" s="27">
        <f t="shared" si="2"/>
        <v>1.1607435775790842</v>
      </c>
      <c r="L23" s="18"/>
    </row>
    <row r="24" spans="1:12">
      <c r="A24" s="16"/>
      <c r="B24" s="11" t="s">
        <v>3</v>
      </c>
      <c r="C24" s="55">
        <v>8.2283333333333335</v>
      </c>
      <c r="D24" s="55">
        <v>7.9796666666666667</v>
      </c>
      <c r="E24" s="55">
        <v>4.6113333333333335</v>
      </c>
      <c r="F24" s="55">
        <v>9.7663333333333338</v>
      </c>
      <c r="G24" s="56">
        <v>15.759</v>
      </c>
      <c r="H24" s="28">
        <f t="shared" si="0"/>
        <v>61.360455988258991</v>
      </c>
      <c r="I24" s="27">
        <f t="shared" si="3"/>
        <v>111.78979326297527</v>
      </c>
      <c r="J24" s="28">
        <f t="shared" si="1"/>
        <v>1.1067060624092608</v>
      </c>
      <c r="K24" s="27">
        <f t="shared" si="2"/>
        <v>0.70990327056088154</v>
      </c>
      <c r="L24" s="18"/>
    </row>
    <row r="25" spans="1:12">
      <c r="A25" s="16"/>
      <c r="B25" s="11" t="s">
        <v>18</v>
      </c>
      <c r="C25" s="55">
        <v>12.226666666666667</v>
      </c>
      <c r="D25" s="55">
        <v>15.698666666666668</v>
      </c>
      <c r="E25" s="55">
        <v>19.557333333333332</v>
      </c>
      <c r="F25" s="55">
        <v>16.027999999999999</v>
      </c>
      <c r="G25" s="56">
        <v>14.750666666666666</v>
      </c>
      <c r="H25" s="28">
        <f t="shared" si="0"/>
        <v>-7.9693869062473999</v>
      </c>
      <c r="I25" s="27">
        <f t="shared" si="3"/>
        <v>-18.046086719389155</v>
      </c>
      <c r="J25" s="28">
        <f t="shared" si="1"/>
        <v>1.0358939161481189</v>
      </c>
      <c r="K25" s="27">
        <f t="shared" si="2"/>
        <v>1.1650564477166261</v>
      </c>
      <c r="L25" s="18"/>
    </row>
    <row r="26" spans="1:12">
      <c r="A26" s="16"/>
      <c r="B26" s="11" t="s">
        <v>10</v>
      </c>
      <c r="C26" s="55">
        <v>9.0733333333333341</v>
      </c>
      <c r="D26" s="55">
        <v>12.072999999999999</v>
      </c>
      <c r="E26" s="55">
        <v>10.022666666666668</v>
      </c>
      <c r="F26" s="55">
        <v>10.795</v>
      </c>
      <c r="G26" s="56">
        <v>14.661333333333333</v>
      </c>
      <c r="H26" s="28">
        <f t="shared" si="0"/>
        <v>35.815964180947965</v>
      </c>
      <c r="I26" s="27">
        <f t="shared" si="3"/>
        <v>7.7058667021417948</v>
      </c>
      <c r="J26" s="28">
        <f t="shared" si="1"/>
        <v>1.0296203111239912</v>
      </c>
      <c r="K26" s="27">
        <f t="shared" si="2"/>
        <v>0.78467583934994867</v>
      </c>
      <c r="L26" s="18"/>
    </row>
    <row r="27" spans="1:12">
      <c r="A27" s="16"/>
      <c r="B27" s="11" t="s">
        <v>17</v>
      </c>
      <c r="C27" s="55">
        <v>12.948333333333332</v>
      </c>
      <c r="D27" s="55">
        <v>13.366999999999999</v>
      </c>
      <c r="E27" s="55">
        <v>11.597</v>
      </c>
      <c r="F27" s="55">
        <v>13.151666666666666</v>
      </c>
      <c r="G27" s="56">
        <v>14.039666666666667</v>
      </c>
      <c r="H27" s="28">
        <f t="shared" si="0"/>
        <v>6.7519959447472022</v>
      </c>
      <c r="I27" s="27">
        <f t="shared" si="3"/>
        <v>13.405765858986518</v>
      </c>
      <c r="J27" s="28">
        <f t="shared" si="1"/>
        <v>0.98596257466877479</v>
      </c>
      <c r="K27" s="27">
        <f t="shared" si="2"/>
        <v>0.95597916447590636</v>
      </c>
      <c r="L27" s="18"/>
    </row>
    <row r="28" spans="1:12">
      <c r="A28" s="16"/>
      <c r="B28" s="11" t="s">
        <v>5</v>
      </c>
      <c r="C28" s="55">
        <v>28.321999999999999</v>
      </c>
      <c r="D28" s="55">
        <v>12.190333333333333</v>
      </c>
      <c r="E28" s="55">
        <v>12.599000000000002</v>
      </c>
      <c r="F28" s="55">
        <v>15.533666666666667</v>
      </c>
      <c r="G28" s="56">
        <v>13.659666666666666</v>
      </c>
      <c r="H28" s="28">
        <f t="shared" si="0"/>
        <v>-12.064118795734002</v>
      </c>
      <c r="I28" s="27">
        <f t="shared" si="3"/>
        <v>23.292853930206082</v>
      </c>
      <c r="J28" s="28">
        <f t="shared" si="1"/>
        <v>0.95927634434226172</v>
      </c>
      <c r="K28" s="27">
        <f t="shared" si="2"/>
        <v>1.1291239397729493</v>
      </c>
      <c r="L28" s="18"/>
    </row>
    <row r="29" spans="1:12">
      <c r="A29" s="16"/>
      <c r="B29" s="11" t="s">
        <v>22</v>
      </c>
      <c r="C29" s="55">
        <v>11.328333333333333</v>
      </c>
      <c r="D29" s="55">
        <v>7.5040000000000004</v>
      </c>
      <c r="E29" s="55">
        <v>6.6103333333333341</v>
      </c>
      <c r="F29" s="55">
        <v>7.9869999999999992</v>
      </c>
      <c r="G29" s="56">
        <v>11.869</v>
      </c>
      <c r="H29" s="28">
        <f t="shared" si="0"/>
        <v>48.603981469888581</v>
      </c>
      <c r="I29" s="27">
        <f t="shared" si="3"/>
        <v>20.825979527003156</v>
      </c>
      <c r="J29" s="28">
        <f t="shared" si="1"/>
        <v>0.83352333617206165</v>
      </c>
      <c r="K29" s="27">
        <f t="shared" si="2"/>
        <v>0.5805656256496563</v>
      </c>
      <c r="L29" s="18"/>
    </row>
    <row r="30" spans="1:12">
      <c r="A30" s="16"/>
      <c r="B30" s="11" t="s">
        <v>14</v>
      </c>
      <c r="C30" s="55">
        <v>8.261333333333333</v>
      </c>
      <c r="D30" s="55">
        <v>6.6226666666666665</v>
      </c>
      <c r="E30" s="55">
        <v>6.6523333333333339</v>
      </c>
      <c r="F30" s="55">
        <v>7.3986666666666672</v>
      </c>
      <c r="G30" s="56">
        <v>10.204000000000001</v>
      </c>
      <c r="H30" s="28">
        <f t="shared" si="0"/>
        <v>37.916741755271218</v>
      </c>
      <c r="I30" s="27">
        <f t="shared" si="3"/>
        <v>11.219121110387341</v>
      </c>
      <c r="J30" s="28">
        <f t="shared" si="1"/>
        <v>0.71659551118878728</v>
      </c>
      <c r="K30" s="27">
        <f t="shared" si="2"/>
        <v>0.53780036838695267</v>
      </c>
      <c r="L30" s="18"/>
    </row>
    <row r="31" spans="1:12">
      <c r="A31" s="16"/>
      <c r="B31" s="11" t="s">
        <v>11</v>
      </c>
      <c r="C31" s="55">
        <v>10.07</v>
      </c>
      <c r="D31" s="55">
        <v>9.4346666666666668</v>
      </c>
      <c r="E31" s="55">
        <v>10.680333333333332</v>
      </c>
      <c r="F31" s="55">
        <v>13.063333333333333</v>
      </c>
      <c r="G31" s="56">
        <v>10.119333333333332</v>
      </c>
      <c r="H31" s="28">
        <f t="shared" si="0"/>
        <v>-22.536361316662422</v>
      </c>
      <c r="I31" s="27">
        <f t="shared" si="3"/>
        <v>22.31203770169472</v>
      </c>
      <c r="J31" s="28">
        <f t="shared" si="1"/>
        <v>0.71064963180024832</v>
      </c>
      <c r="K31" s="27">
        <f t="shared" si="2"/>
        <v>0.94955831848462213</v>
      </c>
      <c r="L31" s="18"/>
    </row>
    <row r="32" spans="1:12">
      <c r="A32" s="16"/>
      <c r="B32" s="11" t="s">
        <v>15</v>
      </c>
      <c r="C32" s="55">
        <v>11.823333333333332</v>
      </c>
      <c r="D32" s="55">
        <v>13.867666666666667</v>
      </c>
      <c r="E32" s="55">
        <v>18.257333333333335</v>
      </c>
      <c r="F32" s="55">
        <v>5.7113333333333332</v>
      </c>
      <c r="G32" s="56">
        <v>7.1126666666666667</v>
      </c>
      <c r="H32" s="28">
        <f t="shared" si="0"/>
        <v>24.536010271973851</v>
      </c>
      <c r="I32" s="27">
        <f t="shared" si="3"/>
        <v>-68.717592930694522</v>
      </c>
      <c r="J32" s="28">
        <f t="shared" si="1"/>
        <v>0.49950068658520658</v>
      </c>
      <c r="K32" s="27">
        <f t="shared" si="2"/>
        <v>0.41515009514966866</v>
      </c>
      <c r="L32" s="18"/>
    </row>
    <row r="33" spans="1:14">
      <c r="A33" s="16"/>
      <c r="B33" s="11" t="s">
        <v>8</v>
      </c>
      <c r="C33" s="55">
        <v>9.3303333333333338</v>
      </c>
      <c r="D33" s="55">
        <v>9.4139999999999997</v>
      </c>
      <c r="E33" s="55">
        <v>4.0730000000000004</v>
      </c>
      <c r="F33" s="55">
        <v>5.105666666666667</v>
      </c>
      <c r="G33" s="56">
        <v>6.450333333333333</v>
      </c>
      <c r="H33" s="28">
        <f t="shared" si="0"/>
        <v>26.336750016321719</v>
      </c>
      <c r="I33" s="27">
        <f t="shared" si="3"/>
        <v>25.353956952287415</v>
      </c>
      <c r="J33" s="28">
        <f t="shared" si="1"/>
        <v>0.45298705530557365</v>
      </c>
      <c r="K33" s="27">
        <f t="shared" si="2"/>
        <v>0.37112489829622247</v>
      </c>
      <c r="L33" s="18"/>
    </row>
    <row r="34" spans="1:14">
      <c r="A34" s="16"/>
      <c r="B34" s="11" t="s">
        <v>16</v>
      </c>
      <c r="C34" s="55">
        <v>4.125</v>
      </c>
      <c r="D34" s="55">
        <v>3.153</v>
      </c>
      <c r="E34" s="55">
        <v>3.8423333333333338</v>
      </c>
      <c r="F34" s="55">
        <v>4.0030000000000001</v>
      </c>
      <c r="G34" s="56">
        <v>5.6583333333333341</v>
      </c>
      <c r="H34" s="28">
        <f t="shared" si="0"/>
        <v>41.352319094012849</v>
      </c>
      <c r="I34" s="27">
        <f t="shared" si="3"/>
        <v>4.1814869436973989</v>
      </c>
      <c r="J34" s="28">
        <f t="shared" si="1"/>
        <v>0.39736733315136763</v>
      </c>
      <c r="K34" s="27">
        <f t="shared" si="2"/>
        <v>0.29097335663898516</v>
      </c>
      <c r="L34" s="18"/>
    </row>
    <row r="35" spans="1:14">
      <c r="A35" s="16"/>
      <c r="B35" s="11" t="s">
        <v>186</v>
      </c>
      <c r="C35" s="55">
        <v>6.0913333333333339</v>
      </c>
      <c r="D35" s="55">
        <v>7.2949999999999999</v>
      </c>
      <c r="E35" s="55">
        <v>7.5030000000000001</v>
      </c>
      <c r="F35" s="55">
        <v>10.933666666666667</v>
      </c>
      <c r="G35" s="56">
        <v>5.0149999999999997</v>
      </c>
      <c r="H35" s="28">
        <f t="shared" si="0"/>
        <v>-54.13249596048901</v>
      </c>
      <c r="I35" s="27">
        <f t="shared" si="3"/>
        <v>45.72393264916257</v>
      </c>
      <c r="J35" s="28">
        <f t="shared" si="1"/>
        <v>0.35218801338806038</v>
      </c>
      <c r="K35" s="27">
        <f t="shared" si="2"/>
        <v>0.79475535607588921</v>
      </c>
      <c r="L35" s="18"/>
    </row>
    <row r="36" spans="1:14">
      <c r="A36" s="16"/>
      <c r="B36" s="11" t="s">
        <v>12</v>
      </c>
      <c r="C36" s="55">
        <v>1.7116666666666667</v>
      </c>
      <c r="D36" s="55">
        <v>1.0846666666666667</v>
      </c>
      <c r="E36" s="55">
        <v>1.64</v>
      </c>
      <c r="F36" s="55">
        <v>1.3616666666666666</v>
      </c>
      <c r="G36" s="56">
        <v>1.7543333333333333</v>
      </c>
      <c r="H36" s="28">
        <f t="shared" si="0"/>
        <v>28.837209302325583</v>
      </c>
      <c r="I36" s="27">
        <f t="shared" si="3"/>
        <v>-16.971544715447152</v>
      </c>
      <c r="J36" s="28">
        <f t="shared" si="1"/>
        <v>0.12320143000740193</v>
      </c>
      <c r="K36" s="27">
        <f t="shared" si="2"/>
        <v>9.8977946695832653E-2</v>
      </c>
      <c r="L36" s="18"/>
    </row>
    <row r="37" spans="1:14">
      <c r="A37" s="16"/>
      <c r="B37" s="11" t="s">
        <v>6</v>
      </c>
      <c r="C37" s="55">
        <v>2.91</v>
      </c>
      <c r="D37" s="55">
        <v>1.6123333333333332</v>
      </c>
      <c r="E37" s="55">
        <v>1.524</v>
      </c>
      <c r="F37" s="55">
        <v>0.54733333333333334</v>
      </c>
      <c r="G37" s="56">
        <v>1.5846666666666664</v>
      </c>
      <c r="H37" s="28">
        <f t="shared" si="0"/>
        <v>189.52496954933005</v>
      </c>
      <c r="I37" s="27">
        <f t="shared" si="3"/>
        <v>-64.085739282589671</v>
      </c>
      <c r="J37" s="28">
        <f t="shared" si="1"/>
        <v>0.11128626225635353</v>
      </c>
      <c r="K37" s="27">
        <f t="shared" si="2"/>
        <v>3.9785015538447301E-2</v>
      </c>
      <c r="L37" s="18"/>
    </row>
    <row r="38" spans="1:14">
      <c r="A38" s="16"/>
      <c r="B38" s="11" t="s">
        <v>13</v>
      </c>
      <c r="C38" s="55">
        <v>0.61399999999999999</v>
      </c>
      <c r="D38" s="55">
        <v>0.40433333333333338</v>
      </c>
      <c r="E38" s="55">
        <v>1.0093333333333332</v>
      </c>
      <c r="F38" s="55">
        <v>0.68199999999999994</v>
      </c>
      <c r="G38" s="56">
        <v>0</v>
      </c>
      <c r="H38" s="28" t="str">
        <f t="shared" si="0"/>
        <v/>
      </c>
      <c r="I38" s="27" t="str">
        <f t="shared" si="3"/>
        <v/>
      </c>
      <c r="J38" s="28" t="str">
        <f t="shared" si="1"/>
        <v/>
      </c>
      <c r="K38" s="27">
        <f t="shared" si="2"/>
        <v>4.9573776974216305E-2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1522.0923333333333</v>
      </c>
      <c r="D13" s="26">
        <v>1583.4156666666668</v>
      </c>
      <c r="E13" s="26">
        <v>2085.3236666666667</v>
      </c>
      <c r="F13" s="26">
        <v>2238.288</v>
      </c>
      <c r="G13" s="26">
        <v>2213.6656666666668</v>
      </c>
      <c r="H13" s="28">
        <f t="shared" ref="H13:H38" si="0">IF(OR(OR(G13=0,F13=0),G13=""),"",(G13/F13-1)*100)</f>
        <v>-1.100052063600987</v>
      </c>
      <c r="I13" s="27">
        <f>IF(OR(OR(G13=0,F13=0),F13=""),"",(F13/E13-1)*100)</f>
        <v>7.3352801667398992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v>615.89733333333334</v>
      </c>
      <c r="D14" s="25">
        <v>678.60433333333356</v>
      </c>
      <c r="E14" s="25">
        <v>884.7353333333333</v>
      </c>
      <c r="F14" s="25">
        <v>974.57866666666678</v>
      </c>
      <c r="G14" s="26">
        <v>957.38233333333324</v>
      </c>
      <c r="H14" s="28">
        <f t="shared" si="0"/>
        <v>-1.7644889962705412</v>
      </c>
      <c r="I14" s="27">
        <f>IF(OR(OR(G14=0,F14=0),F14=""),"",(F14/E14-1)*100)</f>
        <v>10.154825963018709</v>
      </c>
      <c r="J14" s="28">
        <f t="shared" si="1"/>
        <v>43.248732080439126</v>
      </c>
      <c r="K14" s="27">
        <f t="shared" si="2"/>
        <v>43.541254149004359</v>
      </c>
      <c r="L14" s="18"/>
    </row>
    <row r="15" spans="1:15">
      <c r="A15" s="16"/>
      <c r="B15" s="12" t="s">
        <v>4</v>
      </c>
      <c r="C15" s="107">
        <v>287.09399999999999</v>
      </c>
      <c r="D15" s="107">
        <v>262.04566666666665</v>
      </c>
      <c r="E15" s="107">
        <v>335.62733333333335</v>
      </c>
      <c r="F15" s="107">
        <v>413.40933333333334</v>
      </c>
      <c r="G15" s="107">
        <v>450.03866666666664</v>
      </c>
      <c r="H15" s="50">
        <f t="shared" si="0"/>
        <v>8.86030633077144</v>
      </c>
      <c r="I15" s="36">
        <f t="shared" ref="I15:I38" si="3">IF(OR(OR(G15=0,F15=0),F15=""),"",(F15/E15-1)*100)</f>
        <v>23.175108900546437</v>
      </c>
      <c r="J15" s="50">
        <f t="shared" si="1"/>
        <v>20.330019724447997</v>
      </c>
      <c r="K15" s="36">
        <f t="shared" si="2"/>
        <v>18.469890082658413</v>
      </c>
      <c r="L15" s="18"/>
      <c r="N15" s="23" t="s">
        <v>4</v>
      </c>
      <c r="O15" s="34">
        <f>J15</f>
        <v>20.330019724447997</v>
      </c>
    </row>
    <row r="16" spans="1:15">
      <c r="A16" s="16"/>
      <c r="B16" s="11" t="s">
        <v>195</v>
      </c>
      <c r="C16" s="55">
        <v>120.53833333333334</v>
      </c>
      <c r="D16" s="55">
        <v>129.767</v>
      </c>
      <c r="E16" s="55">
        <v>210.57133333333331</v>
      </c>
      <c r="F16" s="55">
        <v>189.15433333333331</v>
      </c>
      <c r="G16" s="56">
        <v>184.80266666666662</v>
      </c>
      <c r="H16" s="28">
        <f t="shared" si="0"/>
        <v>-2.3005905230825685</v>
      </c>
      <c r="I16" s="27">
        <f t="shared" si="3"/>
        <v>-10.170900122523808</v>
      </c>
      <c r="J16" s="28">
        <f t="shared" si="1"/>
        <v>8.3482645753340918</v>
      </c>
      <c r="K16" s="27">
        <f t="shared" si="2"/>
        <v>8.4508487439209485</v>
      </c>
      <c r="L16" s="18"/>
      <c r="N16" s="23" t="s">
        <v>35</v>
      </c>
      <c r="O16" s="34">
        <f>100-O15</f>
        <v>79.669980275552007</v>
      </c>
    </row>
    <row r="17" spans="1:12">
      <c r="A17" s="16"/>
      <c r="B17" s="11" t="s">
        <v>23</v>
      </c>
      <c r="C17" s="55">
        <v>108.771</v>
      </c>
      <c r="D17" s="55">
        <v>116.58733333333333</v>
      </c>
      <c r="E17" s="55">
        <v>180.20166666666668</v>
      </c>
      <c r="F17" s="55">
        <v>176.49666666666667</v>
      </c>
      <c r="G17" s="56">
        <v>136.14333333333335</v>
      </c>
      <c r="H17" s="28">
        <f t="shared" si="0"/>
        <v>-22.863510170163735</v>
      </c>
      <c r="I17" s="27">
        <f t="shared" si="3"/>
        <v>-2.0560298184441606</v>
      </c>
      <c r="J17" s="28">
        <f t="shared" si="1"/>
        <v>6.1501307710273023</v>
      </c>
      <c r="K17" s="27">
        <f t="shared" si="2"/>
        <v>7.8853421305330977</v>
      </c>
      <c r="L17" s="18"/>
    </row>
    <row r="18" spans="1:12">
      <c r="A18" s="16"/>
      <c r="B18" s="11" t="s">
        <v>24</v>
      </c>
      <c r="C18" s="55">
        <v>62.689</v>
      </c>
      <c r="D18" s="55">
        <v>44.991666666666667</v>
      </c>
      <c r="E18" s="55">
        <v>54.840666666666664</v>
      </c>
      <c r="F18" s="55">
        <v>42.898333333333333</v>
      </c>
      <c r="G18" s="56">
        <v>74.073999999999998</v>
      </c>
      <c r="H18" s="28">
        <f t="shared" si="0"/>
        <v>72.673375033995086</v>
      </c>
      <c r="I18" s="27">
        <f t="shared" si="3"/>
        <v>-21.776418959166556</v>
      </c>
      <c r="J18" s="28">
        <f t="shared" si="1"/>
        <v>3.3462144313572186</v>
      </c>
      <c r="K18" s="27">
        <f t="shared" si="2"/>
        <v>1.9165689729531379</v>
      </c>
      <c r="L18" s="18"/>
    </row>
    <row r="19" spans="1:12">
      <c r="A19" s="16"/>
      <c r="B19" s="11" t="s">
        <v>19</v>
      </c>
      <c r="C19" s="55">
        <v>24.944333333333333</v>
      </c>
      <c r="D19" s="55">
        <v>57.585666666666668</v>
      </c>
      <c r="E19" s="55">
        <v>52.646666666666668</v>
      </c>
      <c r="F19" s="55">
        <v>69.11933333333333</v>
      </c>
      <c r="G19" s="56">
        <v>55.378666666666675</v>
      </c>
      <c r="H19" s="28">
        <f t="shared" si="0"/>
        <v>-19.879628468638767</v>
      </c>
      <c r="I19" s="27">
        <f t="shared" si="3"/>
        <v>31.289097125490684</v>
      </c>
      <c r="J19" s="28">
        <f t="shared" si="1"/>
        <v>2.5016725651283989</v>
      </c>
      <c r="K19" s="27">
        <f t="shared" si="2"/>
        <v>3.0880446722375909</v>
      </c>
      <c r="L19" s="18"/>
    </row>
    <row r="20" spans="1:12">
      <c r="A20" s="16"/>
      <c r="B20" s="11" t="s">
        <v>7</v>
      </c>
      <c r="C20" s="55">
        <v>36.743666666666662</v>
      </c>
      <c r="D20" s="55">
        <v>32.546999999999997</v>
      </c>
      <c r="E20" s="55">
        <v>33.551333333333332</v>
      </c>
      <c r="F20" s="55">
        <v>35.221333333333334</v>
      </c>
      <c r="G20" s="56">
        <v>42.276999999999994</v>
      </c>
      <c r="H20" s="28">
        <f t="shared" si="0"/>
        <v>20.03236674742579</v>
      </c>
      <c r="I20" s="27">
        <f t="shared" si="3"/>
        <v>4.9774474933932167</v>
      </c>
      <c r="J20" s="28">
        <f t="shared" si="1"/>
        <v>1.9098186612642645</v>
      </c>
      <c r="K20" s="27">
        <f t="shared" si="2"/>
        <v>1.5735836198618469</v>
      </c>
      <c r="L20" s="18"/>
    </row>
    <row r="21" spans="1:12">
      <c r="A21" s="16"/>
      <c r="B21" s="11" t="s">
        <v>22</v>
      </c>
      <c r="C21" s="55">
        <v>20.619666666666667</v>
      </c>
      <c r="D21" s="55">
        <v>19.297333333333334</v>
      </c>
      <c r="E21" s="55">
        <v>24.762</v>
      </c>
      <c r="F21" s="55">
        <v>34.406666666666666</v>
      </c>
      <c r="G21" s="56">
        <v>35.354999999999997</v>
      </c>
      <c r="H21" s="28">
        <f t="shared" si="0"/>
        <v>2.7562487889943643</v>
      </c>
      <c r="I21" s="27">
        <f t="shared" si="3"/>
        <v>38.94946557897854</v>
      </c>
      <c r="J21" s="28">
        <f t="shared" si="1"/>
        <v>1.597124648603214</v>
      </c>
      <c r="K21" s="27">
        <f t="shared" si="2"/>
        <v>1.5371867546386644</v>
      </c>
      <c r="L21" s="18"/>
    </row>
    <row r="22" spans="1:12">
      <c r="A22" s="16"/>
      <c r="B22" s="11" t="s">
        <v>20</v>
      </c>
      <c r="C22" s="55">
        <v>34.24433333333333</v>
      </c>
      <c r="D22" s="55">
        <v>33.731000000000002</v>
      </c>
      <c r="E22" s="55">
        <v>31.875333333333334</v>
      </c>
      <c r="F22" s="55">
        <v>35.199000000000005</v>
      </c>
      <c r="G22" s="56">
        <v>35.003999999999998</v>
      </c>
      <c r="H22" s="28">
        <f t="shared" si="0"/>
        <v>-0.55399301116511035</v>
      </c>
      <c r="I22" s="27">
        <f t="shared" si="3"/>
        <v>10.427080501118958</v>
      </c>
      <c r="J22" s="28">
        <f t="shared" si="1"/>
        <v>1.5812685956641748</v>
      </c>
      <c r="K22" s="27">
        <f t="shared" si="2"/>
        <v>1.5725858334584293</v>
      </c>
      <c r="L22" s="18"/>
    </row>
    <row r="23" spans="1:12">
      <c r="A23" s="16"/>
      <c r="B23" s="11" t="s">
        <v>10</v>
      </c>
      <c r="C23" s="55">
        <v>17.623999999999999</v>
      </c>
      <c r="D23" s="55">
        <v>21.158000000000001</v>
      </c>
      <c r="E23" s="55">
        <v>22.619</v>
      </c>
      <c r="F23" s="55">
        <v>26.386333333333337</v>
      </c>
      <c r="G23" s="56">
        <v>28.429000000000002</v>
      </c>
      <c r="H23" s="28">
        <f t="shared" si="0"/>
        <v>7.7413812706072616</v>
      </c>
      <c r="I23" s="27">
        <f t="shared" si="3"/>
        <v>16.655614011818987</v>
      </c>
      <c r="J23" s="28">
        <f t="shared" si="1"/>
        <v>1.2842499401821745</v>
      </c>
      <c r="K23" s="27">
        <f t="shared" si="2"/>
        <v>1.1788622971366212</v>
      </c>
      <c r="L23" s="18"/>
    </row>
    <row r="24" spans="1:12">
      <c r="A24" s="16"/>
      <c r="B24" s="11" t="s">
        <v>5</v>
      </c>
      <c r="C24" s="55">
        <v>33.573333333333331</v>
      </c>
      <c r="D24" s="55">
        <v>24.696666666666669</v>
      </c>
      <c r="E24" s="55">
        <v>75.466999999999999</v>
      </c>
      <c r="F24" s="55">
        <v>60.725000000000001</v>
      </c>
      <c r="G24" s="56">
        <v>23.984666666666666</v>
      </c>
      <c r="H24" s="28">
        <f t="shared" si="0"/>
        <v>-60.502813229038011</v>
      </c>
      <c r="I24" s="27">
        <f t="shared" si="3"/>
        <v>-19.534366014284387</v>
      </c>
      <c r="J24" s="28">
        <f t="shared" si="1"/>
        <v>1.0834818928543408</v>
      </c>
      <c r="K24" s="27">
        <f t="shared" si="2"/>
        <v>2.7130110155618938</v>
      </c>
      <c r="L24" s="18"/>
    </row>
    <row r="25" spans="1:12">
      <c r="A25" s="16"/>
      <c r="B25" s="11" t="s">
        <v>18</v>
      </c>
      <c r="C25" s="55">
        <v>18.765999999999998</v>
      </c>
      <c r="D25" s="55">
        <v>22.154</v>
      </c>
      <c r="E25" s="55">
        <v>23.907666666666668</v>
      </c>
      <c r="F25" s="55">
        <v>21.912000000000003</v>
      </c>
      <c r="G25" s="56">
        <v>23.388333333333335</v>
      </c>
      <c r="H25" s="28">
        <f t="shared" si="0"/>
        <v>6.7375562857490578</v>
      </c>
      <c r="I25" s="27">
        <f t="shared" si="3"/>
        <v>-8.3473920499700149</v>
      </c>
      <c r="J25" s="28">
        <f t="shared" si="1"/>
        <v>1.0565431666359735</v>
      </c>
      <c r="K25" s="27">
        <f t="shared" si="2"/>
        <v>0.97896249276232561</v>
      </c>
      <c r="L25" s="18"/>
    </row>
    <row r="26" spans="1:12">
      <c r="A26" s="16"/>
      <c r="B26" s="11" t="s">
        <v>8</v>
      </c>
      <c r="C26" s="55">
        <v>20.124333333333336</v>
      </c>
      <c r="D26" s="55">
        <v>18.298333333333332</v>
      </c>
      <c r="E26" s="55">
        <v>17.673333333333336</v>
      </c>
      <c r="F26" s="55">
        <v>16.747333333333334</v>
      </c>
      <c r="G26" s="56">
        <v>21.984999999999999</v>
      </c>
      <c r="H26" s="28">
        <f t="shared" si="0"/>
        <v>31.274630786990954</v>
      </c>
      <c r="I26" s="27">
        <f t="shared" si="3"/>
        <v>-5.2395322519803944</v>
      </c>
      <c r="J26" s="28">
        <f t="shared" si="1"/>
        <v>0.99314907083981507</v>
      </c>
      <c r="K26" s="27">
        <f t="shared" si="2"/>
        <v>0.74822066388835273</v>
      </c>
      <c r="L26" s="18"/>
    </row>
    <row r="27" spans="1:12">
      <c r="A27" s="16"/>
      <c r="B27" s="11" t="s">
        <v>9</v>
      </c>
      <c r="C27" s="55">
        <v>14.167333333333334</v>
      </c>
      <c r="D27" s="55">
        <v>17.882666666666665</v>
      </c>
      <c r="E27" s="55">
        <v>18.949666666666669</v>
      </c>
      <c r="F27" s="55">
        <v>19.138666666666666</v>
      </c>
      <c r="G27" s="56">
        <v>21.594999999999999</v>
      </c>
      <c r="H27" s="28">
        <f t="shared" si="0"/>
        <v>12.834401560540609</v>
      </c>
      <c r="I27" s="27">
        <f t="shared" si="3"/>
        <v>0.99737902161864955</v>
      </c>
      <c r="J27" s="28">
        <f t="shared" si="1"/>
        <v>0.97553123424088273</v>
      </c>
      <c r="K27" s="27">
        <f t="shared" si="2"/>
        <v>0.85505827072595952</v>
      </c>
      <c r="L27" s="18"/>
    </row>
    <row r="28" spans="1:12">
      <c r="A28" s="16"/>
      <c r="B28" s="11" t="s">
        <v>21</v>
      </c>
      <c r="C28" s="55">
        <v>15.261000000000001</v>
      </c>
      <c r="D28" s="55">
        <v>13.394333333333334</v>
      </c>
      <c r="E28" s="55">
        <v>17.391333333333332</v>
      </c>
      <c r="F28" s="55">
        <v>21.042333333333332</v>
      </c>
      <c r="G28" s="56">
        <v>21.166</v>
      </c>
      <c r="H28" s="28">
        <f t="shared" si="0"/>
        <v>0.58770415194766557</v>
      </c>
      <c r="I28" s="27">
        <f t="shared" si="3"/>
        <v>20.993215011308308</v>
      </c>
      <c r="J28" s="28">
        <f t="shared" si="1"/>
        <v>0.95615161398205728</v>
      </c>
      <c r="K28" s="27">
        <f t="shared" si="2"/>
        <v>0.94010839236654675</v>
      </c>
      <c r="L28" s="18"/>
    </row>
    <row r="29" spans="1:12">
      <c r="A29" s="16"/>
      <c r="B29" s="11" t="s">
        <v>15</v>
      </c>
      <c r="C29" s="55">
        <v>18.887999999999998</v>
      </c>
      <c r="D29" s="55">
        <v>17.860333333333333</v>
      </c>
      <c r="E29" s="55">
        <v>27.879666666666665</v>
      </c>
      <c r="F29" s="55">
        <v>17.563333333333333</v>
      </c>
      <c r="G29" s="56">
        <v>18.203999999999997</v>
      </c>
      <c r="H29" s="28">
        <f t="shared" si="0"/>
        <v>3.6477509963939836</v>
      </c>
      <c r="I29" s="27">
        <f t="shared" si="3"/>
        <v>-37.003072729229189</v>
      </c>
      <c r="J29" s="28">
        <f t="shared" si="1"/>
        <v>0.82234640371016565</v>
      </c>
      <c r="K29" s="27">
        <f t="shared" si="2"/>
        <v>0.78467709844905265</v>
      </c>
      <c r="L29" s="18"/>
    </row>
    <row r="30" spans="1:12">
      <c r="A30" s="16"/>
      <c r="B30" s="11" t="s">
        <v>3</v>
      </c>
      <c r="C30" s="55">
        <v>11.205</v>
      </c>
      <c r="D30" s="55">
        <v>11.555</v>
      </c>
      <c r="E30" s="55">
        <v>8.0366666666666671</v>
      </c>
      <c r="F30" s="55">
        <v>12.059333333333333</v>
      </c>
      <c r="G30" s="56">
        <v>16.994666666666664</v>
      </c>
      <c r="H30" s="28">
        <f t="shared" si="0"/>
        <v>40.925424291005562</v>
      </c>
      <c r="I30" s="27">
        <f t="shared" si="3"/>
        <v>50.053919535462455</v>
      </c>
      <c r="J30" s="28">
        <f t="shared" si="1"/>
        <v>0.76771605227347628</v>
      </c>
      <c r="K30" s="27">
        <f t="shared" si="2"/>
        <v>0.53877487317688044</v>
      </c>
      <c r="L30" s="18"/>
    </row>
    <row r="31" spans="1:12">
      <c r="A31" s="16"/>
      <c r="B31" s="11" t="s">
        <v>14</v>
      </c>
      <c r="C31" s="55">
        <v>10.459333333333333</v>
      </c>
      <c r="D31" s="55">
        <v>8.3603333333333349</v>
      </c>
      <c r="E31" s="55">
        <v>12.367333333333335</v>
      </c>
      <c r="F31" s="55">
        <v>10.628333333333332</v>
      </c>
      <c r="G31" s="56">
        <v>16.446333333333335</v>
      </c>
      <c r="H31" s="28">
        <f t="shared" si="0"/>
        <v>54.74047357691709</v>
      </c>
      <c r="I31" s="27">
        <f t="shared" si="3"/>
        <v>-14.061236591019366</v>
      </c>
      <c r="J31" s="28">
        <f t="shared" si="1"/>
        <v>0.74294567517497756</v>
      </c>
      <c r="K31" s="27">
        <f t="shared" si="2"/>
        <v>0.47484208168624109</v>
      </c>
      <c r="L31" s="18"/>
    </row>
    <row r="32" spans="1:12">
      <c r="A32" s="16"/>
      <c r="B32" s="11" t="s">
        <v>11</v>
      </c>
      <c r="C32" s="55">
        <v>15.608666666666666</v>
      </c>
      <c r="D32" s="55">
        <v>19.662666666666667</v>
      </c>
      <c r="E32" s="55">
        <v>16.416666666666668</v>
      </c>
      <c r="F32" s="55">
        <v>18.498999999999999</v>
      </c>
      <c r="G32" s="56">
        <v>15.158000000000001</v>
      </c>
      <c r="H32" s="28">
        <f t="shared" si="0"/>
        <v>-18.060435699226971</v>
      </c>
      <c r="I32" s="27">
        <f t="shared" si="3"/>
        <v>12.68426395939084</v>
      </c>
      <c r="J32" s="28">
        <f t="shared" si="1"/>
        <v>0.6847465824785044</v>
      </c>
      <c r="K32" s="27">
        <f t="shared" si="2"/>
        <v>0.82647988105194681</v>
      </c>
      <c r="L32" s="18"/>
    </row>
    <row r="33" spans="1:14">
      <c r="A33" s="16"/>
      <c r="B33" s="11" t="s">
        <v>17</v>
      </c>
      <c r="C33" s="55">
        <v>14.648333333333333</v>
      </c>
      <c r="D33" s="55">
        <v>15.302666666666667</v>
      </c>
      <c r="E33" s="55">
        <v>13.135</v>
      </c>
      <c r="F33" s="55">
        <v>14.578666666666669</v>
      </c>
      <c r="G33" s="56">
        <v>14.778333333333334</v>
      </c>
      <c r="H33" s="28">
        <f t="shared" si="0"/>
        <v>1.369581123102237</v>
      </c>
      <c r="I33" s="27">
        <f t="shared" si="3"/>
        <v>10.990990990991012</v>
      </c>
      <c r="J33" s="28">
        <f t="shared" si="1"/>
        <v>0.66759554325954373</v>
      </c>
      <c r="K33" s="27">
        <f t="shared" si="2"/>
        <v>0.65133113641616569</v>
      </c>
      <c r="L33" s="18"/>
    </row>
    <row r="34" spans="1:14">
      <c r="A34" s="16"/>
      <c r="B34" s="11" t="s">
        <v>16</v>
      </c>
      <c r="C34" s="55">
        <v>5.2566666666666668</v>
      </c>
      <c r="D34" s="55">
        <v>3.8103333333333338</v>
      </c>
      <c r="E34" s="55">
        <v>4.7836666666666661</v>
      </c>
      <c r="F34" s="55">
        <v>6.4739999999999993</v>
      </c>
      <c r="G34" s="56">
        <v>8.4090000000000007</v>
      </c>
      <c r="H34" s="28">
        <f t="shared" si="0"/>
        <v>29.888785912882334</v>
      </c>
      <c r="I34" s="27">
        <f t="shared" si="3"/>
        <v>35.335516688732497</v>
      </c>
      <c r="J34" s="28">
        <f t="shared" si="1"/>
        <v>0.37986766143698003</v>
      </c>
      <c r="K34" s="27">
        <f t="shared" si="2"/>
        <v>0.28923891831614157</v>
      </c>
      <c r="L34" s="18"/>
    </row>
    <row r="35" spans="1:14">
      <c r="A35" s="16"/>
      <c r="B35" s="11" t="s">
        <v>186</v>
      </c>
      <c r="C35" s="55">
        <v>6.4666666666666677</v>
      </c>
      <c r="D35" s="55">
        <v>8.2106666666666666</v>
      </c>
      <c r="E35" s="55">
        <v>10.478666666666667</v>
      </c>
      <c r="F35" s="55">
        <v>16.259333333333331</v>
      </c>
      <c r="G35" s="56">
        <v>6.7536666666666676</v>
      </c>
      <c r="H35" s="28">
        <f t="shared" si="0"/>
        <v>-58.462831604411811</v>
      </c>
      <c r="I35" s="27">
        <f t="shared" si="3"/>
        <v>55.16605166051658</v>
      </c>
      <c r="J35" s="28">
        <f t="shared" si="1"/>
        <v>0.30508973276151158</v>
      </c>
      <c r="K35" s="27">
        <f t="shared" si="2"/>
        <v>0.7264182863569536</v>
      </c>
      <c r="L35" s="18"/>
    </row>
    <row r="36" spans="1:14">
      <c r="A36" s="16"/>
      <c r="B36" s="11" t="s">
        <v>6</v>
      </c>
      <c r="C36" s="55">
        <v>4.9266666666666667</v>
      </c>
      <c r="D36" s="55">
        <v>3.7456666666666667</v>
      </c>
      <c r="E36" s="55">
        <v>3.4773333333333336</v>
      </c>
      <c r="F36" s="55">
        <v>3.4673333333333338</v>
      </c>
      <c r="G36" s="56">
        <v>3.5403333333333333</v>
      </c>
      <c r="H36" s="28">
        <f t="shared" si="0"/>
        <v>2.1053643530090316</v>
      </c>
      <c r="I36" s="27">
        <f t="shared" si="3"/>
        <v>-0.28757668711655304</v>
      </c>
      <c r="J36" s="28">
        <f t="shared" si="1"/>
        <v>0.1599308055703082</v>
      </c>
      <c r="K36" s="27">
        <f t="shared" si="2"/>
        <v>0.15491006221421613</v>
      </c>
      <c r="L36" s="18"/>
    </row>
    <row r="37" spans="1:14">
      <c r="A37" s="16"/>
      <c r="B37" s="11" t="s">
        <v>12</v>
      </c>
      <c r="C37" s="55">
        <v>2.3986666666666667</v>
      </c>
      <c r="D37" s="55">
        <v>1.206</v>
      </c>
      <c r="E37" s="55">
        <v>2.1263333333333332</v>
      </c>
      <c r="F37" s="55">
        <v>1.5676666666666665</v>
      </c>
      <c r="G37" s="56">
        <v>2.3776666666666668</v>
      </c>
      <c r="H37" s="28">
        <f t="shared" si="0"/>
        <v>51.669147352753583</v>
      </c>
      <c r="I37" s="27">
        <f t="shared" si="3"/>
        <v>-26.27371061294874</v>
      </c>
      <c r="J37" s="28">
        <f t="shared" si="1"/>
        <v>0.10740857133349105</v>
      </c>
      <c r="K37" s="27">
        <f t="shared" si="2"/>
        <v>7.0038648586181335E-2</v>
      </c>
      <c r="L37" s="18"/>
    </row>
    <row r="38" spans="1:14">
      <c r="A38" s="16"/>
      <c r="B38" s="11" t="s">
        <v>13</v>
      </c>
      <c r="C38" s="55">
        <v>1.1766666666666667</v>
      </c>
      <c r="D38" s="55">
        <v>0.96099999999999997</v>
      </c>
      <c r="E38" s="55">
        <v>1.8026666666666664</v>
      </c>
      <c r="F38" s="55">
        <v>0.75566666666666682</v>
      </c>
      <c r="G38" s="56">
        <v>0</v>
      </c>
      <c r="H38" s="28" t="str">
        <f t="shared" si="0"/>
        <v/>
      </c>
      <c r="I38" s="27" t="str">
        <f t="shared" si="3"/>
        <v/>
      </c>
      <c r="J38" s="28" t="str">
        <f t="shared" si="1"/>
        <v/>
      </c>
      <c r="K38" s="27">
        <f t="shared" si="2"/>
        <v>3.3760922038033839E-2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:F2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176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192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75">
        <v>2011</v>
      </c>
      <c r="G11" s="76" t="s">
        <v>103</v>
      </c>
      <c r="H11" s="76" t="s">
        <v>104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30</v>
      </c>
      <c r="C13" s="25">
        <v>3319.4173333333333</v>
      </c>
      <c r="D13" s="25">
        <v>3396.04</v>
      </c>
      <c r="E13" s="25">
        <v>3544.1693333333337</v>
      </c>
      <c r="F13" s="29">
        <v>3819.7630000000004</v>
      </c>
      <c r="G13" s="28">
        <f>IF(OR(OR(F13=0,E13=0),F13=""),"",(F13/E13-1)*100)</f>
        <v>7.7759734580025608</v>
      </c>
      <c r="H13" s="26">
        <f>F13-E13</f>
        <v>275.59366666666665</v>
      </c>
      <c r="I13" s="28">
        <f>IF(F13=0,"",F13/$F$13*100)</f>
        <v>100</v>
      </c>
      <c r="J13" s="18"/>
    </row>
    <row r="14" spans="1:13">
      <c r="A14" s="16"/>
      <c r="B14" s="11" t="s">
        <v>59</v>
      </c>
      <c r="C14" s="25">
        <v>1655.5313333333331</v>
      </c>
      <c r="D14" s="25">
        <v>1767.3173333333334</v>
      </c>
      <c r="E14" s="25">
        <v>1799.9489999999998</v>
      </c>
      <c r="F14" s="29">
        <v>1938.3483333333334</v>
      </c>
      <c r="G14" s="28">
        <f>IF(OR(OR(F14=0,E14=0),F14=""),"",(F14/E14-1)*100)</f>
        <v>7.6890697088269455</v>
      </c>
      <c r="H14" s="26">
        <f>F14-E14</f>
        <v>138.39933333333352</v>
      </c>
      <c r="I14" s="28">
        <f>IF(F14=0,"",F14/$F$13*100)</f>
        <v>50.745251297877203</v>
      </c>
      <c r="J14" s="18"/>
    </row>
    <row r="15" spans="1:13">
      <c r="A15" s="16"/>
      <c r="B15" s="11" t="s">
        <v>60</v>
      </c>
      <c r="C15" s="25">
        <v>121.96433333333334</v>
      </c>
      <c r="D15" s="25">
        <v>138.43033333333335</v>
      </c>
      <c r="E15" s="25">
        <v>150.12366666666665</v>
      </c>
      <c r="F15" s="29">
        <v>135.25966666666667</v>
      </c>
      <c r="G15" s="28">
        <f t="shared" ref="G15:G22" si="0">IF(OR(OR(F15=0,E15=0),F15=""),"",(F15/E15-1)*100)</f>
        <v>-9.9011703684295682</v>
      </c>
      <c r="H15" s="26">
        <f t="shared" ref="H15:H22" si="1">F15-E15</f>
        <v>-14.863999999999976</v>
      </c>
      <c r="I15" s="28">
        <f>IF(F15=0,"",F15/$F$13*100)</f>
        <v>3.5410486636649101</v>
      </c>
      <c r="J15" s="18"/>
      <c r="M15" s="34"/>
    </row>
    <row r="16" spans="1:13">
      <c r="A16" s="16"/>
      <c r="B16" s="11" t="s">
        <v>61</v>
      </c>
      <c r="C16" s="25">
        <v>136.20033333333333</v>
      </c>
      <c r="D16" s="25">
        <v>154.97466666666665</v>
      </c>
      <c r="E16" s="25">
        <v>142.55233333333334</v>
      </c>
      <c r="F16" s="29">
        <v>141.61166666666668</v>
      </c>
      <c r="G16" s="28">
        <f t="shared" si="0"/>
        <v>-0.65987461914570611</v>
      </c>
      <c r="H16" s="26">
        <f t="shared" si="1"/>
        <v>-0.9406666666666581</v>
      </c>
      <c r="I16" s="28">
        <f t="shared" ref="I16:I22" si="2">IF(F16=0,"",F16/$F$13*100)</f>
        <v>3.7073417033116103</v>
      </c>
      <c r="J16" s="18"/>
      <c r="M16" s="34"/>
    </row>
    <row r="17" spans="1:12">
      <c r="A17" s="16"/>
      <c r="B17" s="11" t="s">
        <v>62</v>
      </c>
      <c r="C17" s="25">
        <v>1158.56</v>
      </c>
      <c r="D17" s="25">
        <v>1112.8563333333334</v>
      </c>
      <c r="E17" s="25">
        <v>1228.1053333333332</v>
      </c>
      <c r="F17" s="29">
        <v>1308.0506666666668</v>
      </c>
      <c r="G17" s="28">
        <f t="shared" si="0"/>
        <v>6.5096479237937377</v>
      </c>
      <c r="H17" s="26">
        <f t="shared" si="1"/>
        <v>79.945333333333565</v>
      </c>
      <c r="I17" s="28">
        <f t="shared" si="2"/>
        <v>34.244288629076372</v>
      </c>
      <c r="J17" s="18"/>
    </row>
    <row r="18" spans="1:12">
      <c r="A18" s="16"/>
      <c r="B18" s="11" t="s">
        <v>63</v>
      </c>
      <c r="C18" s="25">
        <v>175.35066666666663</v>
      </c>
      <c r="D18" s="25">
        <v>142.58699999999999</v>
      </c>
      <c r="E18" s="25">
        <v>143.55600000000001</v>
      </c>
      <c r="F18" s="29">
        <v>213.88733333333334</v>
      </c>
      <c r="G18" s="28">
        <f t="shared" si="0"/>
        <v>48.992263181847726</v>
      </c>
      <c r="H18" s="26">
        <f t="shared" si="1"/>
        <v>70.331333333333333</v>
      </c>
      <c r="I18" s="28">
        <f t="shared" si="2"/>
        <v>5.5994922547114401</v>
      </c>
      <c r="J18" s="18"/>
    </row>
    <row r="19" spans="1:12">
      <c r="A19" s="16"/>
      <c r="B19" s="11" t="s">
        <v>64</v>
      </c>
      <c r="C19" s="25">
        <v>66.160333333333327</v>
      </c>
      <c r="D19" s="25">
        <v>72.254999999999995</v>
      </c>
      <c r="E19" s="25">
        <v>68.077999999999989</v>
      </c>
      <c r="F19" s="29">
        <v>73.876999999999995</v>
      </c>
      <c r="G19" s="28">
        <f t="shared" si="0"/>
        <v>8.5181703340286177</v>
      </c>
      <c r="H19" s="26">
        <f t="shared" si="1"/>
        <v>5.7990000000000066</v>
      </c>
      <c r="I19" s="28">
        <f t="shared" si="2"/>
        <v>1.9340728731075723</v>
      </c>
      <c r="J19" s="18"/>
    </row>
    <row r="20" spans="1:12">
      <c r="A20" s="16"/>
      <c r="B20" s="11" t="s">
        <v>65</v>
      </c>
      <c r="C20" s="25">
        <v>4.7459999999999996</v>
      </c>
      <c r="D20" s="25">
        <v>1.8363333333333334</v>
      </c>
      <c r="E20" s="25">
        <v>8.0393333333333334</v>
      </c>
      <c r="F20" s="29">
        <v>6.6193333333333335</v>
      </c>
      <c r="G20" s="28">
        <f t="shared" si="0"/>
        <v>-17.663156148934402</v>
      </c>
      <c r="H20" s="26">
        <f t="shared" si="1"/>
        <v>-1.42</v>
      </c>
      <c r="I20" s="28">
        <f t="shared" si="2"/>
        <v>0.17329172865786002</v>
      </c>
      <c r="J20" s="18"/>
    </row>
    <row r="21" spans="1:12">
      <c r="A21" s="16"/>
      <c r="B21" s="11" t="s">
        <v>66</v>
      </c>
      <c r="C21" s="25">
        <v>0.90366666666666662</v>
      </c>
      <c r="D21" s="25">
        <v>0.80133333333333334</v>
      </c>
      <c r="E21" s="25">
        <v>0.80066666666666675</v>
      </c>
      <c r="F21" s="29">
        <v>0</v>
      </c>
      <c r="G21" s="28" t="str">
        <f t="shared" si="0"/>
        <v/>
      </c>
      <c r="H21" s="26">
        <f t="shared" si="1"/>
        <v>-0.80066666666666675</v>
      </c>
      <c r="I21" s="28" t="str">
        <f t="shared" si="2"/>
        <v/>
      </c>
      <c r="J21" s="18"/>
      <c r="L21" s="23" t="s">
        <v>113</v>
      </c>
    </row>
    <row r="22" spans="1:12">
      <c r="A22" s="16"/>
      <c r="B22" s="11" t="s">
        <v>67</v>
      </c>
      <c r="C22" s="25">
        <v>0</v>
      </c>
      <c r="D22" s="25">
        <v>4.9809999999999999</v>
      </c>
      <c r="E22" s="25">
        <v>2.9646666666666666</v>
      </c>
      <c r="F22" s="29">
        <v>2.109</v>
      </c>
      <c r="G22" s="28">
        <f t="shared" si="0"/>
        <v>-28.862154261299754</v>
      </c>
      <c r="H22" s="26">
        <f t="shared" si="1"/>
        <v>-0.85566666666666658</v>
      </c>
      <c r="I22" s="28">
        <f t="shared" si="2"/>
        <v>5.5212849593024485E-2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49</v>
      </c>
      <c r="F50" s="34">
        <f>F15-F16</f>
        <v>-6.3520000000000039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6610.043333333334</v>
      </c>
      <c r="D13" s="26">
        <v>6156.685333333332</v>
      </c>
      <c r="E13" s="26">
        <v>6420.0430000000006</v>
      </c>
      <c r="F13" s="26">
        <v>6578.9623333333338</v>
      </c>
      <c r="G13" s="26">
        <v>6820.3006666666661</v>
      </c>
      <c r="H13" s="28">
        <f t="shared" ref="H13:H27" si="0">IF(OR(OR(G13=0,F13=0),G13=""),"",(G13/F13-1)*100)</f>
        <v>3.6683343224288345</v>
      </c>
      <c r="I13" s="27">
        <f>IF(OR(OR(G13=0,F13=0),F13=""),"",(F13/E13-1)*100)</f>
        <v>2.4753624443533129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2429.1353333333327</v>
      </c>
      <c r="D14" s="25">
        <v>2253.0569999999993</v>
      </c>
      <c r="E14" s="25">
        <v>2359.4300000000012</v>
      </c>
      <c r="F14" s="25">
        <v>2409.8546666666662</v>
      </c>
      <c r="G14" s="26">
        <v>2425.2389999999987</v>
      </c>
      <c r="H14" s="54">
        <f t="shared" ref="H14" si="3">IF(OR(OR(G14=0,F14=0),G14=""),"",(G14/F14-1)*100)</f>
        <v>0.63839257803095517</v>
      </c>
      <c r="I14" s="53">
        <f t="shared" ref="I14" si="4">IF(OR(OR(G14=0,F14=0),F14=""),"",(F14/E14-1)*100)</f>
        <v>2.1371545952482141</v>
      </c>
      <c r="J14" s="54">
        <f t="shared" ref="J14" si="5">IF(G14=0,"",G14/$G$13*100)</f>
        <v>35.55912148936541</v>
      </c>
      <c r="K14" s="53">
        <f t="shared" ref="K14" si="6">IF(F14=0,"",F14/$F$13*100)</f>
        <v>36.629707612958406</v>
      </c>
      <c r="L14" s="18"/>
    </row>
    <row r="15" spans="1:15">
      <c r="A15" s="16"/>
      <c r="B15" s="12" t="s">
        <v>4</v>
      </c>
      <c r="C15" s="107">
        <v>1806.9236666666666</v>
      </c>
      <c r="D15" s="107">
        <v>1655.5313333333331</v>
      </c>
      <c r="E15" s="107">
        <v>1767.3173333333334</v>
      </c>
      <c r="F15" s="107">
        <v>1799.9489999999998</v>
      </c>
      <c r="G15" s="107">
        <v>1938.3483333333334</v>
      </c>
      <c r="H15" s="50">
        <f t="shared" si="0"/>
        <v>7.6890697088269455</v>
      </c>
      <c r="I15" s="36">
        <f>IF(OR(OR(G15=0,F15=0),F15=""),"",(F15/E15-1)*100)</f>
        <v>1.8463954407734962</v>
      </c>
      <c r="J15" s="50">
        <f t="shared" si="1"/>
        <v>28.42027687733415</v>
      </c>
      <c r="K15" s="36">
        <f t="shared" si="2"/>
        <v>27.359162567024875</v>
      </c>
      <c r="L15" s="18"/>
    </row>
    <row r="16" spans="1:15">
      <c r="A16" s="16"/>
      <c r="B16" s="11" t="s">
        <v>195</v>
      </c>
      <c r="C16" s="55">
        <v>756.33500000000004</v>
      </c>
      <c r="D16" s="55">
        <v>727.75733333333335</v>
      </c>
      <c r="E16" s="55">
        <v>771.61799999999994</v>
      </c>
      <c r="F16" s="55">
        <v>770.56200000000001</v>
      </c>
      <c r="G16" s="56">
        <v>839.45533333333333</v>
      </c>
      <c r="H16" s="54">
        <f t="shared" si="0"/>
        <v>8.9406606260538766</v>
      </c>
      <c r="I16" s="53">
        <f t="shared" ref="I16:I27" si="7">IF(OR(OR(G16=0,F16=0),F16=""),"",(F16/E16-1)*100)</f>
        <v>-0.13685528331375263</v>
      </c>
      <c r="J16" s="54">
        <f t="shared" si="1"/>
        <v>12.308186608781959</v>
      </c>
      <c r="K16" s="53">
        <f t="shared" si="2"/>
        <v>11.712515757930822</v>
      </c>
      <c r="L16" s="18"/>
      <c r="N16" s="23" t="s">
        <v>4</v>
      </c>
      <c r="O16" s="34">
        <f>J15</f>
        <v>28.42027687733415</v>
      </c>
    </row>
    <row r="17" spans="1:15">
      <c r="A17" s="16"/>
      <c r="B17" s="11" t="s">
        <v>23</v>
      </c>
      <c r="C17" s="55">
        <v>488.48966666666666</v>
      </c>
      <c r="D17" s="55">
        <v>481.82099999999997</v>
      </c>
      <c r="E17" s="55">
        <v>454.31866666666673</v>
      </c>
      <c r="F17" s="55">
        <v>485.88799999999998</v>
      </c>
      <c r="G17" s="56">
        <v>474.49633333333333</v>
      </c>
      <c r="H17" s="28">
        <f t="shared" si="0"/>
        <v>-2.3445046320688445</v>
      </c>
      <c r="I17" s="27">
        <f t="shared" si="7"/>
        <v>6.9487202815057714</v>
      </c>
      <c r="J17" s="28">
        <f t="shared" si="1"/>
        <v>6.957117530791165</v>
      </c>
      <c r="K17" s="27">
        <f t="shared" si="2"/>
        <v>7.3854808004930046</v>
      </c>
      <c r="L17" s="18"/>
      <c r="N17" s="23" t="s">
        <v>35</v>
      </c>
      <c r="O17" s="34">
        <f>100-O16</f>
        <v>71.579723122665854</v>
      </c>
    </row>
    <row r="18" spans="1:15">
      <c r="A18" s="16"/>
      <c r="B18" s="11" t="s">
        <v>24</v>
      </c>
      <c r="C18" s="55">
        <v>244.07233333333338</v>
      </c>
      <c r="D18" s="55">
        <v>213.34400000000002</v>
      </c>
      <c r="E18" s="55">
        <v>236.13333333333333</v>
      </c>
      <c r="F18" s="55">
        <v>248.52066666666667</v>
      </c>
      <c r="G18" s="56">
        <v>269.08266666666668</v>
      </c>
      <c r="H18" s="28">
        <f t="shared" si="0"/>
        <v>8.273758587481673</v>
      </c>
      <c r="I18" s="27">
        <f t="shared" si="7"/>
        <v>5.245906267645406</v>
      </c>
      <c r="J18" s="28">
        <f t="shared" si="1"/>
        <v>3.9453197126891091</v>
      </c>
      <c r="K18" s="27">
        <f t="shared" si="2"/>
        <v>3.7775055407673968</v>
      </c>
      <c r="L18" s="18"/>
    </row>
    <row r="19" spans="1:15">
      <c r="A19" s="16"/>
      <c r="B19" s="11" t="s">
        <v>19</v>
      </c>
      <c r="C19" s="55">
        <v>185.04633333333334</v>
      </c>
      <c r="D19" s="55">
        <v>192.75133333333335</v>
      </c>
      <c r="E19" s="55">
        <v>180.57666666666668</v>
      </c>
      <c r="F19" s="55">
        <v>194.93366666666665</v>
      </c>
      <c r="G19" s="56">
        <v>184.45000000000002</v>
      </c>
      <c r="H19" s="28">
        <f t="shared" si="0"/>
        <v>-5.3780687789521391</v>
      </c>
      <c r="I19" s="27">
        <f t="shared" si="7"/>
        <v>7.9506396175216265</v>
      </c>
      <c r="J19" s="28">
        <f t="shared" si="1"/>
        <v>2.7044262271526449</v>
      </c>
      <c r="K19" s="27">
        <f t="shared" si="2"/>
        <v>2.9629849935301342</v>
      </c>
      <c r="L19" s="18"/>
    </row>
    <row r="20" spans="1:15">
      <c r="A20" s="16"/>
      <c r="B20" s="11" t="s">
        <v>22</v>
      </c>
      <c r="C20" s="55">
        <v>118.15333333333335</v>
      </c>
      <c r="D20" s="55">
        <v>121.13333333333333</v>
      </c>
      <c r="E20" s="55">
        <v>110.61066666666666</v>
      </c>
      <c r="F20" s="55">
        <v>112.73266666666666</v>
      </c>
      <c r="G20" s="56">
        <v>123.47433333333333</v>
      </c>
      <c r="H20" s="28">
        <f t="shared" si="0"/>
        <v>9.5284419186393734</v>
      </c>
      <c r="I20" s="27">
        <f t="shared" si="7"/>
        <v>1.918440656717868</v>
      </c>
      <c r="J20" s="28">
        <f t="shared" si="1"/>
        <v>1.8103942827153958</v>
      </c>
      <c r="K20" s="27">
        <f t="shared" si="2"/>
        <v>1.7135326356177645</v>
      </c>
      <c r="L20" s="18"/>
    </row>
    <row r="21" spans="1:15">
      <c r="A21" s="16"/>
      <c r="B21" s="11" t="s">
        <v>5</v>
      </c>
      <c r="C21" s="55">
        <v>108.887</v>
      </c>
      <c r="D21" s="55">
        <v>104.20899999999999</v>
      </c>
      <c r="E21" s="55">
        <v>113.93266666666666</v>
      </c>
      <c r="F21" s="55">
        <v>123.89100000000001</v>
      </c>
      <c r="G21" s="56">
        <v>116.50999999999999</v>
      </c>
      <c r="H21" s="28">
        <f t="shared" si="0"/>
        <v>-5.9576563269325593</v>
      </c>
      <c r="I21" s="27">
        <f t="shared" si="7"/>
        <v>8.7405426596995905</v>
      </c>
      <c r="J21" s="28">
        <f t="shared" si="1"/>
        <v>1.7082824598837334</v>
      </c>
      <c r="K21" s="27">
        <f t="shared" si="2"/>
        <v>1.8831389164866781</v>
      </c>
      <c r="L21" s="18"/>
    </row>
    <row r="22" spans="1:15">
      <c r="A22" s="16"/>
      <c r="B22" s="11" t="s">
        <v>20</v>
      </c>
      <c r="C22" s="55">
        <v>134.44033333333334</v>
      </c>
      <c r="D22" s="55">
        <v>82.176666666666662</v>
      </c>
      <c r="E22" s="55">
        <v>115.81033333333333</v>
      </c>
      <c r="F22" s="55">
        <v>113.29266666666666</v>
      </c>
      <c r="G22" s="56">
        <v>102.42733333333335</v>
      </c>
      <c r="H22" s="28">
        <f t="shared" si="0"/>
        <v>-9.590500120631507</v>
      </c>
      <c r="I22" s="27">
        <f t="shared" si="7"/>
        <v>-2.1739568432293077</v>
      </c>
      <c r="J22" s="28">
        <f t="shared" si="1"/>
        <v>1.5018008492489729</v>
      </c>
      <c r="K22" s="27">
        <f t="shared" si="2"/>
        <v>1.722044616255846</v>
      </c>
      <c r="L22" s="18"/>
    </row>
    <row r="23" spans="1:15">
      <c r="A23" s="16"/>
      <c r="B23" s="11" t="s">
        <v>7</v>
      </c>
      <c r="C23" s="55">
        <v>93.098333333333315</v>
      </c>
      <c r="D23" s="55">
        <v>84.405666666666676</v>
      </c>
      <c r="E23" s="55">
        <v>82.045333333333332</v>
      </c>
      <c r="F23" s="55">
        <v>84.393333333333331</v>
      </c>
      <c r="G23" s="56">
        <v>86.388999999999996</v>
      </c>
      <c r="H23" s="28">
        <f t="shared" si="0"/>
        <v>2.3647207520341329</v>
      </c>
      <c r="I23" s="27">
        <f t="shared" si="7"/>
        <v>2.861832482855009</v>
      </c>
      <c r="J23" s="28">
        <f t="shared" si="1"/>
        <v>1.2666450384249923</v>
      </c>
      <c r="K23" s="27">
        <f t="shared" si="2"/>
        <v>1.28277574877943</v>
      </c>
      <c r="L23" s="18"/>
    </row>
    <row r="24" spans="1:15">
      <c r="A24" s="16"/>
      <c r="B24" s="11" t="s">
        <v>21</v>
      </c>
      <c r="C24" s="55">
        <v>83.103333333333339</v>
      </c>
      <c r="D24" s="55">
        <v>80.909666666666666</v>
      </c>
      <c r="E24" s="55">
        <v>78.668999999999997</v>
      </c>
      <c r="F24" s="55">
        <v>77.389333333333326</v>
      </c>
      <c r="G24" s="56">
        <v>83.695666666666668</v>
      </c>
      <c r="H24" s="28">
        <f t="shared" si="0"/>
        <v>8.1488404948141024</v>
      </c>
      <c r="I24" s="27">
        <f t="shared" si="7"/>
        <v>-1.6266466672598789</v>
      </c>
      <c r="J24" s="28">
        <f t="shared" si="1"/>
        <v>1.2271550882751896</v>
      </c>
      <c r="K24" s="27">
        <f t="shared" si="2"/>
        <v>1.176315190941712</v>
      </c>
      <c r="L24" s="18"/>
    </row>
    <row r="25" spans="1:15">
      <c r="A25" s="16"/>
      <c r="B25" s="11" t="s">
        <v>18</v>
      </c>
      <c r="C25" s="55">
        <v>62.920333333333332</v>
      </c>
      <c r="D25" s="55">
        <v>62.210666666666668</v>
      </c>
      <c r="E25" s="55">
        <v>62.224666666666671</v>
      </c>
      <c r="F25" s="55">
        <v>65.015333333333331</v>
      </c>
      <c r="G25" s="56">
        <v>74.323333333333338</v>
      </c>
      <c r="H25" s="28">
        <f t="shared" si="0"/>
        <v>14.316622745403663</v>
      </c>
      <c r="I25" s="27">
        <f t="shared" si="7"/>
        <v>4.4848238104931548</v>
      </c>
      <c r="J25" s="28">
        <f t="shared" si="1"/>
        <v>1.0897369040719711</v>
      </c>
      <c r="K25" s="27">
        <f t="shared" si="2"/>
        <v>0.98823081877096408</v>
      </c>
      <c r="L25" s="18"/>
    </row>
    <row r="26" spans="1:15">
      <c r="A26" s="16"/>
      <c r="B26" s="11" t="s">
        <v>10</v>
      </c>
      <c r="C26" s="55">
        <v>55.017666666666663</v>
      </c>
      <c r="D26" s="55">
        <v>50.380333333333333</v>
      </c>
      <c r="E26" s="55">
        <v>47.466666666666669</v>
      </c>
      <c r="F26" s="55">
        <v>52.149666666666668</v>
      </c>
      <c r="G26" s="56">
        <v>58.586666666666666</v>
      </c>
      <c r="H26" s="28">
        <f t="shared" si="0"/>
        <v>12.343319548223386</v>
      </c>
      <c r="I26" s="27">
        <f t="shared" si="7"/>
        <v>9.8658707865168616</v>
      </c>
      <c r="J26" s="28">
        <f t="shared" si="1"/>
        <v>0.85900416315957151</v>
      </c>
      <c r="K26" s="27">
        <f t="shared" si="2"/>
        <v>0.79267313026618635</v>
      </c>
      <c r="L26" s="18"/>
    </row>
    <row r="27" spans="1:15">
      <c r="A27" s="16"/>
      <c r="B27" s="11" t="s">
        <v>8</v>
      </c>
      <c r="C27" s="55">
        <v>44.420666666666669</v>
      </c>
      <c r="D27" s="55">
        <v>46.997999999999998</v>
      </c>
      <c r="E27" s="55">
        <v>39.889666666666663</v>
      </c>
      <c r="F27" s="55">
        <v>40.390333333333338</v>
      </c>
      <c r="G27" s="56">
        <v>43.82266666666667</v>
      </c>
      <c r="H27" s="28">
        <f t="shared" si="0"/>
        <v>8.4979079152602388</v>
      </c>
      <c r="I27" s="27">
        <f t="shared" si="7"/>
        <v>1.2551287300804903</v>
      </c>
      <c r="J27" s="28">
        <f t="shared" si="1"/>
        <v>0.6425327681057269</v>
      </c>
      <c r="K27" s="27">
        <f t="shared" si="2"/>
        <v>0.61393167017676087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987.05633333333333</v>
      </c>
      <c r="D13" s="26">
        <v>917.73199999999997</v>
      </c>
      <c r="E13" s="26">
        <v>845.36433333333332</v>
      </c>
      <c r="F13" s="26">
        <v>808.92266666666671</v>
      </c>
      <c r="G13" s="26">
        <v>819.30399999999997</v>
      </c>
      <c r="H13" s="28">
        <f t="shared" ref="H13:H27" si="0">IF(OR(OR(G13=0,F13=0),G13=""),"",(G13/F13-1)*100)</f>
        <v>1.2833530028416362</v>
      </c>
      <c r="I13" s="27">
        <f>IF(OR(OR(G13=0,F13=0),F13=""),"",(F13/E13-1)*100)</f>
        <v>-4.3107646288996442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545.57400000000007</v>
      </c>
      <c r="D14" s="25">
        <v>538.31066666666663</v>
      </c>
      <c r="E14" s="25">
        <v>471.053</v>
      </c>
      <c r="F14" s="25">
        <v>430.44433333333347</v>
      </c>
      <c r="G14" s="26">
        <v>449.80566666666658</v>
      </c>
      <c r="H14" s="54">
        <f t="shared" si="0"/>
        <v>4.4979877382518074</v>
      </c>
      <c r="I14" s="53">
        <f t="shared" ref="I14" si="3">IF(OR(OR(G14=0,F14=0),F14=""),"",(F14/E14-1)*100)</f>
        <v>-8.6208275218853316</v>
      </c>
      <c r="J14" s="54">
        <f t="shared" si="1"/>
        <v>54.900948447299982</v>
      </c>
      <c r="K14" s="53">
        <f t="shared" si="2"/>
        <v>53.212049936376296</v>
      </c>
      <c r="L14" s="18"/>
    </row>
    <row r="15" spans="1:15">
      <c r="A15" s="16"/>
      <c r="B15" s="12" t="s">
        <v>4</v>
      </c>
      <c r="C15" s="107">
        <v>190.15766666666664</v>
      </c>
      <c r="D15" s="107">
        <v>121.96433333333334</v>
      </c>
      <c r="E15" s="107">
        <v>138.43033333333335</v>
      </c>
      <c r="F15" s="107">
        <v>150.12366666666665</v>
      </c>
      <c r="G15" s="107">
        <v>135.25966666666667</v>
      </c>
      <c r="H15" s="50">
        <f t="shared" si="0"/>
        <v>-9.9011703684295682</v>
      </c>
      <c r="I15" s="36">
        <f>IF(OR(OR(G15=0,F15=0),F15=""),"",(F15/E15-1)*100)</f>
        <v>8.447088908741085</v>
      </c>
      <c r="J15" s="50">
        <f t="shared" si="1"/>
        <v>16.509093897584616</v>
      </c>
      <c r="K15" s="36">
        <f t="shared" si="2"/>
        <v>18.558469536436935</v>
      </c>
      <c r="L15" s="18"/>
    </row>
    <row r="16" spans="1:15">
      <c r="A16" s="16"/>
      <c r="B16" s="11" t="s">
        <v>195</v>
      </c>
      <c r="C16" s="55">
        <v>57.288333333333334</v>
      </c>
      <c r="D16" s="55">
        <v>65.448999999999998</v>
      </c>
      <c r="E16" s="55">
        <v>65.180000000000007</v>
      </c>
      <c r="F16" s="55">
        <v>52.030333333333324</v>
      </c>
      <c r="G16" s="56">
        <v>59.562666666666665</v>
      </c>
      <c r="H16" s="54">
        <f t="shared" si="0"/>
        <v>14.476811603487727</v>
      </c>
      <c r="I16" s="53">
        <f t="shared" ref="I16:I27" si="4">IF(OR(OR(G16=0,F16=0),F16=""),"",(F16/E16-1)*100)</f>
        <v>-20.174388871842098</v>
      </c>
      <c r="J16" s="54">
        <f t="shared" si="1"/>
        <v>7.2699103954901565</v>
      </c>
      <c r="K16" s="53">
        <f t="shared" si="2"/>
        <v>6.4320528373540435</v>
      </c>
      <c r="L16" s="18"/>
      <c r="N16" s="23" t="s">
        <v>4</v>
      </c>
      <c r="O16" s="34">
        <f>J15</f>
        <v>16.509093897584616</v>
      </c>
    </row>
    <row r="17" spans="1:15">
      <c r="A17" s="16"/>
      <c r="B17" s="11" t="s">
        <v>23</v>
      </c>
      <c r="C17" s="55">
        <v>38.322000000000003</v>
      </c>
      <c r="D17" s="55">
        <v>41.064999999999998</v>
      </c>
      <c r="E17" s="55">
        <v>27.217333333333332</v>
      </c>
      <c r="F17" s="55">
        <v>32.491</v>
      </c>
      <c r="G17" s="56">
        <v>35.096666666666671</v>
      </c>
      <c r="H17" s="28">
        <f t="shared" si="0"/>
        <v>8.0196567254521955</v>
      </c>
      <c r="I17" s="27">
        <f t="shared" si="4"/>
        <v>19.376132856513006</v>
      </c>
      <c r="J17" s="28">
        <f t="shared" si="1"/>
        <v>4.2837172364185543</v>
      </c>
      <c r="K17" s="27">
        <f t="shared" si="2"/>
        <v>4.016576780310273</v>
      </c>
      <c r="L17" s="18"/>
      <c r="N17" s="23" t="s">
        <v>35</v>
      </c>
      <c r="O17" s="34">
        <f>100-O16</f>
        <v>83.49090610241538</v>
      </c>
    </row>
    <row r="18" spans="1:15">
      <c r="A18" s="16"/>
      <c r="B18" s="11" t="s">
        <v>24</v>
      </c>
      <c r="C18" s="55">
        <v>28.307333333333332</v>
      </c>
      <c r="D18" s="55">
        <v>24.710333333333335</v>
      </c>
      <c r="E18" s="55">
        <v>24.308666666666667</v>
      </c>
      <c r="F18" s="55">
        <v>25.804666666666666</v>
      </c>
      <c r="G18" s="56">
        <v>24.844666666666665</v>
      </c>
      <c r="H18" s="28">
        <f t="shared" si="0"/>
        <v>-3.7202573177978149</v>
      </c>
      <c r="I18" s="27">
        <f t="shared" si="4"/>
        <v>6.1541836930587124</v>
      </c>
      <c r="J18" s="28">
        <f t="shared" si="1"/>
        <v>3.0324112498738764</v>
      </c>
      <c r="K18" s="27">
        <f t="shared" si="2"/>
        <v>3.1900041536727035</v>
      </c>
      <c r="L18" s="18"/>
    </row>
    <row r="19" spans="1:15">
      <c r="A19" s="16"/>
      <c r="B19" s="11" t="s">
        <v>5</v>
      </c>
      <c r="C19" s="55">
        <v>22.645</v>
      </c>
      <c r="D19" s="55">
        <v>23.685999999999996</v>
      </c>
      <c r="E19" s="55">
        <v>20.636333333333333</v>
      </c>
      <c r="F19" s="55">
        <v>18.562666666666669</v>
      </c>
      <c r="G19" s="56">
        <v>19.884</v>
      </c>
      <c r="H19" s="28">
        <f t="shared" si="0"/>
        <v>7.1182301393477809</v>
      </c>
      <c r="I19" s="27">
        <f t="shared" si="4"/>
        <v>-10.048619748340293</v>
      </c>
      <c r="J19" s="28">
        <f t="shared" si="1"/>
        <v>2.4269379863884466</v>
      </c>
      <c r="K19" s="27">
        <f t="shared" si="2"/>
        <v>2.2947393405550098</v>
      </c>
      <c r="L19" s="18"/>
    </row>
    <row r="20" spans="1:15">
      <c r="A20" s="16"/>
      <c r="B20" s="11" t="s">
        <v>19</v>
      </c>
      <c r="C20" s="55">
        <v>20.6</v>
      </c>
      <c r="D20" s="55">
        <v>18.336000000000002</v>
      </c>
      <c r="E20" s="55">
        <v>15.927333333333332</v>
      </c>
      <c r="F20" s="55">
        <v>16.001333333333335</v>
      </c>
      <c r="G20" s="56">
        <v>18.864666666666668</v>
      </c>
      <c r="H20" s="28">
        <f t="shared" si="0"/>
        <v>17.89434213815515</v>
      </c>
      <c r="I20" s="27">
        <f t="shared" si="4"/>
        <v>0.46461010422336191</v>
      </c>
      <c r="J20" s="28">
        <f t="shared" si="1"/>
        <v>2.3025234426619021</v>
      </c>
      <c r="K20" s="27">
        <f t="shared" si="2"/>
        <v>1.9781042110329459</v>
      </c>
      <c r="L20" s="18"/>
    </row>
    <row r="21" spans="1:15">
      <c r="A21" s="16"/>
      <c r="B21" s="11" t="s">
        <v>20</v>
      </c>
      <c r="C21" s="55">
        <v>13.443333333333333</v>
      </c>
      <c r="D21" s="55">
        <v>14.486666666666666</v>
      </c>
      <c r="E21" s="55">
        <v>14.642333333333331</v>
      </c>
      <c r="F21" s="55">
        <v>14.043999999999999</v>
      </c>
      <c r="G21" s="56">
        <v>14.143000000000001</v>
      </c>
      <c r="H21" s="28">
        <f t="shared" si="0"/>
        <v>0.7049273711193571</v>
      </c>
      <c r="I21" s="27">
        <f t="shared" si="4"/>
        <v>-4.0863250392696893</v>
      </c>
      <c r="J21" s="28">
        <f t="shared" si="1"/>
        <v>1.7262212805014991</v>
      </c>
      <c r="K21" s="27">
        <f t="shared" si="2"/>
        <v>1.7361362932097339</v>
      </c>
      <c r="L21" s="18"/>
    </row>
    <row r="22" spans="1:15">
      <c r="A22" s="16"/>
      <c r="B22" s="11" t="s">
        <v>7</v>
      </c>
      <c r="C22" s="55">
        <v>13.690333333333333</v>
      </c>
      <c r="D22" s="55">
        <v>11.093999999999999</v>
      </c>
      <c r="E22" s="55">
        <v>13.522333333333334</v>
      </c>
      <c r="F22" s="55">
        <v>14.556333333333333</v>
      </c>
      <c r="G22" s="56">
        <v>13.142333333333333</v>
      </c>
      <c r="H22" s="28">
        <f t="shared" si="0"/>
        <v>-9.7139847489065456</v>
      </c>
      <c r="I22" s="27">
        <f t="shared" si="4"/>
        <v>7.6466093129883728</v>
      </c>
      <c r="J22" s="28">
        <f t="shared" si="1"/>
        <v>1.6040850933637982</v>
      </c>
      <c r="K22" s="27">
        <f t="shared" si="2"/>
        <v>1.7994715605282416</v>
      </c>
      <c r="L22" s="18"/>
    </row>
    <row r="23" spans="1:15">
      <c r="A23" s="16"/>
      <c r="B23" s="11" t="s">
        <v>22</v>
      </c>
      <c r="C23" s="55">
        <v>13.341666666666667</v>
      </c>
      <c r="D23" s="55">
        <v>16.810333333333332</v>
      </c>
      <c r="E23" s="55">
        <v>12.076000000000001</v>
      </c>
      <c r="F23" s="55">
        <v>15.215666666666669</v>
      </c>
      <c r="G23" s="56">
        <v>11.176333333333332</v>
      </c>
      <c r="H23" s="28">
        <f t="shared" si="0"/>
        <v>-26.547199158761824</v>
      </c>
      <c r="I23" s="27">
        <f t="shared" si="4"/>
        <v>25.999227117146972</v>
      </c>
      <c r="J23" s="28">
        <f t="shared" si="1"/>
        <v>1.3641253226315668</v>
      </c>
      <c r="K23" s="27">
        <f t="shared" si="2"/>
        <v>1.8809791459257745</v>
      </c>
      <c r="L23" s="18"/>
    </row>
    <row r="24" spans="1:15">
      <c r="A24" s="16"/>
      <c r="B24" s="11" t="s">
        <v>21</v>
      </c>
      <c r="C24" s="55">
        <v>11.929666666666668</v>
      </c>
      <c r="D24" s="55">
        <v>13.310333333333332</v>
      </c>
      <c r="E24" s="55">
        <v>14.403333333333334</v>
      </c>
      <c r="F24" s="55">
        <v>12.545666666666667</v>
      </c>
      <c r="G24" s="56">
        <v>10.271333333333333</v>
      </c>
      <c r="H24" s="28">
        <f t="shared" si="0"/>
        <v>-18.128437441879008</v>
      </c>
      <c r="I24" s="27">
        <f t="shared" si="4"/>
        <v>-12.897477435778759</v>
      </c>
      <c r="J24" s="28">
        <f t="shared" si="1"/>
        <v>1.2536657130116944</v>
      </c>
      <c r="K24" s="27">
        <f t="shared" si="2"/>
        <v>1.550910511429193</v>
      </c>
      <c r="L24" s="18"/>
    </row>
    <row r="25" spans="1:15">
      <c r="A25" s="16"/>
      <c r="B25" s="11" t="s">
        <v>18</v>
      </c>
      <c r="C25" s="55">
        <v>12.040333333333331</v>
      </c>
      <c r="D25" s="55">
        <v>10.775</v>
      </c>
      <c r="E25" s="55">
        <v>10.194666666666665</v>
      </c>
      <c r="F25" s="55">
        <v>10.666666666666666</v>
      </c>
      <c r="G25" s="56">
        <v>9.6143333333333327</v>
      </c>
      <c r="H25" s="28">
        <f t="shared" si="0"/>
        <v>-9.8656249999999996</v>
      </c>
      <c r="I25" s="27">
        <f t="shared" si="4"/>
        <v>4.6298718284070173</v>
      </c>
      <c r="J25" s="28">
        <f t="shared" si="1"/>
        <v>1.1734756980721848</v>
      </c>
      <c r="K25" s="27">
        <f t="shared" si="2"/>
        <v>1.3186262551673664</v>
      </c>
      <c r="L25" s="18"/>
    </row>
    <row r="26" spans="1:15">
      <c r="A26" s="16"/>
      <c r="B26" s="11" t="s">
        <v>10</v>
      </c>
      <c r="C26" s="55">
        <v>11.061</v>
      </c>
      <c r="D26" s="55">
        <v>10.365666666666666</v>
      </c>
      <c r="E26" s="55">
        <v>9.9963333333333324</v>
      </c>
      <c r="F26" s="55">
        <v>9.197000000000001</v>
      </c>
      <c r="G26" s="56">
        <v>8.8976666666666677</v>
      </c>
      <c r="H26" s="28">
        <f t="shared" si="0"/>
        <v>-3.2546844985683721</v>
      </c>
      <c r="I26" s="27">
        <f t="shared" si="4"/>
        <v>-7.9962652972756505</v>
      </c>
      <c r="J26" s="28">
        <f t="shared" si="1"/>
        <v>1.0860030790361903</v>
      </c>
      <c r="K26" s="27">
        <f t="shared" si="2"/>
        <v>1.1369442814475879</v>
      </c>
      <c r="L26" s="18"/>
    </row>
    <row r="27" spans="1:15">
      <c r="A27" s="16"/>
      <c r="B27" s="11" t="s">
        <v>8</v>
      </c>
      <c r="C27" s="55">
        <v>8.6556666666666668</v>
      </c>
      <c r="D27" s="55">
        <v>7.3686666666666669</v>
      </c>
      <c r="E27" s="55">
        <v>7.7763333333333335</v>
      </c>
      <c r="F27" s="55">
        <v>7.2393333333333336</v>
      </c>
      <c r="G27" s="56">
        <v>8.7409999999999997</v>
      </c>
      <c r="H27" s="28">
        <f t="shared" si="0"/>
        <v>20.743162353807886</v>
      </c>
      <c r="I27" s="27">
        <f t="shared" si="4"/>
        <v>-6.9055681769471411</v>
      </c>
      <c r="J27" s="28">
        <f t="shared" si="1"/>
        <v>1.0668811576655308</v>
      </c>
      <c r="K27" s="27">
        <f t="shared" si="2"/>
        <v>0.8949351565539021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2" sqref="I2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610.38766666666663</v>
      </c>
      <c r="D13" s="26">
        <v>638.596</v>
      </c>
      <c r="E13" s="26">
        <v>697.99133333333339</v>
      </c>
      <c r="F13" s="26">
        <v>679.25300000000004</v>
      </c>
      <c r="G13" s="26">
        <v>697.56899999999996</v>
      </c>
      <c r="H13" s="28">
        <f t="shared" ref="H13:H27" si="0">IF(OR(OR(G13=0,F13=0),G13=""),"",(G13/F13-1)*100)</f>
        <v>2.696491587081673</v>
      </c>
      <c r="I13" s="27">
        <f>IF(OR(OR(G13=0,F13=0),F13=""),"",(F13/E13-1)*100)</f>
        <v>-2.684608309367742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237.50200000000001</v>
      </c>
      <c r="D14" s="25">
        <v>285.14533333333333</v>
      </c>
      <c r="E14" s="25">
        <v>318.5856666666669</v>
      </c>
      <c r="F14" s="25">
        <v>299.82900000000006</v>
      </c>
      <c r="G14" s="26">
        <v>327.42933333333332</v>
      </c>
      <c r="H14" s="54">
        <f t="shared" si="0"/>
        <v>9.2053581652652881</v>
      </c>
      <c r="I14" s="53">
        <f t="shared" ref="I14" si="3">IF(OR(OR(G14=0,F14=0),F14=""),"",(F14/E14-1)*100)</f>
        <v>-5.88747976734677</v>
      </c>
      <c r="J14" s="54">
        <f t="shared" si="1"/>
        <v>46.938630204801726</v>
      </c>
      <c r="K14" s="53">
        <f t="shared" si="2"/>
        <v>44.140990175972725</v>
      </c>
      <c r="L14" s="18"/>
    </row>
    <row r="15" spans="1:15">
      <c r="A15" s="16"/>
      <c r="B15" s="12" t="s">
        <v>4</v>
      </c>
      <c r="C15" s="107">
        <v>125.82099999999998</v>
      </c>
      <c r="D15" s="107">
        <v>136.20033333333333</v>
      </c>
      <c r="E15" s="107">
        <v>154.97466666666665</v>
      </c>
      <c r="F15" s="107">
        <v>142.55233333333334</v>
      </c>
      <c r="G15" s="107">
        <v>141.61166666666668</v>
      </c>
      <c r="H15" s="50">
        <f t="shared" si="0"/>
        <v>-0.65987461914570611</v>
      </c>
      <c r="I15" s="36">
        <f>IF(OR(OR(G15=0,F15=0),F15=""),"",(F15/E15-1)*100)</f>
        <v>-8.0157186981097865</v>
      </c>
      <c r="J15" s="50">
        <f t="shared" si="1"/>
        <v>20.300739663985453</v>
      </c>
      <c r="K15" s="36">
        <f t="shared" si="2"/>
        <v>20.986632864828469</v>
      </c>
      <c r="L15" s="18"/>
    </row>
    <row r="16" spans="1:15">
      <c r="A16" s="16"/>
      <c r="B16" s="11" t="s">
        <v>195</v>
      </c>
      <c r="C16" s="25">
        <v>60.31</v>
      </c>
      <c r="D16" s="25">
        <v>55.540333333333329</v>
      </c>
      <c r="E16" s="25">
        <v>59.953333333333326</v>
      </c>
      <c r="F16" s="25">
        <v>60.028333333333336</v>
      </c>
      <c r="G16" s="26">
        <v>58.142000000000003</v>
      </c>
      <c r="H16" s="28">
        <f t="shared" si="0"/>
        <v>-3.1424049754282701</v>
      </c>
      <c r="I16" s="27">
        <f t="shared" ref="I16:I27" si="4">IF(OR(OR(G16=0,F16=0),F16=""),"",(F16/E16-1)*100)</f>
        <v>0.12509729789837998</v>
      </c>
      <c r="J16" s="28">
        <f t="shared" si="1"/>
        <v>8.3349460770189054</v>
      </c>
      <c r="K16" s="27">
        <f t="shared" si="2"/>
        <v>8.8374042268982738</v>
      </c>
      <c r="L16" s="18"/>
      <c r="N16" s="23" t="s">
        <v>4</v>
      </c>
      <c r="O16" s="34">
        <f>J15</f>
        <v>20.300739663985453</v>
      </c>
    </row>
    <row r="17" spans="1:15">
      <c r="A17" s="16"/>
      <c r="B17" s="11" t="s">
        <v>23</v>
      </c>
      <c r="C17" s="25">
        <v>59.766666666666673</v>
      </c>
      <c r="D17" s="25">
        <v>42.831999999999994</v>
      </c>
      <c r="E17" s="25">
        <v>38.483333333333334</v>
      </c>
      <c r="F17" s="25">
        <v>47.654666666666664</v>
      </c>
      <c r="G17" s="26">
        <v>41.000333333333337</v>
      </c>
      <c r="H17" s="28">
        <f t="shared" si="0"/>
        <v>-13.963655185920921</v>
      </c>
      <c r="I17" s="27">
        <f t="shared" si="4"/>
        <v>23.831961888263308</v>
      </c>
      <c r="J17" s="28">
        <f t="shared" si="1"/>
        <v>5.8776025501897786</v>
      </c>
      <c r="K17" s="27">
        <f t="shared" si="2"/>
        <v>7.0157462192536002</v>
      </c>
      <c r="L17" s="18"/>
      <c r="N17" s="23" t="s">
        <v>35</v>
      </c>
      <c r="O17" s="34">
        <f>100-O16</f>
        <v>79.699260336014547</v>
      </c>
    </row>
    <row r="18" spans="1:15">
      <c r="A18" s="16"/>
      <c r="B18" s="11" t="s">
        <v>24</v>
      </c>
      <c r="C18" s="25">
        <v>33.714333333333336</v>
      </c>
      <c r="D18" s="25">
        <v>32.999666666666663</v>
      </c>
      <c r="E18" s="25">
        <v>31.566333333333336</v>
      </c>
      <c r="F18" s="25">
        <v>32.899333333333338</v>
      </c>
      <c r="G18" s="26">
        <v>34.725000000000001</v>
      </c>
      <c r="H18" s="28">
        <f t="shared" si="0"/>
        <v>5.549251251291798</v>
      </c>
      <c r="I18" s="27">
        <f t="shared" si="4"/>
        <v>4.2228534620217806</v>
      </c>
      <c r="J18" s="28">
        <f t="shared" si="1"/>
        <v>4.9780021761288138</v>
      </c>
      <c r="K18" s="27">
        <f t="shared" si="2"/>
        <v>4.8434579358991918</v>
      </c>
      <c r="L18" s="18"/>
    </row>
    <row r="19" spans="1:15">
      <c r="A19" s="16"/>
      <c r="B19" s="11" t="s">
        <v>5</v>
      </c>
      <c r="C19" s="25">
        <v>18.082000000000001</v>
      </c>
      <c r="D19" s="25">
        <v>14.505000000000001</v>
      </c>
      <c r="E19" s="25">
        <v>18.615666666666666</v>
      </c>
      <c r="F19" s="25">
        <v>19.048000000000002</v>
      </c>
      <c r="G19" s="26">
        <v>21.552333333333333</v>
      </c>
      <c r="H19" s="28">
        <f t="shared" si="0"/>
        <v>13.147487050258988</v>
      </c>
      <c r="I19" s="27">
        <f t="shared" si="4"/>
        <v>2.3224166025032744</v>
      </c>
      <c r="J19" s="28">
        <f t="shared" si="1"/>
        <v>3.0896346215690969</v>
      </c>
      <c r="K19" s="27">
        <f t="shared" si="2"/>
        <v>2.8042570294131939</v>
      </c>
      <c r="L19" s="18"/>
    </row>
    <row r="20" spans="1:15">
      <c r="A20" s="16"/>
      <c r="B20" s="11" t="s">
        <v>19</v>
      </c>
      <c r="C20" s="25">
        <v>12.569666666666665</v>
      </c>
      <c r="D20" s="25">
        <v>15.188666666666668</v>
      </c>
      <c r="E20" s="25">
        <v>19.393333333333331</v>
      </c>
      <c r="F20" s="25">
        <v>17.965333333333334</v>
      </c>
      <c r="G20" s="26">
        <v>14.951333333333332</v>
      </c>
      <c r="H20" s="28">
        <f t="shared" si="0"/>
        <v>-16.776755232299244</v>
      </c>
      <c r="I20" s="27">
        <f t="shared" si="4"/>
        <v>-7.3633551048470132</v>
      </c>
      <c r="J20" s="28">
        <f t="shared" si="1"/>
        <v>2.1433483043732351</v>
      </c>
      <c r="K20" s="27">
        <f t="shared" si="2"/>
        <v>2.6448662476769824</v>
      </c>
      <c r="L20" s="18"/>
    </row>
    <row r="21" spans="1:15">
      <c r="A21" s="16"/>
      <c r="B21" s="11" t="s">
        <v>22</v>
      </c>
      <c r="C21" s="25">
        <v>11.215333333333334</v>
      </c>
      <c r="D21" s="25">
        <v>9.7473333333333354</v>
      </c>
      <c r="E21" s="25">
        <v>8.0250000000000004</v>
      </c>
      <c r="F21" s="25">
        <v>7.4106666666666667</v>
      </c>
      <c r="G21" s="26">
        <v>9.3423333333333343</v>
      </c>
      <c r="H21" s="28">
        <f t="shared" si="0"/>
        <v>26.066030946383599</v>
      </c>
      <c r="I21" s="27">
        <f t="shared" si="4"/>
        <v>-7.6552440290758028</v>
      </c>
      <c r="J21" s="28">
        <f t="shared" si="1"/>
        <v>1.3392701414961581</v>
      </c>
      <c r="K21" s="27">
        <f t="shared" si="2"/>
        <v>1.0910024198151007</v>
      </c>
      <c r="L21" s="18"/>
    </row>
    <row r="22" spans="1:15">
      <c r="A22" s="16"/>
      <c r="B22" s="11" t="s">
        <v>20</v>
      </c>
      <c r="C22" s="25">
        <v>9.7779999999999987</v>
      </c>
      <c r="D22" s="25">
        <v>8.6303333333333327</v>
      </c>
      <c r="E22" s="25">
        <v>11.554666666666668</v>
      </c>
      <c r="F22" s="25">
        <v>13.009666666666666</v>
      </c>
      <c r="G22" s="26">
        <v>9.2083333333333339</v>
      </c>
      <c r="H22" s="28">
        <f t="shared" si="0"/>
        <v>-29.219298470368184</v>
      </c>
      <c r="I22" s="27">
        <f t="shared" si="4"/>
        <v>12.592314793445624</v>
      </c>
      <c r="J22" s="28">
        <f t="shared" si="1"/>
        <v>1.3200605722635803</v>
      </c>
      <c r="K22" s="27">
        <f t="shared" si="2"/>
        <v>1.9152902772113873</v>
      </c>
      <c r="L22" s="18"/>
    </row>
    <row r="23" spans="1:15">
      <c r="A23" s="16"/>
      <c r="B23" s="11" t="s">
        <v>8</v>
      </c>
      <c r="C23" s="25">
        <v>10.816333333333333</v>
      </c>
      <c r="D23" s="25">
        <v>10.089333333333334</v>
      </c>
      <c r="E23" s="25">
        <v>11.256</v>
      </c>
      <c r="F23" s="25">
        <v>9.4826666666666668</v>
      </c>
      <c r="G23" s="26">
        <v>9.1063333333333336</v>
      </c>
      <c r="H23" s="28">
        <f t="shared" si="0"/>
        <v>-3.9686445444319429</v>
      </c>
      <c r="I23" s="27">
        <f t="shared" si="4"/>
        <v>-15.754560530679939</v>
      </c>
      <c r="J23" s="28">
        <f t="shared" si="1"/>
        <v>1.3054383628477375</v>
      </c>
      <c r="K23" s="27">
        <f t="shared" si="2"/>
        <v>1.3960433986550911</v>
      </c>
      <c r="L23" s="18"/>
    </row>
    <row r="24" spans="1:15">
      <c r="A24" s="16"/>
      <c r="B24" s="11" t="s">
        <v>10</v>
      </c>
      <c r="C24" s="25">
        <v>8.0879999999999992</v>
      </c>
      <c r="D24" s="25">
        <v>7.7480000000000002</v>
      </c>
      <c r="E24" s="25">
        <v>7.1093333333333328</v>
      </c>
      <c r="F24" s="25">
        <v>7.5656666666666661</v>
      </c>
      <c r="G24" s="26">
        <v>8.9580000000000002</v>
      </c>
      <c r="H24" s="28">
        <f t="shared" si="0"/>
        <v>18.40331321319999</v>
      </c>
      <c r="I24" s="27">
        <f t="shared" si="4"/>
        <v>6.4187921980495055</v>
      </c>
      <c r="J24" s="28">
        <f t="shared" si="1"/>
        <v>1.2841740386972473</v>
      </c>
      <c r="K24" s="27">
        <f t="shared" si="2"/>
        <v>1.1138216050082468</v>
      </c>
      <c r="L24" s="18"/>
    </row>
    <row r="25" spans="1:15">
      <c r="A25" s="16"/>
      <c r="B25" s="11" t="s">
        <v>21</v>
      </c>
      <c r="C25" s="25">
        <v>9.2799999999999994</v>
      </c>
      <c r="D25" s="25">
        <v>6.1843333333333339</v>
      </c>
      <c r="E25" s="25">
        <v>5.8090000000000002</v>
      </c>
      <c r="F25" s="25">
        <v>8.0926666666666662</v>
      </c>
      <c r="G25" s="26">
        <v>8.4513333333333325</v>
      </c>
      <c r="H25" s="28">
        <f t="shared" si="0"/>
        <v>4.4319960458027774</v>
      </c>
      <c r="I25" s="27">
        <f t="shared" si="4"/>
        <v>39.312560968611912</v>
      </c>
      <c r="J25" s="28">
        <f t="shared" si="1"/>
        <v>1.2115408415989433</v>
      </c>
      <c r="K25" s="27">
        <f t="shared" si="2"/>
        <v>1.1914068346649431</v>
      </c>
      <c r="L25" s="18"/>
    </row>
    <row r="26" spans="1:15">
      <c r="A26" s="16"/>
      <c r="B26" s="11" t="s">
        <v>7</v>
      </c>
      <c r="C26" s="25">
        <v>8.5366666666666671</v>
      </c>
      <c r="D26" s="25">
        <v>8.2820000000000018</v>
      </c>
      <c r="E26" s="25">
        <v>6.7256666666666662</v>
      </c>
      <c r="F26" s="25">
        <v>8.8843333333333323</v>
      </c>
      <c r="G26" s="26">
        <v>7.4649999999999999</v>
      </c>
      <c r="H26" s="28">
        <f t="shared" si="0"/>
        <v>-15.97568753986417</v>
      </c>
      <c r="I26" s="27">
        <f t="shared" si="4"/>
        <v>32.095950835109278</v>
      </c>
      <c r="J26" s="28">
        <f t="shared" si="1"/>
        <v>1.070145032247706</v>
      </c>
      <c r="K26" s="27">
        <f t="shared" si="2"/>
        <v>1.3079564364578931</v>
      </c>
      <c r="L26" s="18"/>
    </row>
    <row r="27" spans="1:15">
      <c r="A27" s="16"/>
      <c r="B27" s="11" t="s">
        <v>18</v>
      </c>
      <c r="C27" s="25">
        <v>4.9076666666666666</v>
      </c>
      <c r="D27" s="25">
        <v>5.5033333333333339</v>
      </c>
      <c r="E27" s="25">
        <v>5.9393333333333338</v>
      </c>
      <c r="F27" s="25">
        <v>4.8303333333333329</v>
      </c>
      <c r="G27" s="26">
        <v>5.6256666666666666</v>
      </c>
      <c r="H27" s="28">
        <f t="shared" si="0"/>
        <v>16.465392312469817</v>
      </c>
      <c r="I27" s="27">
        <f t="shared" si="4"/>
        <v>-18.672129307441931</v>
      </c>
      <c r="J27" s="28">
        <f t="shared" si="1"/>
        <v>0.80646741278162692</v>
      </c>
      <c r="K27" s="27">
        <f t="shared" si="2"/>
        <v>0.71112432824490035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>
      <selection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6248.4716666666673</v>
      </c>
      <c r="D13" s="26">
        <v>7498.5253333333339</v>
      </c>
      <c r="E13" s="26">
        <v>7830.9743333333345</v>
      </c>
      <c r="F13" s="26">
        <v>8313.1336666666666</v>
      </c>
      <c r="G13" s="26">
        <v>8658.614333333333</v>
      </c>
      <c r="H13" s="28">
        <f t="shared" ref="H13:H27" si="0">IF(OR(OR(G13=0,F13=0),G13=""),"",(G13/F13-1)*100)</f>
        <v>4.1558415937896775</v>
      </c>
      <c r="I13" s="27">
        <f>IF(OR(OR(G13=0,F13=0),F13=""),"",(F13/E13-1)*100)</f>
        <v>6.157079729925452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3562.1693333333333</v>
      </c>
      <c r="D14" s="25">
        <v>4219.0496666666677</v>
      </c>
      <c r="E14" s="25">
        <v>4498.1863333333349</v>
      </c>
      <c r="F14" s="25">
        <v>4840.0176666666666</v>
      </c>
      <c r="G14" s="26">
        <v>5012.1960000000008</v>
      </c>
      <c r="H14" s="54">
        <f t="shared" si="0"/>
        <v>3.5573905963015573</v>
      </c>
      <c r="I14" s="53">
        <f t="shared" ref="I14" si="3">IF(OR(OR(G14=0,F14=0),F14=""),"",(F14/E14-1)*100)</f>
        <v>7.5993146571147197</v>
      </c>
      <c r="J14" s="54">
        <f t="shared" si="1"/>
        <v>57.886814298962321</v>
      </c>
      <c r="K14" s="53">
        <f t="shared" si="2"/>
        <v>58.221338194930979</v>
      </c>
      <c r="L14" s="18"/>
    </row>
    <row r="15" spans="1:15">
      <c r="A15" s="16"/>
      <c r="B15" s="12" t="s">
        <v>4</v>
      </c>
      <c r="C15" s="107">
        <v>866.476</v>
      </c>
      <c r="D15" s="107">
        <v>1158.56</v>
      </c>
      <c r="E15" s="107">
        <v>1112.8563333333334</v>
      </c>
      <c r="F15" s="107">
        <v>1228.1053333333332</v>
      </c>
      <c r="G15" s="107">
        <v>1308.0506666666668</v>
      </c>
      <c r="H15" s="50">
        <f t="shared" si="0"/>
        <v>6.5096479237937377</v>
      </c>
      <c r="I15" s="36">
        <f>IF(OR(OR(G15=0,F15=0),F15=""),"",(F15/E15-1)*100)</f>
        <v>10.356143605239222</v>
      </c>
      <c r="J15" s="50">
        <f t="shared" si="1"/>
        <v>15.106928387271207</v>
      </c>
      <c r="K15" s="36">
        <f t="shared" si="2"/>
        <v>14.773073338850438</v>
      </c>
      <c r="L15" s="18"/>
    </row>
    <row r="16" spans="1:15">
      <c r="A16" s="16"/>
      <c r="B16" s="11" t="s">
        <v>195</v>
      </c>
      <c r="C16" s="55">
        <v>402.08133333333336</v>
      </c>
      <c r="D16" s="55">
        <v>478.79333333333335</v>
      </c>
      <c r="E16" s="55">
        <v>479.95433333333335</v>
      </c>
      <c r="F16" s="55">
        <v>508.2046666666667</v>
      </c>
      <c r="G16" s="56">
        <v>522.58566666666673</v>
      </c>
      <c r="H16" s="54">
        <f t="shared" si="0"/>
        <v>2.8297654357102964</v>
      </c>
      <c r="I16" s="53">
        <f t="shared" ref="I16:I27" si="4">IF(OR(OR(G16=0,F16=0),F16=""),"",(F16/E16-1)*100)</f>
        <v>5.8860461029972999</v>
      </c>
      <c r="J16" s="54">
        <f t="shared" si="1"/>
        <v>6.035442237620547</v>
      </c>
      <c r="K16" s="53">
        <f t="shared" si="2"/>
        <v>6.1132743324508878</v>
      </c>
      <c r="L16" s="18"/>
      <c r="N16" s="23" t="s">
        <v>4</v>
      </c>
      <c r="O16" s="34">
        <f>J15</f>
        <v>15.106928387271207</v>
      </c>
    </row>
    <row r="17" spans="1:15">
      <c r="A17" s="16"/>
      <c r="B17" s="11" t="s">
        <v>23</v>
      </c>
      <c r="C17" s="55">
        <v>331.44499999999999</v>
      </c>
      <c r="D17" s="55">
        <v>380.70866666666672</v>
      </c>
      <c r="E17" s="55">
        <v>436.29066666666671</v>
      </c>
      <c r="F17" s="55">
        <v>406.46</v>
      </c>
      <c r="G17" s="56">
        <v>398.45366666666661</v>
      </c>
      <c r="H17" s="28">
        <f t="shared" si="0"/>
        <v>-1.9697715232331325</v>
      </c>
      <c r="I17" s="27">
        <f t="shared" si="4"/>
        <v>-6.837337799265331</v>
      </c>
      <c r="J17" s="28">
        <f t="shared" si="1"/>
        <v>4.6018179275259703</v>
      </c>
      <c r="K17" s="27">
        <f t="shared" si="2"/>
        <v>4.8893716412836055</v>
      </c>
      <c r="L17" s="18"/>
      <c r="N17" s="23" t="s">
        <v>35</v>
      </c>
      <c r="O17" s="34">
        <f>100-O16</f>
        <v>84.893071612728789</v>
      </c>
    </row>
    <row r="18" spans="1:15">
      <c r="A18" s="16"/>
      <c r="B18" s="11" t="s">
        <v>24</v>
      </c>
      <c r="C18" s="55">
        <v>292.96333333333337</v>
      </c>
      <c r="D18" s="55">
        <v>339.0216666666667</v>
      </c>
      <c r="E18" s="55">
        <v>339.67333333333335</v>
      </c>
      <c r="F18" s="55">
        <v>344.14</v>
      </c>
      <c r="G18" s="56">
        <v>364.75366666666667</v>
      </c>
      <c r="H18" s="28">
        <f t="shared" si="0"/>
        <v>5.9899072083066995</v>
      </c>
      <c r="I18" s="27">
        <f t="shared" si="4"/>
        <v>1.3149889109143942</v>
      </c>
      <c r="J18" s="28">
        <f t="shared" si="1"/>
        <v>4.2126101547503199</v>
      </c>
      <c r="K18" s="27">
        <f t="shared" si="2"/>
        <v>4.1397145023651527</v>
      </c>
      <c r="L18" s="18"/>
    </row>
    <row r="19" spans="1:15">
      <c r="A19" s="16"/>
      <c r="B19" s="11" t="s">
        <v>19</v>
      </c>
      <c r="C19" s="55">
        <v>157.08000000000001</v>
      </c>
      <c r="D19" s="55">
        <v>193.27033333333335</v>
      </c>
      <c r="E19" s="55">
        <v>225.72366666666667</v>
      </c>
      <c r="F19" s="55">
        <v>240.369</v>
      </c>
      <c r="G19" s="56">
        <v>239.01666666666665</v>
      </c>
      <c r="H19" s="28">
        <f t="shared" si="0"/>
        <v>-0.56260721363127209</v>
      </c>
      <c r="I19" s="27">
        <f t="shared" si="4"/>
        <v>6.488169162589652</v>
      </c>
      <c r="J19" s="28">
        <f t="shared" si="1"/>
        <v>2.7604493913826014</v>
      </c>
      <c r="K19" s="27">
        <f t="shared" si="2"/>
        <v>2.8914367269687031</v>
      </c>
      <c r="L19" s="18"/>
    </row>
    <row r="20" spans="1:15">
      <c r="A20" s="16"/>
      <c r="B20" s="11" t="s">
        <v>5</v>
      </c>
      <c r="C20" s="55">
        <v>162.03633333333332</v>
      </c>
      <c r="D20" s="55">
        <v>162.89500000000001</v>
      </c>
      <c r="E20" s="55">
        <v>171.65799999999999</v>
      </c>
      <c r="F20" s="55">
        <v>168.83100000000002</v>
      </c>
      <c r="G20" s="56">
        <v>194.84299999999999</v>
      </c>
      <c r="H20" s="28">
        <f t="shared" si="0"/>
        <v>15.407123099430775</v>
      </c>
      <c r="I20" s="27">
        <f t="shared" si="4"/>
        <v>-1.6468792599237836</v>
      </c>
      <c r="J20" s="28">
        <f t="shared" si="1"/>
        <v>2.2502792305912847</v>
      </c>
      <c r="K20" s="27">
        <f t="shared" si="2"/>
        <v>2.0308948077782625</v>
      </c>
      <c r="L20" s="18"/>
    </row>
    <row r="21" spans="1:15">
      <c r="A21" s="16"/>
      <c r="B21" s="11" t="s">
        <v>20</v>
      </c>
      <c r="C21" s="55">
        <v>113.13366666666666</v>
      </c>
      <c r="D21" s="55">
        <v>179.58633333333333</v>
      </c>
      <c r="E21" s="55">
        <v>142.52599999999998</v>
      </c>
      <c r="F21" s="55">
        <v>144.94200000000001</v>
      </c>
      <c r="G21" s="56">
        <v>164.43933333333334</v>
      </c>
      <c r="H21" s="28">
        <f t="shared" si="0"/>
        <v>13.45181750861264</v>
      </c>
      <c r="I21" s="27">
        <f t="shared" si="4"/>
        <v>1.6951293097399844</v>
      </c>
      <c r="J21" s="28">
        <f t="shared" si="1"/>
        <v>1.8991414446106716</v>
      </c>
      <c r="K21" s="27">
        <f t="shared" si="2"/>
        <v>1.7435302475789214</v>
      </c>
      <c r="L21" s="18"/>
    </row>
    <row r="22" spans="1:15">
      <c r="A22" s="16"/>
      <c r="B22" s="11" t="s">
        <v>22</v>
      </c>
      <c r="C22" s="55">
        <v>76.964333333333343</v>
      </c>
      <c r="D22" s="55">
        <v>75.678333333333327</v>
      </c>
      <c r="E22" s="55">
        <v>85.651666666666657</v>
      </c>
      <c r="F22" s="55">
        <v>84.648333333333326</v>
      </c>
      <c r="G22" s="56">
        <v>98.557000000000002</v>
      </c>
      <c r="H22" s="28">
        <f t="shared" si="0"/>
        <v>16.431116974147962</v>
      </c>
      <c r="I22" s="27">
        <f t="shared" si="4"/>
        <v>-1.1714113366153578</v>
      </c>
      <c r="J22" s="28">
        <f t="shared" si="1"/>
        <v>1.1382537228916885</v>
      </c>
      <c r="K22" s="27">
        <f t="shared" si="2"/>
        <v>1.0182481928896365</v>
      </c>
      <c r="L22" s="18"/>
    </row>
    <row r="23" spans="1:15">
      <c r="A23" s="16"/>
      <c r="B23" s="11" t="s">
        <v>7</v>
      </c>
      <c r="C23" s="55">
        <v>69.419666666666657</v>
      </c>
      <c r="D23" s="55">
        <v>77.384333333333345</v>
      </c>
      <c r="E23" s="55">
        <v>88.092333333333329</v>
      </c>
      <c r="F23" s="55">
        <v>85.144000000000005</v>
      </c>
      <c r="G23" s="56">
        <v>92.696000000000012</v>
      </c>
      <c r="H23" s="28">
        <f t="shared" si="0"/>
        <v>8.8696796016160881</v>
      </c>
      <c r="I23" s="27">
        <f t="shared" si="4"/>
        <v>-3.346867112915608</v>
      </c>
      <c r="J23" s="28">
        <f t="shared" si="1"/>
        <v>1.0705639081665224</v>
      </c>
      <c r="K23" s="27">
        <f t="shared" si="2"/>
        <v>1.0242106456365974</v>
      </c>
      <c r="L23" s="18"/>
    </row>
    <row r="24" spans="1:15">
      <c r="A24" s="16"/>
      <c r="B24" s="11" t="s">
        <v>18</v>
      </c>
      <c r="C24" s="55">
        <v>69.838000000000008</v>
      </c>
      <c r="D24" s="55">
        <v>75.572999999999993</v>
      </c>
      <c r="E24" s="55">
        <v>73.055333333333337</v>
      </c>
      <c r="F24" s="55">
        <v>79.349333333333334</v>
      </c>
      <c r="G24" s="56">
        <v>79.329666666666654</v>
      </c>
      <c r="H24" s="28">
        <f t="shared" si="0"/>
        <v>-2.4784917327613787E-2</v>
      </c>
      <c r="I24" s="27">
        <f t="shared" si="4"/>
        <v>8.6153874232316916</v>
      </c>
      <c r="J24" s="28">
        <f t="shared" si="1"/>
        <v>0.91619355722160756</v>
      </c>
      <c r="K24" s="27">
        <f t="shared" si="2"/>
        <v>0.95450568359681143</v>
      </c>
      <c r="L24" s="18"/>
    </row>
    <row r="25" spans="1:15">
      <c r="A25" s="16"/>
      <c r="B25" s="11" t="s">
        <v>10</v>
      </c>
      <c r="C25" s="55">
        <v>50.656666666666666</v>
      </c>
      <c r="D25" s="55">
        <v>57.847000000000001</v>
      </c>
      <c r="E25" s="55">
        <v>64.50566666666667</v>
      </c>
      <c r="F25" s="55">
        <v>65.821666666666673</v>
      </c>
      <c r="G25" s="56">
        <v>65.915333333333322</v>
      </c>
      <c r="H25" s="28">
        <f t="shared" si="0"/>
        <v>0.1423036993897453</v>
      </c>
      <c r="I25" s="27">
        <f t="shared" si="4"/>
        <v>2.0401308412180796</v>
      </c>
      <c r="J25" s="28">
        <f t="shared" si="1"/>
        <v>0.76126884505730952</v>
      </c>
      <c r="K25" s="27">
        <f t="shared" si="2"/>
        <v>0.79177924120952226</v>
      </c>
      <c r="L25" s="18"/>
    </row>
    <row r="26" spans="1:15">
      <c r="A26" s="16"/>
      <c r="B26" s="11" t="s">
        <v>8</v>
      </c>
      <c r="C26" s="55">
        <v>48.505333333333333</v>
      </c>
      <c r="D26" s="55">
        <v>58.13366666666667</v>
      </c>
      <c r="E26" s="55">
        <v>60.603000000000009</v>
      </c>
      <c r="F26" s="55">
        <v>62.215666666666664</v>
      </c>
      <c r="G26" s="56">
        <v>61.637333333333338</v>
      </c>
      <c r="H26" s="28">
        <f t="shared" si="0"/>
        <v>-0.92956222173405934</v>
      </c>
      <c r="I26" s="27">
        <f t="shared" si="4"/>
        <v>2.6610343822362825</v>
      </c>
      <c r="J26" s="28">
        <f t="shared" si="1"/>
        <v>0.71186140137973586</v>
      </c>
      <c r="K26" s="27">
        <f t="shared" si="2"/>
        <v>0.74840209674642943</v>
      </c>
      <c r="L26" s="18"/>
    </row>
    <row r="27" spans="1:15">
      <c r="A27" s="16"/>
      <c r="B27" s="11" t="s">
        <v>21</v>
      </c>
      <c r="C27" s="55">
        <v>45.702666666666666</v>
      </c>
      <c r="D27" s="55">
        <v>42.024000000000001</v>
      </c>
      <c r="E27" s="55">
        <v>52.197666666666663</v>
      </c>
      <c r="F27" s="55">
        <v>54.884999999999998</v>
      </c>
      <c r="G27" s="56">
        <v>56.140333333333331</v>
      </c>
      <c r="H27" s="28">
        <f t="shared" si="0"/>
        <v>2.2872065834623978</v>
      </c>
      <c r="I27" s="27">
        <f t="shared" si="4"/>
        <v>5.1483782799997435</v>
      </c>
      <c r="J27" s="28">
        <f t="shared" si="1"/>
        <v>0.64837549256822957</v>
      </c>
      <c r="K27" s="27">
        <f t="shared" si="2"/>
        <v>0.66022034771404492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759.11466666666672</v>
      </c>
      <c r="D13" s="26">
        <v>768.60399999999993</v>
      </c>
      <c r="E13" s="26">
        <v>946.96799999999996</v>
      </c>
      <c r="F13" s="26">
        <v>946.13833333333332</v>
      </c>
      <c r="G13" s="26">
        <v>944.93400000000008</v>
      </c>
      <c r="H13" s="28">
        <f t="shared" ref="H13:H27" si="0">IF(OR(OR(G13=0,F13=0),G13=""),"",(G13/F13-1)*100)</f>
        <v>-0.12728934986602214</v>
      </c>
      <c r="I13" s="27">
        <f>IF(OR(OR(G13=0,F13=0),F13=""),"",(F13/E13-1)*100)</f>
        <v>-8.7612957002414227E-2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373.00633333333343</v>
      </c>
      <c r="D14" s="25">
        <v>370.58633333333336</v>
      </c>
      <c r="E14" s="25">
        <v>514.98099999999999</v>
      </c>
      <c r="F14" s="25">
        <v>506.952</v>
      </c>
      <c r="G14" s="26">
        <v>437.82500000000005</v>
      </c>
      <c r="H14" s="54">
        <f t="shared" si="0"/>
        <v>-13.635807729331361</v>
      </c>
      <c r="I14" s="53">
        <f t="shared" ref="I14" si="3">IF(OR(OR(G14=0,F14=0),F14=""),"",(F14/E14-1)*100)</f>
        <v>-1.5590866459150865</v>
      </c>
      <c r="J14" s="54">
        <f t="shared" si="1"/>
        <v>46.333923850766297</v>
      </c>
      <c r="K14" s="53">
        <f t="shared" si="2"/>
        <v>53.581171181803931</v>
      </c>
      <c r="L14" s="18"/>
    </row>
    <row r="15" spans="1:15">
      <c r="A15" s="16"/>
      <c r="B15" s="12" t="s">
        <v>4</v>
      </c>
      <c r="C15" s="107">
        <v>164.22033333333331</v>
      </c>
      <c r="D15" s="107">
        <v>175.35066666666663</v>
      </c>
      <c r="E15" s="107">
        <v>142.58699999999999</v>
      </c>
      <c r="F15" s="107">
        <v>143.55600000000001</v>
      </c>
      <c r="G15" s="107">
        <v>213.88733333333334</v>
      </c>
      <c r="H15" s="50">
        <f t="shared" si="0"/>
        <v>48.992263181847726</v>
      </c>
      <c r="I15" s="36">
        <f>IF(OR(OR(G15=0,F15=0),F15=""),"",(F15/E15-1)*100)</f>
        <v>0.67958509541543588</v>
      </c>
      <c r="J15" s="50">
        <f t="shared" si="1"/>
        <v>22.635161115308936</v>
      </c>
      <c r="K15" s="36">
        <f t="shared" si="2"/>
        <v>15.1728341345434</v>
      </c>
      <c r="L15" s="18"/>
    </row>
    <row r="16" spans="1:15">
      <c r="A16" s="16"/>
      <c r="B16" s="11" t="s">
        <v>195</v>
      </c>
      <c r="C16" s="55">
        <v>62.125</v>
      </c>
      <c r="D16" s="55">
        <v>63.686</v>
      </c>
      <c r="E16" s="55">
        <v>84.102666666666678</v>
      </c>
      <c r="F16" s="55">
        <v>83.834333333333333</v>
      </c>
      <c r="G16" s="56">
        <v>84.359666666666669</v>
      </c>
      <c r="H16" s="54">
        <f t="shared" si="0"/>
        <v>0.62663268430198649</v>
      </c>
      <c r="I16" s="53">
        <f t="shared" ref="I16:I27" si="4">IF(OR(OR(G16=0,F16=0),F16=""),"",(F16/E16-1)*100)</f>
        <v>-0.3190544889579594</v>
      </c>
      <c r="J16" s="54">
        <f t="shared" si="1"/>
        <v>8.9275723666062046</v>
      </c>
      <c r="K16" s="53">
        <f t="shared" si="2"/>
        <v>8.8606845721996255</v>
      </c>
      <c r="L16" s="18"/>
      <c r="N16" s="23" t="s">
        <v>4</v>
      </c>
      <c r="O16" s="34">
        <f>J15</f>
        <v>22.635161115308936</v>
      </c>
    </row>
    <row r="17" spans="1:15">
      <c r="A17" s="16"/>
      <c r="B17" s="11" t="s">
        <v>23</v>
      </c>
      <c r="C17" s="55">
        <v>51.357666666666667</v>
      </c>
      <c r="D17" s="55">
        <v>49.143666666666668</v>
      </c>
      <c r="E17" s="55">
        <v>55.618333333333332</v>
      </c>
      <c r="F17" s="55">
        <v>62.775999999999989</v>
      </c>
      <c r="G17" s="56">
        <v>47.93533333333334</v>
      </c>
      <c r="H17" s="28">
        <f t="shared" si="0"/>
        <v>-23.640669470285857</v>
      </c>
      <c r="I17" s="27">
        <f t="shared" si="4"/>
        <v>12.869257738755181</v>
      </c>
      <c r="J17" s="28">
        <f t="shared" si="1"/>
        <v>5.0728763419808507</v>
      </c>
      <c r="K17" s="27">
        <f t="shared" si="2"/>
        <v>6.6349705733657682</v>
      </c>
      <c r="L17" s="18"/>
      <c r="N17" s="23" t="s">
        <v>35</v>
      </c>
      <c r="O17" s="34">
        <f>100-O16</f>
        <v>77.364838884691068</v>
      </c>
    </row>
    <row r="18" spans="1:15">
      <c r="A18" s="16"/>
      <c r="B18" s="11" t="s">
        <v>19</v>
      </c>
      <c r="C18" s="55">
        <v>14.426333333333332</v>
      </c>
      <c r="D18" s="55">
        <v>20.355333333333331</v>
      </c>
      <c r="E18" s="55">
        <v>40.473999999999997</v>
      </c>
      <c r="F18" s="55">
        <v>46.85</v>
      </c>
      <c r="G18" s="56">
        <v>44.690666666666665</v>
      </c>
      <c r="H18" s="28">
        <f t="shared" si="0"/>
        <v>-4.6090359302739303</v>
      </c>
      <c r="I18" s="27">
        <f t="shared" si="4"/>
        <v>15.753323121015983</v>
      </c>
      <c r="J18" s="28">
        <f t="shared" si="1"/>
        <v>4.7295013902205509</v>
      </c>
      <c r="K18" s="27">
        <f t="shared" si="2"/>
        <v>4.9517072027874711</v>
      </c>
      <c r="L18" s="18"/>
    </row>
    <row r="19" spans="1:15">
      <c r="A19" s="16"/>
      <c r="B19" s="11" t="s">
        <v>24</v>
      </c>
      <c r="C19" s="55">
        <v>20.569333333333333</v>
      </c>
      <c r="D19" s="55">
        <v>18.819666666666667</v>
      </c>
      <c r="E19" s="55">
        <v>17.65733333333333</v>
      </c>
      <c r="F19" s="55">
        <v>16.553666666666668</v>
      </c>
      <c r="G19" s="56">
        <v>23.934999999999999</v>
      </c>
      <c r="H19" s="28">
        <f t="shared" si="0"/>
        <v>44.590322385775536</v>
      </c>
      <c r="I19" s="27">
        <f t="shared" si="4"/>
        <v>-6.250471947443903</v>
      </c>
      <c r="J19" s="28">
        <f t="shared" si="1"/>
        <v>2.5329811394234936</v>
      </c>
      <c r="K19" s="27">
        <f t="shared" si="2"/>
        <v>1.7496032116515732</v>
      </c>
      <c r="L19" s="18"/>
    </row>
    <row r="20" spans="1:15">
      <c r="A20" s="16"/>
      <c r="B20" s="11" t="s">
        <v>20</v>
      </c>
      <c r="C20" s="55">
        <v>16.139666666666667</v>
      </c>
      <c r="D20" s="55">
        <v>10.076000000000001</v>
      </c>
      <c r="E20" s="55">
        <v>22.675666666666668</v>
      </c>
      <c r="F20" s="55">
        <v>18.986666666666668</v>
      </c>
      <c r="G20" s="56">
        <v>21.203666666666667</v>
      </c>
      <c r="H20" s="28">
        <f t="shared" si="0"/>
        <v>11.676615168539328</v>
      </c>
      <c r="I20" s="27">
        <f t="shared" si="4"/>
        <v>-16.268540432475341</v>
      </c>
      <c r="J20" s="28">
        <f t="shared" si="1"/>
        <v>2.243930969429258</v>
      </c>
      <c r="K20" s="27">
        <f t="shared" si="2"/>
        <v>2.0067537692691166</v>
      </c>
      <c r="L20" s="18"/>
    </row>
    <row r="21" spans="1:15">
      <c r="A21" s="16"/>
      <c r="B21" s="11" t="s">
        <v>7</v>
      </c>
      <c r="C21" s="55">
        <v>11.232333333333335</v>
      </c>
      <c r="D21" s="55">
        <v>11.012</v>
      </c>
      <c r="E21" s="55">
        <v>11.196333333333333</v>
      </c>
      <c r="F21" s="55">
        <v>11.193333333333333</v>
      </c>
      <c r="G21" s="56">
        <v>13.604999999999999</v>
      </c>
      <c r="H21" s="28">
        <f t="shared" si="0"/>
        <v>21.545562835020824</v>
      </c>
      <c r="I21" s="27">
        <f t="shared" si="4"/>
        <v>-2.6794486290160346E-2</v>
      </c>
      <c r="J21" s="28">
        <f t="shared" si="1"/>
        <v>1.4397830959622575</v>
      </c>
      <c r="K21" s="27">
        <f t="shared" si="2"/>
        <v>1.1830546273184153</v>
      </c>
      <c r="L21" s="18"/>
    </row>
    <row r="22" spans="1:15">
      <c r="A22" s="16"/>
      <c r="B22" s="11" t="s">
        <v>22</v>
      </c>
      <c r="C22" s="55">
        <v>8.6169999999999991</v>
      </c>
      <c r="D22" s="55">
        <v>8.7100000000000009</v>
      </c>
      <c r="E22" s="55">
        <v>13.379333333333333</v>
      </c>
      <c r="F22" s="55">
        <v>12.519</v>
      </c>
      <c r="G22" s="56">
        <v>12.836</v>
      </c>
      <c r="H22" s="28">
        <f t="shared" si="0"/>
        <v>2.5321511302819788</v>
      </c>
      <c r="I22" s="27">
        <f t="shared" si="4"/>
        <v>-6.4303154118291905</v>
      </c>
      <c r="J22" s="28">
        <f t="shared" si="1"/>
        <v>1.3584017508101094</v>
      </c>
      <c r="K22" s="27">
        <f t="shared" si="2"/>
        <v>1.3231680356818858</v>
      </c>
      <c r="L22" s="18"/>
    </row>
    <row r="23" spans="1:15">
      <c r="A23" s="16"/>
      <c r="B23" s="11" t="s">
        <v>18</v>
      </c>
      <c r="C23" s="55">
        <v>8.3886666666666674</v>
      </c>
      <c r="D23" s="55">
        <v>11.592666666666666</v>
      </c>
      <c r="E23" s="55">
        <v>12.386333333333333</v>
      </c>
      <c r="F23" s="55">
        <v>11.549333333333335</v>
      </c>
      <c r="G23" s="56">
        <v>12.480666666666666</v>
      </c>
      <c r="H23" s="28">
        <f t="shared" si="0"/>
        <v>8.063957515585285</v>
      </c>
      <c r="I23" s="27">
        <f t="shared" si="4"/>
        <v>-6.7574477246427396</v>
      </c>
      <c r="J23" s="28">
        <f t="shared" si="1"/>
        <v>1.3207977135616524</v>
      </c>
      <c r="K23" s="27">
        <f t="shared" si="2"/>
        <v>1.2206812604922115</v>
      </c>
      <c r="L23" s="18"/>
    </row>
    <row r="24" spans="1:15">
      <c r="A24" s="16"/>
      <c r="B24" s="11" t="s">
        <v>8</v>
      </c>
      <c r="C24" s="55">
        <v>9.2473333333333319</v>
      </c>
      <c r="D24" s="55">
        <v>7.6946666666666674</v>
      </c>
      <c r="E24" s="55">
        <v>8.4510000000000005</v>
      </c>
      <c r="F24" s="55">
        <v>8.6926666666666659</v>
      </c>
      <c r="G24" s="56">
        <v>9.0579999999999998</v>
      </c>
      <c r="H24" s="28">
        <f t="shared" si="0"/>
        <v>4.2027762865250562</v>
      </c>
      <c r="I24" s="27">
        <f t="shared" si="4"/>
        <v>2.8596221354474594</v>
      </c>
      <c r="J24" s="28">
        <f t="shared" si="1"/>
        <v>0.95858546734480921</v>
      </c>
      <c r="K24" s="27">
        <f t="shared" si="2"/>
        <v>0.9187521909234555</v>
      </c>
      <c r="L24" s="18"/>
    </row>
    <row r="25" spans="1:15">
      <c r="A25" s="16"/>
      <c r="B25" s="11" t="s">
        <v>10</v>
      </c>
      <c r="C25" s="55">
        <v>7.9359999999999999</v>
      </c>
      <c r="D25" s="55">
        <v>9.4523333333333337</v>
      </c>
      <c r="E25" s="55">
        <v>8.16</v>
      </c>
      <c r="F25" s="55">
        <v>8.2239999999999984</v>
      </c>
      <c r="G25" s="56">
        <v>8.66</v>
      </c>
      <c r="H25" s="28">
        <f t="shared" si="0"/>
        <v>5.3015564202334886</v>
      </c>
      <c r="I25" s="27">
        <f t="shared" si="4"/>
        <v>0.78431372549017109</v>
      </c>
      <c r="J25" s="28">
        <f t="shared" si="1"/>
        <v>0.91646612355995238</v>
      </c>
      <c r="K25" s="27">
        <f t="shared" si="2"/>
        <v>0.86921750343061166</v>
      </c>
      <c r="L25" s="18"/>
    </row>
    <row r="26" spans="1:15">
      <c r="A26" s="16"/>
      <c r="B26" s="11" t="s">
        <v>5</v>
      </c>
      <c r="C26" s="55">
        <v>6.7206666666666663</v>
      </c>
      <c r="D26" s="55">
        <v>4.7836666666666661</v>
      </c>
      <c r="E26" s="55">
        <v>8.277333333333333</v>
      </c>
      <c r="F26" s="55">
        <v>7.1653333333333338</v>
      </c>
      <c r="G26" s="56">
        <v>8.0679999999999996</v>
      </c>
      <c r="H26" s="28">
        <f t="shared" si="0"/>
        <v>12.597692593970965</v>
      </c>
      <c r="I26" s="27">
        <f t="shared" si="4"/>
        <v>-13.434278350515449</v>
      </c>
      <c r="J26" s="28">
        <f t="shared" si="1"/>
        <v>0.85381624536740119</v>
      </c>
      <c r="K26" s="27">
        <f t="shared" si="2"/>
        <v>0.75732406994748835</v>
      </c>
      <c r="L26" s="18"/>
    </row>
    <row r="27" spans="1:15">
      <c r="A27" s="16"/>
      <c r="B27" s="11" t="s">
        <v>21</v>
      </c>
      <c r="C27" s="55">
        <v>5.1280000000000001</v>
      </c>
      <c r="D27" s="55">
        <v>7.3410000000000002</v>
      </c>
      <c r="E27" s="55">
        <v>7.0216666666666674</v>
      </c>
      <c r="F27" s="55">
        <v>7.2860000000000005</v>
      </c>
      <c r="G27" s="56">
        <v>6.3896666666666668</v>
      </c>
      <c r="H27" s="28">
        <f t="shared" si="0"/>
        <v>-12.302131942538209</v>
      </c>
      <c r="I27" s="27">
        <f t="shared" si="4"/>
        <v>3.7645383337289395</v>
      </c>
      <c r="J27" s="28">
        <f t="shared" si="1"/>
        <v>0.67620242965822652</v>
      </c>
      <c r="K27" s="27">
        <f t="shared" si="2"/>
        <v>0.77007766658504839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641.03133333333335</v>
      </c>
      <c r="D13" s="26">
        <v>641.4473333333334</v>
      </c>
      <c r="E13" s="26">
        <v>813.87933333333331</v>
      </c>
      <c r="F13" s="26">
        <v>869.48199999999997</v>
      </c>
      <c r="G13" s="26">
        <v>863.52733333333333</v>
      </c>
      <c r="H13" s="28">
        <f t="shared" ref="H13:H27" si="0">IF(OR(OR(G13=0,F13=0),G13=""),"",(G13/F13-1)*100)</f>
        <v>-0.68485220702287908</v>
      </c>
      <c r="I13" s="27">
        <f>IF(OR(OR(G13=0,F13=0),F13=""),"",(F13/E13-1)*100)</f>
        <v>6.8318071720705476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459.18933333333337</v>
      </c>
      <c r="D14" s="25">
        <v>447.7170000000001</v>
      </c>
      <c r="E14" s="25">
        <v>571.46733333333327</v>
      </c>
      <c r="F14" s="25">
        <v>618.87799999999993</v>
      </c>
      <c r="G14" s="26">
        <v>624.66166666666663</v>
      </c>
      <c r="H14" s="54">
        <f t="shared" si="0"/>
        <v>0.93454067953080422</v>
      </c>
      <c r="I14" s="53">
        <f t="shared" ref="I14" si="3">IF(OR(OR(G14=0,F14=0),F14=""),"",(F14/E14-1)*100)</f>
        <v>8.2963039007187369</v>
      </c>
      <c r="J14" s="54">
        <f t="shared" si="1"/>
        <v>72.338378016986141</v>
      </c>
      <c r="K14" s="53">
        <f t="shared" si="2"/>
        <v>71.177781713710004</v>
      </c>
      <c r="L14" s="18"/>
    </row>
    <row r="15" spans="1:15">
      <c r="A15" s="16"/>
      <c r="B15" s="12" t="s">
        <v>4</v>
      </c>
      <c r="C15" s="107">
        <v>41.067666666666661</v>
      </c>
      <c r="D15" s="107">
        <v>66.160333333333327</v>
      </c>
      <c r="E15" s="107">
        <v>72.254999999999995</v>
      </c>
      <c r="F15" s="107">
        <v>68.077999999999989</v>
      </c>
      <c r="G15" s="107">
        <v>73.876999999999995</v>
      </c>
      <c r="H15" s="50">
        <f t="shared" si="0"/>
        <v>8.5181703340286177</v>
      </c>
      <c r="I15" s="36">
        <f>IF(OR(OR(G15=0,F15=0),F15=""),"",(F15/E15-1)*100)</f>
        <v>-5.7809148155837047</v>
      </c>
      <c r="J15" s="50">
        <f t="shared" si="1"/>
        <v>8.5552590112955311</v>
      </c>
      <c r="K15" s="36">
        <f t="shared" si="2"/>
        <v>7.829719304137404</v>
      </c>
      <c r="L15" s="18"/>
    </row>
    <row r="16" spans="1:15">
      <c r="A16" s="16"/>
      <c r="B16" s="11" t="s">
        <v>195</v>
      </c>
      <c r="C16" s="55">
        <v>22.497</v>
      </c>
      <c r="D16" s="55">
        <v>15.475333333333333</v>
      </c>
      <c r="E16" s="55">
        <v>29.755666666666666</v>
      </c>
      <c r="F16" s="55">
        <v>31.696333333333332</v>
      </c>
      <c r="G16" s="56">
        <v>30.516666666666666</v>
      </c>
      <c r="H16" s="54">
        <f t="shared" si="0"/>
        <v>-3.7217764410184095</v>
      </c>
      <c r="I16" s="53">
        <f t="shared" ref="I16:I27" si="4">IF(OR(OR(G16=0,F16=0),F16=""),"",(F16/E16-1)*100)</f>
        <v>6.5220070126698504</v>
      </c>
      <c r="J16" s="54">
        <f t="shared" si="1"/>
        <v>3.5339549182384502</v>
      </c>
      <c r="K16" s="53">
        <f t="shared" si="2"/>
        <v>3.6454272007164419</v>
      </c>
      <c r="L16" s="18"/>
      <c r="N16" s="23" t="s">
        <v>4</v>
      </c>
      <c r="O16" s="34">
        <f>J15</f>
        <v>8.5552590112955311</v>
      </c>
    </row>
    <row r="17" spans="1:15">
      <c r="A17" s="16"/>
      <c r="B17" s="11" t="s">
        <v>23</v>
      </c>
      <c r="C17" s="55">
        <v>26.037333333333333</v>
      </c>
      <c r="D17" s="55">
        <v>22.332666666666668</v>
      </c>
      <c r="E17" s="55">
        <v>36.208666666666666</v>
      </c>
      <c r="F17" s="55">
        <v>38.708999999999996</v>
      </c>
      <c r="G17" s="56">
        <v>27.998000000000001</v>
      </c>
      <c r="H17" s="28">
        <f t="shared" si="0"/>
        <v>-27.670567568265771</v>
      </c>
      <c r="I17" s="27">
        <f t="shared" si="4"/>
        <v>6.9053449450407811</v>
      </c>
      <c r="J17" s="28">
        <f t="shared" si="1"/>
        <v>3.2422830082197747</v>
      </c>
      <c r="K17" s="27">
        <f t="shared" si="2"/>
        <v>4.4519610526727407</v>
      </c>
      <c r="L17" s="18"/>
      <c r="N17" s="23" t="s">
        <v>35</v>
      </c>
      <c r="O17" s="34">
        <f>100-O16</f>
        <v>91.444740988704467</v>
      </c>
    </row>
    <row r="18" spans="1:15">
      <c r="A18" s="16"/>
      <c r="B18" s="11" t="s">
        <v>24</v>
      </c>
      <c r="C18" s="55">
        <v>19.564666666666668</v>
      </c>
      <c r="D18" s="55">
        <v>13.494333333333332</v>
      </c>
      <c r="E18" s="55">
        <v>12.836333333333334</v>
      </c>
      <c r="F18" s="55">
        <v>22.433333333333334</v>
      </c>
      <c r="G18" s="56">
        <v>21.706</v>
      </c>
      <c r="H18" s="28">
        <f t="shared" si="0"/>
        <v>-3.2421991084695456</v>
      </c>
      <c r="I18" s="27">
        <f t="shared" si="4"/>
        <v>74.764340803448533</v>
      </c>
      <c r="J18" s="28">
        <f t="shared" si="1"/>
        <v>2.5136436522758205</v>
      </c>
      <c r="K18" s="27">
        <f t="shared" si="2"/>
        <v>2.5800802470129724</v>
      </c>
      <c r="L18" s="18"/>
    </row>
    <row r="19" spans="1:15">
      <c r="A19" s="16"/>
      <c r="B19" s="11" t="s">
        <v>19</v>
      </c>
      <c r="C19" s="55">
        <v>13.808</v>
      </c>
      <c r="D19" s="55">
        <v>11.303666666666667</v>
      </c>
      <c r="E19" s="55">
        <v>22.7</v>
      </c>
      <c r="F19" s="55">
        <v>23.125</v>
      </c>
      <c r="G19" s="56">
        <v>13.734</v>
      </c>
      <c r="H19" s="28">
        <f t="shared" si="0"/>
        <v>-40.609729729729729</v>
      </c>
      <c r="I19" s="27">
        <f t="shared" si="4"/>
        <v>1.8722466960352513</v>
      </c>
      <c r="J19" s="28">
        <f t="shared" si="1"/>
        <v>1.5904534193474671</v>
      </c>
      <c r="K19" s="27">
        <f t="shared" si="2"/>
        <v>2.6596295265456904</v>
      </c>
      <c r="L19" s="18"/>
    </row>
    <row r="20" spans="1:15">
      <c r="A20" s="16"/>
      <c r="B20" s="11" t="s">
        <v>20</v>
      </c>
      <c r="C20" s="55">
        <v>11.987333333333334</v>
      </c>
      <c r="D20" s="55">
        <v>14.462333333333333</v>
      </c>
      <c r="E20" s="55">
        <v>11.417666666666667</v>
      </c>
      <c r="F20" s="55">
        <v>14.479000000000001</v>
      </c>
      <c r="G20" s="56">
        <v>13.309333333333333</v>
      </c>
      <c r="H20" s="28">
        <f t="shared" si="0"/>
        <v>-8.0783663696848418</v>
      </c>
      <c r="I20" s="27">
        <f t="shared" si="4"/>
        <v>26.812250021895888</v>
      </c>
      <c r="J20" s="28">
        <f t="shared" si="1"/>
        <v>1.5412752809986325</v>
      </c>
      <c r="K20" s="27">
        <f t="shared" si="2"/>
        <v>1.6652443638856242</v>
      </c>
      <c r="L20" s="18"/>
    </row>
    <row r="21" spans="1:15">
      <c r="A21" s="16"/>
      <c r="B21" s="11" t="s">
        <v>7</v>
      </c>
      <c r="C21" s="55">
        <v>12.312666666666667</v>
      </c>
      <c r="D21" s="55">
        <v>14.036333333333333</v>
      </c>
      <c r="E21" s="55">
        <v>17.745000000000001</v>
      </c>
      <c r="F21" s="55">
        <v>12.073666666666668</v>
      </c>
      <c r="G21" s="56">
        <v>11.177</v>
      </c>
      <c r="H21" s="28">
        <f t="shared" si="0"/>
        <v>-7.4266309599403835</v>
      </c>
      <c r="I21" s="27">
        <f t="shared" si="4"/>
        <v>-31.960176575561185</v>
      </c>
      <c r="J21" s="28">
        <f t="shared" si="1"/>
        <v>1.2943423524134732</v>
      </c>
      <c r="K21" s="27">
        <f t="shared" si="2"/>
        <v>1.3886045561226876</v>
      </c>
      <c r="L21" s="18"/>
    </row>
    <row r="22" spans="1:15">
      <c r="A22" s="16"/>
      <c r="B22" s="11" t="s">
        <v>22</v>
      </c>
      <c r="C22" s="55">
        <v>5.85</v>
      </c>
      <c r="D22" s="55">
        <v>7.105999999999999</v>
      </c>
      <c r="E22" s="55">
        <v>5.0760000000000005</v>
      </c>
      <c r="F22" s="55">
        <v>7.2280000000000006</v>
      </c>
      <c r="G22" s="56">
        <v>10.54</v>
      </c>
      <c r="H22" s="28">
        <f t="shared" si="0"/>
        <v>45.821804095185371</v>
      </c>
      <c r="I22" s="27">
        <f t="shared" si="4"/>
        <v>42.395587076438133</v>
      </c>
      <c r="J22" s="28">
        <f t="shared" si="1"/>
        <v>1.2205751448902216</v>
      </c>
      <c r="K22" s="27">
        <f t="shared" si="2"/>
        <v>0.83129955536744882</v>
      </c>
      <c r="L22" s="18"/>
    </row>
    <row r="23" spans="1:15">
      <c r="A23" s="16"/>
      <c r="B23" s="11" t="s">
        <v>18</v>
      </c>
      <c r="C23" s="55">
        <v>8.4286666666666665</v>
      </c>
      <c r="D23" s="55">
        <v>7.8153333333333324</v>
      </c>
      <c r="E23" s="55">
        <v>9.6016666666666666</v>
      </c>
      <c r="F23" s="55">
        <v>7.6740000000000004</v>
      </c>
      <c r="G23" s="56">
        <v>10.181000000000001</v>
      </c>
      <c r="H23" s="28">
        <f t="shared" si="0"/>
        <v>32.668751628876727</v>
      </c>
      <c r="I23" s="27">
        <f t="shared" si="4"/>
        <v>-20.076375629231038</v>
      </c>
      <c r="J23" s="28">
        <f t="shared" si="1"/>
        <v>1.1790014753441505</v>
      </c>
      <c r="K23" s="27">
        <f t="shared" si="2"/>
        <v>0.88259446429023258</v>
      </c>
      <c r="L23" s="18"/>
    </row>
    <row r="24" spans="1:15">
      <c r="A24" s="16"/>
      <c r="B24" s="11" t="s">
        <v>8</v>
      </c>
      <c r="C24" s="55">
        <v>5.8823333333333325</v>
      </c>
      <c r="D24" s="55">
        <v>9.5193333333333339</v>
      </c>
      <c r="E24" s="55">
        <v>9.9203333333333337</v>
      </c>
      <c r="F24" s="55">
        <v>9.1539999999999999</v>
      </c>
      <c r="G24" s="56">
        <v>9.1853333333333342</v>
      </c>
      <c r="H24" s="28">
        <f t="shared" si="0"/>
        <v>0.34229116597481735</v>
      </c>
      <c r="I24" s="27">
        <f t="shared" si="4"/>
        <v>-7.7248748361950277</v>
      </c>
      <c r="J24" s="28">
        <f t="shared" si="1"/>
        <v>1.063699199639309</v>
      </c>
      <c r="K24" s="27">
        <f t="shared" si="2"/>
        <v>1.0528107539891567</v>
      </c>
      <c r="L24" s="18"/>
    </row>
    <row r="25" spans="1:15">
      <c r="A25" s="16"/>
      <c r="B25" s="11" t="s">
        <v>5</v>
      </c>
      <c r="C25" s="55">
        <v>6.5576666666666661</v>
      </c>
      <c r="D25" s="55">
        <v>3.8853333333333335</v>
      </c>
      <c r="E25" s="55">
        <v>5.4963333333333324</v>
      </c>
      <c r="F25" s="55">
        <v>5.6340000000000003</v>
      </c>
      <c r="G25" s="56">
        <v>7.9176666666666664</v>
      </c>
      <c r="H25" s="28">
        <f t="shared" si="0"/>
        <v>40.533664655070403</v>
      </c>
      <c r="I25" s="27">
        <f t="shared" si="4"/>
        <v>2.5047001030990668</v>
      </c>
      <c r="J25" s="28">
        <f t="shared" si="1"/>
        <v>0.91689821051794529</v>
      </c>
      <c r="K25" s="27">
        <f t="shared" si="2"/>
        <v>0.64797201092144519</v>
      </c>
      <c r="L25" s="18"/>
    </row>
    <row r="26" spans="1:15">
      <c r="A26" s="16"/>
      <c r="B26" s="11" t="s">
        <v>10</v>
      </c>
      <c r="C26" s="55">
        <v>4.862333333333333</v>
      </c>
      <c r="D26" s="55">
        <v>4.7709999999999999</v>
      </c>
      <c r="E26" s="55">
        <v>5.52</v>
      </c>
      <c r="F26" s="55">
        <v>4.9879999999999995</v>
      </c>
      <c r="G26" s="56">
        <v>5.3213333333333326</v>
      </c>
      <c r="H26" s="28">
        <f t="shared" si="0"/>
        <v>6.6827051590483855</v>
      </c>
      <c r="I26" s="27">
        <f t="shared" si="4"/>
        <v>-9.6376811594202856</v>
      </c>
      <c r="J26" s="28">
        <f t="shared" si="1"/>
        <v>0.61623218257518952</v>
      </c>
      <c r="K26" s="27">
        <f t="shared" si="2"/>
        <v>0.57367490068799576</v>
      </c>
      <c r="L26" s="18"/>
    </row>
    <row r="27" spans="1:15">
      <c r="A27" s="16"/>
      <c r="B27" s="11" t="s">
        <v>21</v>
      </c>
      <c r="C27" s="55">
        <v>2.9863333333333331</v>
      </c>
      <c r="D27" s="55">
        <v>3.3683333333333336</v>
      </c>
      <c r="E27" s="55">
        <v>3.8793333333333333</v>
      </c>
      <c r="F27" s="55">
        <v>5.3316666666666661</v>
      </c>
      <c r="G27" s="56">
        <v>3.4023333333333334</v>
      </c>
      <c r="H27" s="28">
        <f t="shared" si="0"/>
        <v>-36.186308221319152</v>
      </c>
      <c r="I27" s="27">
        <f t="shared" si="4"/>
        <v>37.437704072864733</v>
      </c>
      <c r="J27" s="28">
        <f t="shared" si="1"/>
        <v>0.3940041272578903</v>
      </c>
      <c r="K27" s="27">
        <f t="shared" si="2"/>
        <v>0.61320034994015593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68.960999999999999</v>
      </c>
      <c r="D13" s="26">
        <v>70.742666666666665</v>
      </c>
      <c r="E13" s="26">
        <v>88.87266666666666</v>
      </c>
      <c r="F13" s="26">
        <v>99.855999999999995</v>
      </c>
      <c r="G13" s="26">
        <v>93.234999999999999</v>
      </c>
      <c r="H13" s="28">
        <f t="shared" ref="H13:H27" si="0">IF(OR(OR(G13=0,F13=0),G13=""),"",(G13/F13-1)*100)</f>
        <v>-6.6305479891043078</v>
      </c>
      <c r="I13" s="27">
        <f>IF(OR(OR(G13=0,F13=0),F13=""),"",(F13/E13-1)*100)</f>
        <v>12.358505427240463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48.201666666666668</v>
      </c>
      <c r="D14" s="25">
        <v>52.521000000000001</v>
      </c>
      <c r="E14" s="25">
        <v>68.828333333333319</v>
      </c>
      <c r="F14" s="25">
        <v>73.539666666666662</v>
      </c>
      <c r="G14" s="26">
        <v>70.680000000000007</v>
      </c>
      <c r="H14" s="54">
        <f t="shared" si="0"/>
        <v>-3.8886043359819267</v>
      </c>
      <c r="I14" s="53">
        <f t="shared" ref="I14" si="3">IF(OR(OR(G14=0,F14=0),F14=""),"",(F14/E14-1)*100)</f>
        <v>6.8450492771872096</v>
      </c>
      <c r="J14" s="54">
        <f t="shared" si="1"/>
        <v>75.808441036091594</v>
      </c>
      <c r="K14" s="53">
        <f t="shared" si="2"/>
        <v>73.645716498424392</v>
      </c>
      <c r="L14" s="18"/>
    </row>
    <row r="15" spans="1:15">
      <c r="A15" s="16"/>
      <c r="B15" s="12" t="s">
        <v>4</v>
      </c>
      <c r="C15" s="107">
        <v>4.6849999999999996</v>
      </c>
      <c r="D15" s="107">
        <v>4.7459999999999996</v>
      </c>
      <c r="E15" s="107">
        <v>1.8363333333333334</v>
      </c>
      <c r="F15" s="107">
        <v>8.0393333333333334</v>
      </c>
      <c r="G15" s="107">
        <v>6.6193333333333335</v>
      </c>
      <c r="H15" s="50">
        <f t="shared" si="0"/>
        <v>-17.663156148934402</v>
      </c>
      <c r="I15" s="50">
        <f>IF(OR(OR(G15=0,F15=0),F15=""),"",(F15/E15-1)*100)</f>
        <v>337.79270284988201</v>
      </c>
      <c r="J15" s="50">
        <f t="shared" si="1"/>
        <v>7.0996228168963729</v>
      </c>
      <c r="K15" s="50">
        <f t="shared" si="2"/>
        <v>8.0509266677348723</v>
      </c>
      <c r="L15" s="18"/>
    </row>
    <row r="16" spans="1:15">
      <c r="A16" s="16"/>
      <c r="B16" s="11" t="s">
        <v>23</v>
      </c>
      <c r="C16" s="25">
        <v>5.0693333333333337</v>
      </c>
      <c r="D16" s="25">
        <v>3.6779999999999995</v>
      </c>
      <c r="E16" s="25">
        <v>6.0506666666666673</v>
      </c>
      <c r="F16" s="25">
        <v>8.5396666666666672</v>
      </c>
      <c r="G16" s="26">
        <v>3.97</v>
      </c>
      <c r="H16" s="28">
        <f t="shared" si="0"/>
        <v>-53.511066005698908</v>
      </c>
      <c r="I16" s="27">
        <f t="shared" ref="I16:I27" si="4">IF(OR(OR(G16=0,F16=0),F16=""),"",(F16/E16-1)*100)</f>
        <v>41.135962979286035</v>
      </c>
      <c r="J16" s="28">
        <f t="shared" si="1"/>
        <v>4.2580575963962026</v>
      </c>
      <c r="K16" s="27">
        <f t="shared" si="2"/>
        <v>8.5519815200555467</v>
      </c>
      <c r="L16" s="18"/>
      <c r="N16" s="23" t="s">
        <v>4</v>
      </c>
      <c r="O16" s="34">
        <f>J16</f>
        <v>4.2580575963962026</v>
      </c>
    </row>
    <row r="17" spans="1:15">
      <c r="A17" s="16"/>
      <c r="B17" s="11" t="s">
        <v>195</v>
      </c>
      <c r="C17" s="25">
        <v>3.5129999999999999</v>
      </c>
      <c r="D17" s="25">
        <v>2.3856666666666668</v>
      </c>
      <c r="E17" s="25">
        <v>6.2473333333333327</v>
      </c>
      <c r="F17" s="25">
        <v>3.0786666666666669</v>
      </c>
      <c r="G17" s="26">
        <v>2.8679999999999999</v>
      </c>
      <c r="H17" s="28">
        <f t="shared" si="0"/>
        <v>-6.8427890861845082</v>
      </c>
      <c r="I17" s="27">
        <f t="shared" si="4"/>
        <v>-50.720307331127934</v>
      </c>
      <c r="J17" s="28">
        <f t="shared" si="1"/>
        <v>3.0760980318549898</v>
      </c>
      <c r="K17" s="27">
        <f t="shared" si="2"/>
        <v>3.0831063397959735</v>
      </c>
      <c r="L17" s="18"/>
      <c r="N17" s="23" t="s">
        <v>35</v>
      </c>
      <c r="O17" s="34">
        <f>100-O16</f>
        <v>95.741942403603801</v>
      </c>
    </row>
    <row r="18" spans="1:15">
      <c r="A18" s="16"/>
      <c r="B18" s="11" t="s">
        <v>19</v>
      </c>
      <c r="C18" s="25">
        <v>1.1399999999999999</v>
      </c>
      <c r="D18" s="25">
        <v>1.3346666666666669</v>
      </c>
      <c r="E18" s="25">
        <v>1.2629999999999999</v>
      </c>
      <c r="F18" s="25">
        <v>2.2713333333333332</v>
      </c>
      <c r="G18" s="26">
        <v>2.0563333333333333</v>
      </c>
      <c r="H18" s="28">
        <f t="shared" si="0"/>
        <v>-9.46580569415908</v>
      </c>
      <c r="I18" s="27">
        <f t="shared" si="4"/>
        <v>79.836368434943267</v>
      </c>
      <c r="J18" s="28">
        <f t="shared" si="1"/>
        <v>2.2055379775120216</v>
      </c>
      <c r="K18" s="27">
        <f t="shared" si="2"/>
        <v>2.2746087699620787</v>
      </c>
      <c r="L18" s="18"/>
    </row>
    <row r="19" spans="1:15">
      <c r="A19" s="16"/>
      <c r="B19" s="11" t="s">
        <v>20</v>
      </c>
      <c r="C19" s="25">
        <v>1.4033333333333333</v>
      </c>
      <c r="D19" s="25">
        <v>0.40633333333333327</v>
      </c>
      <c r="E19" s="25">
        <v>0.58599999999999997</v>
      </c>
      <c r="F19" s="25">
        <v>1.1146666666666667</v>
      </c>
      <c r="G19" s="26">
        <v>1.3410000000000002</v>
      </c>
      <c r="H19" s="28">
        <f t="shared" si="0"/>
        <v>20.305023923444999</v>
      </c>
      <c r="I19" s="27">
        <f t="shared" si="4"/>
        <v>90.216154721274194</v>
      </c>
      <c r="J19" s="28">
        <f t="shared" si="1"/>
        <v>1.4383010671957959</v>
      </c>
      <c r="K19" s="27">
        <f t="shared" si="2"/>
        <v>1.1162741013726434</v>
      </c>
      <c r="L19" s="18"/>
    </row>
    <row r="20" spans="1:15">
      <c r="A20" s="16"/>
      <c r="B20" s="11" t="s">
        <v>7</v>
      </c>
      <c r="C20" s="25">
        <v>1.6896666666666667</v>
      </c>
      <c r="D20" s="25">
        <v>1.0023333333333333</v>
      </c>
      <c r="E20" s="25">
        <v>0.91433333333333344</v>
      </c>
      <c r="F20" s="25">
        <v>0.47799999999999998</v>
      </c>
      <c r="G20" s="26">
        <v>1.3196666666666665</v>
      </c>
      <c r="H20" s="28">
        <f t="shared" si="0"/>
        <v>176.08089260808924</v>
      </c>
      <c r="I20" s="27">
        <f t="shared" si="4"/>
        <v>-47.721472839956256</v>
      </c>
      <c r="J20" s="28">
        <f t="shared" si="1"/>
        <v>1.4154198173075203</v>
      </c>
      <c r="K20" s="27">
        <f t="shared" si="2"/>
        <v>0.47868931261015862</v>
      </c>
      <c r="L20" s="18"/>
    </row>
    <row r="21" spans="1:15">
      <c r="A21" s="16"/>
      <c r="B21" s="11" t="s">
        <v>24</v>
      </c>
      <c r="C21" s="25">
        <v>0.41566666666666663</v>
      </c>
      <c r="D21" s="25">
        <v>1.8653333333333331</v>
      </c>
      <c r="E21" s="25">
        <v>0.99633333333333329</v>
      </c>
      <c r="F21" s="25">
        <v>0.41233333333333338</v>
      </c>
      <c r="G21" s="26">
        <v>1.038</v>
      </c>
      <c r="H21" s="28">
        <f t="shared" si="0"/>
        <v>151.73807599029908</v>
      </c>
      <c r="I21" s="27">
        <f t="shared" si="4"/>
        <v>-58.614921378387422</v>
      </c>
      <c r="J21" s="28">
        <f t="shared" si="1"/>
        <v>1.1133158148763878</v>
      </c>
      <c r="K21" s="27">
        <f t="shared" si="2"/>
        <v>0.41292794958072965</v>
      </c>
      <c r="L21" s="18"/>
    </row>
    <row r="22" spans="1:15">
      <c r="A22" s="16"/>
      <c r="B22" s="11" t="s">
        <v>5</v>
      </c>
      <c r="C22" s="25">
        <v>0.35533333333333333</v>
      </c>
      <c r="D22" s="25">
        <v>0.24399999999999999</v>
      </c>
      <c r="E22" s="25">
        <v>0.71899999999999997</v>
      </c>
      <c r="F22" s="25">
        <v>0.34266666666666667</v>
      </c>
      <c r="G22" s="26">
        <v>0.99199999999999988</v>
      </c>
      <c r="H22" s="28">
        <f t="shared" si="0"/>
        <v>189.49416342412445</v>
      </c>
      <c r="I22" s="27">
        <f t="shared" si="4"/>
        <v>-52.34121464997682</v>
      </c>
      <c r="J22" s="28">
        <f t="shared" si="1"/>
        <v>1.0639781198047942</v>
      </c>
      <c r="K22" s="27">
        <f t="shared" si="2"/>
        <v>0.34316081824493944</v>
      </c>
      <c r="L22" s="18"/>
    </row>
    <row r="23" spans="1:15">
      <c r="A23" s="16"/>
      <c r="B23" s="11" t="s">
        <v>22</v>
      </c>
      <c r="C23" s="25">
        <v>0.29933333333333334</v>
      </c>
      <c r="D23" s="25">
        <v>1.0656666666666668</v>
      </c>
      <c r="E23" s="25">
        <v>9.1333333333333336E-2</v>
      </c>
      <c r="F23" s="25">
        <v>0.87466666666666659</v>
      </c>
      <c r="G23" s="26">
        <v>0.81266666666666654</v>
      </c>
      <c r="H23" s="28">
        <f t="shared" si="0"/>
        <v>-7.0884146341463445</v>
      </c>
      <c r="I23" s="27">
        <f t="shared" si="4"/>
        <v>857.66423357664223</v>
      </c>
      <c r="J23" s="28">
        <f t="shared" si="1"/>
        <v>0.8716326129314812</v>
      </c>
      <c r="K23" s="27">
        <f t="shared" si="2"/>
        <v>0.87592800299097351</v>
      </c>
      <c r="L23" s="18"/>
    </row>
    <row r="24" spans="1:15">
      <c r="A24" s="16"/>
      <c r="B24" s="11" t="s">
        <v>18</v>
      </c>
      <c r="C24" s="25">
        <v>0.88666666666666671</v>
      </c>
      <c r="D24" s="25">
        <v>0.14566666666666669</v>
      </c>
      <c r="E24" s="25">
        <v>0.20933333333333334</v>
      </c>
      <c r="F24" s="25">
        <v>0.26333333333333336</v>
      </c>
      <c r="G24" s="26">
        <v>0.69133333333333324</v>
      </c>
      <c r="H24" s="28">
        <f t="shared" si="0"/>
        <v>162.5316455696202</v>
      </c>
      <c r="I24" s="27">
        <f t="shared" si="4"/>
        <v>25.796178343949052</v>
      </c>
      <c r="J24" s="28">
        <f t="shared" si="1"/>
        <v>0.74149550419191645</v>
      </c>
      <c r="K24" s="27">
        <f t="shared" si="2"/>
        <v>0.26371308016877643</v>
      </c>
      <c r="L24" s="18"/>
    </row>
    <row r="25" spans="1:15">
      <c r="A25" s="16"/>
      <c r="B25" s="11" t="s">
        <v>21</v>
      </c>
      <c r="C25" s="25">
        <v>0.55100000000000005</v>
      </c>
      <c r="D25" s="25">
        <v>0.318</v>
      </c>
      <c r="E25" s="25">
        <v>0.309</v>
      </c>
      <c r="F25" s="25">
        <v>0.19366666666666665</v>
      </c>
      <c r="G25" s="26">
        <v>0.57166666666666666</v>
      </c>
      <c r="H25" s="28">
        <f t="shared" si="0"/>
        <v>195.18072289156629</v>
      </c>
      <c r="I25" s="27">
        <f t="shared" si="4"/>
        <v>-37.324703344120827</v>
      </c>
      <c r="J25" s="28">
        <f t="shared" si="1"/>
        <v>0.61314599309987305</v>
      </c>
      <c r="K25" s="27">
        <f t="shared" si="2"/>
        <v>0.19394594883298616</v>
      </c>
      <c r="L25" s="18"/>
    </row>
    <row r="26" spans="1:15">
      <c r="A26" s="16"/>
      <c r="B26" s="11" t="s">
        <v>8</v>
      </c>
      <c r="C26" s="25">
        <v>0.42499999999999999</v>
      </c>
      <c r="D26" s="25">
        <v>0.58300000000000007</v>
      </c>
      <c r="E26" s="25">
        <v>0.377</v>
      </c>
      <c r="F26" s="25">
        <v>0.19866666666666666</v>
      </c>
      <c r="G26" s="26">
        <v>0.15033333333333335</v>
      </c>
      <c r="H26" s="28">
        <f t="shared" si="0"/>
        <v>-24.328859060402674</v>
      </c>
      <c r="I26" s="27">
        <f t="shared" si="4"/>
        <v>-47.303271441202476</v>
      </c>
      <c r="J26" s="28">
        <f t="shared" si="1"/>
        <v>0.16124130780643894</v>
      </c>
      <c r="K26" s="27">
        <f t="shared" si="2"/>
        <v>0.19895315921593765</v>
      </c>
      <c r="L26" s="18"/>
    </row>
    <row r="27" spans="1:15">
      <c r="A27" s="16"/>
      <c r="B27" s="11" t="s">
        <v>10</v>
      </c>
      <c r="C27" s="25">
        <v>0.32600000000000001</v>
      </c>
      <c r="D27" s="25">
        <v>0.44700000000000006</v>
      </c>
      <c r="E27" s="25">
        <v>0.44466666666666671</v>
      </c>
      <c r="F27" s="25">
        <v>0.5093333333333333</v>
      </c>
      <c r="G27" s="26">
        <v>0.12466666666666666</v>
      </c>
      <c r="H27" s="28">
        <f t="shared" si="0"/>
        <v>-75.523560209424076</v>
      </c>
      <c r="I27" s="27">
        <f t="shared" si="4"/>
        <v>14.542728635682135</v>
      </c>
      <c r="J27" s="28">
        <f t="shared" si="1"/>
        <v>0.13371230403460788</v>
      </c>
      <c r="K27" s="27">
        <f t="shared" si="2"/>
        <v>0.51006783100998776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I23" sqref="I2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1079.0426666666667</v>
      </c>
      <c r="D13" s="26">
        <v>796.82333333333327</v>
      </c>
      <c r="E13" s="26">
        <v>825.68366666666668</v>
      </c>
      <c r="F13" s="26">
        <v>793.21866666666665</v>
      </c>
      <c r="G13" s="26">
        <v>799.26699999999994</v>
      </c>
      <c r="H13" s="28">
        <f t="shared" ref="H13:H25" si="0">IF(OR(OR(G13=0,F13=0),G13=""),"",(G13/F13-1)*100)</f>
        <v>0.76250516881430919</v>
      </c>
      <c r="I13" s="27">
        <f>IF(OR(OR(G13=0,F13=0),F13=""),"",(F13/E13-1)*100)</f>
        <v>-3.9318932068818979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26</v>
      </c>
      <c r="C14" s="25">
        <v>1074.1338333333333</v>
      </c>
      <c r="D14" s="25">
        <v>791.12433333333331</v>
      </c>
      <c r="E14" s="25">
        <v>817.70500000000004</v>
      </c>
      <c r="F14" s="25">
        <v>785.18566666666663</v>
      </c>
      <c r="G14" s="26">
        <v>793.35899999999992</v>
      </c>
      <c r="H14" s="54">
        <f t="shared" si="0"/>
        <v>1.0409427579124442</v>
      </c>
      <c r="I14" s="53">
        <f t="shared" ref="I14" si="3">IF(OR(OR(G14=0,F14=0),F14=""),"",(F14/E14-1)*100)</f>
        <v>-3.97690283578227</v>
      </c>
      <c r="J14" s="54">
        <f t="shared" si="1"/>
        <v>99.260822728825275</v>
      </c>
      <c r="K14" s="53">
        <f t="shared" si="2"/>
        <v>98.987290599985883</v>
      </c>
      <c r="L14" s="18"/>
    </row>
    <row r="15" spans="1:15">
      <c r="A15" s="16"/>
      <c r="B15" s="11" t="s">
        <v>22</v>
      </c>
      <c r="C15" s="25">
        <v>0.62233333333333329</v>
      </c>
      <c r="D15" s="25">
        <v>1.0083333333333335</v>
      </c>
      <c r="E15" s="25">
        <v>1.37</v>
      </c>
      <c r="F15" s="25">
        <v>2.4186666666666667</v>
      </c>
      <c r="G15" s="26">
        <v>2.0523333333333333</v>
      </c>
      <c r="H15" s="28">
        <f t="shared" si="0"/>
        <v>-15.146085997794934</v>
      </c>
      <c r="I15" s="27">
        <f>IF(OR(OR(G15=0,F15=0),F15=""),"",(F15/E15-1)*100)</f>
        <v>76.545012165450117</v>
      </c>
      <c r="J15" s="28">
        <f t="shared" si="1"/>
        <v>0.25677693853660083</v>
      </c>
      <c r="K15" s="27">
        <f t="shared" si="2"/>
        <v>0.30491802176449034</v>
      </c>
      <c r="L15" s="18"/>
    </row>
    <row r="16" spans="1:15">
      <c r="A16" s="16"/>
      <c r="B16" s="11" t="s">
        <v>20</v>
      </c>
      <c r="C16" s="25">
        <v>0.84933333333333338</v>
      </c>
      <c r="D16" s="25">
        <v>0.39033333333333337</v>
      </c>
      <c r="E16" s="25">
        <v>0.89866666666666661</v>
      </c>
      <c r="F16" s="25">
        <v>0.92266666666666663</v>
      </c>
      <c r="G16" s="26">
        <v>0.86499999999999988</v>
      </c>
      <c r="H16" s="28">
        <f t="shared" si="0"/>
        <v>-6.2500000000000107</v>
      </c>
      <c r="I16" s="27">
        <f t="shared" ref="I16:I27" si="4">IF(OR(OR(G16=0,F16=0),F16=""),"",(F16/E16-1)*100)</f>
        <v>2.6706231454005858</v>
      </c>
      <c r="J16" s="28">
        <f t="shared" si="1"/>
        <v>0.10822416038695454</v>
      </c>
      <c r="K16" s="28">
        <f t="shared" si="2"/>
        <v>0.11631933355073171</v>
      </c>
      <c r="L16" s="18"/>
      <c r="N16" s="23" t="s">
        <v>4</v>
      </c>
      <c r="O16" s="146" t="str">
        <f>+J26</f>
        <v/>
      </c>
    </row>
    <row r="17" spans="1:15">
      <c r="A17" s="16"/>
      <c r="B17" s="11" t="s">
        <v>21</v>
      </c>
      <c r="C17" s="25">
        <v>0.54700000000000004</v>
      </c>
      <c r="D17" s="25">
        <v>0.51533333333333331</v>
      </c>
      <c r="E17" s="25">
        <v>0.42099999999999999</v>
      </c>
      <c r="F17" s="25">
        <v>0.79833333333333334</v>
      </c>
      <c r="G17" s="26">
        <v>0.75966666666666682</v>
      </c>
      <c r="H17" s="28">
        <f t="shared" si="0"/>
        <v>-4.843423799582447</v>
      </c>
      <c r="I17" s="53"/>
      <c r="J17" s="28">
        <f t="shared" si="1"/>
        <v>9.5045418698215603E-2</v>
      </c>
      <c r="K17" s="27">
        <f t="shared" si="2"/>
        <v>0.1006447990802032</v>
      </c>
      <c r="L17" s="18"/>
      <c r="N17" s="23" t="s">
        <v>35</v>
      </c>
      <c r="O17" s="146">
        <f>+J14</f>
        <v>99.260822728825275</v>
      </c>
    </row>
    <row r="18" spans="1:15">
      <c r="A18" s="16"/>
      <c r="B18" s="11" t="s">
        <v>195</v>
      </c>
      <c r="C18" s="25">
        <v>0</v>
      </c>
      <c r="D18" s="25">
        <v>0.25166666666666665</v>
      </c>
      <c r="E18" s="25">
        <v>0.39366666666666666</v>
      </c>
      <c r="F18" s="25">
        <v>1.2703333333333333</v>
      </c>
      <c r="G18" s="26">
        <v>0.63700000000000001</v>
      </c>
      <c r="H18" s="28">
        <f t="shared" si="0"/>
        <v>-49.85568092364209</v>
      </c>
      <c r="I18" s="27">
        <f t="shared" si="4"/>
        <v>222.69263336155797</v>
      </c>
      <c r="J18" s="28">
        <f t="shared" si="1"/>
        <v>7.9698023313861333E-2</v>
      </c>
      <c r="K18" s="27">
        <f t="shared" si="2"/>
        <v>0.1601491980353463</v>
      </c>
      <c r="L18" s="18"/>
    </row>
    <row r="19" spans="1:15">
      <c r="A19" s="16"/>
      <c r="B19" s="11" t="s">
        <v>7</v>
      </c>
      <c r="C19" s="25">
        <v>0.76700000000000002</v>
      </c>
      <c r="D19" s="25">
        <v>0.65266666666666673</v>
      </c>
      <c r="E19" s="25">
        <v>1.1073333333333333</v>
      </c>
      <c r="F19" s="25">
        <v>0.55100000000000005</v>
      </c>
      <c r="G19" s="26">
        <v>0.44800000000000001</v>
      </c>
      <c r="H19" s="28">
        <f t="shared" si="0"/>
        <v>-18.693284936479138</v>
      </c>
      <c r="I19" s="27">
        <f t="shared" si="4"/>
        <v>-50.240818783865137</v>
      </c>
      <c r="J19" s="28">
        <f t="shared" si="1"/>
        <v>5.6051357055902473E-2</v>
      </c>
      <c r="K19" s="27">
        <f t="shared" si="2"/>
        <v>6.9463821661618325E-2</v>
      </c>
      <c r="L19" s="18"/>
    </row>
    <row r="20" spans="1:15">
      <c r="A20" s="16"/>
      <c r="B20" s="11" t="s">
        <v>23</v>
      </c>
      <c r="C20" s="25">
        <v>0.44733333333333336</v>
      </c>
      <c r="D20" s="25">
        <v>0.42166666666666663</v>
      </c>
      <c r="E20" s="25">
        <v>0.82766666666666666</v>
      </c>
      <c r="F20" s="25">
        <v>0</v>
      </c>
      <c r="G20" s="26">
        <v>0.3173333333333333</v>
      </c>
      <c r="H20" s="28" t="str">
        <f t="shared" si="0"/>
        <v/>
      </c>
      <c r="I20" s="27" t="str">
        <f t="shared" si="4"/>
        <v/>
      </c>
      <c r="J20" s="28">
        <f t="shared" si="1"/>
        <v>3.9703044581264252E-2</v>
      </c>
      <c r="K20" s="27" t="str">
        <f t="shared" si="2"/>
        <v/>
      </c>
      <c r="L20" s="18"/>
    </row>
    <row r="21" spans="1:15">
      <c r="A21" s="16"/>
      <c r="B21" s="11" t="s">
        <v>8</v>
      </c>
      <c r="C21" s="25">
        <v>0.23549999999999999</v>
      </c>
      <c r="D21" s="25">
        <v>0.37799999999999995</v>
      </c>
      <c r="E21" s="25">
        <v>0.24133333333333332</v>
      </c>
      <c r="F21" s="25">
        <v>0.17400000000000002</v>
      </c>
      <c r="G21" s="26">
        <v>0.26399999999999996</v>
      </c>
      <c r="H21" s="28">
        <f t="shared" si="0"/>
        <v>51.724137931034456</v>
      </c>
      <c r="I21" s="27">
        <f t="shared" si="4"/>
        <v>-27.900552486187834</v>
      </c>
      <c r="J21" s="28">
        <f t="shared" si="1"/>
        <v>3.3030263979371095E-2</v>
      </c>
      <c r="K21" s="27">
        <f t="shared" si="2"/>
        <v>2.1935943682616314E-2</v>
      </c>
      <c r="L21" s="18"/>
    </row>
    <row r="22" spans="1:15">
      <c r="A22" s="16"/>
      <c r="B22" s="11" t="s">
        <v>19</v>
      </c>
      <c r="C22" s="25">
        <v>0.14433333333333334</v>
      </c>
      <c r="D22" s="25">
        <v>0.41699999999999998</v>
      </c>
      <c r="E22" s="25">
        <v>0.73966666666666658</v>
      </c>
      <c r="F22" s="25">
        <v>0.14933333333333335</v>
      </c>
      <c r="G22" s="26">
        <v>0.20433333333333334</v>
      </c>
      <c r="H22" s="28">
        <f t="shared" si="0"/>
        <v>36.830357142857139</v>
      </c>
      <c r="I22" s="27">
        <f t="shared" si="4"/>
        <v>-79.810725552050471</v>
      </c>
      <c r="J22" s="28">
        <f t="shared" si="1"/>
        <v>2.5565090681003138E-2</v>
      </c>
      <c r="K22" s="27">
        <f t="shared" si="2"/>
        <v>1.8826250516881433E-2</v>
      </c>
      <c r="L22" s="18"/>
    </row>
    <row r="23" spans="1:15">
      <c r="A23" s="16"/>
      <c r="B23" s="11" t="s">
        <v>5</v>
      </c>
      <c r="C23" s="25">
        <v>5.7666666666666665E-2</v>
      </c>
      <c r="D23" s="25">
        <v>0</v>
      </c>
      <c r="E23" s="25">
        <v>0</v>
      </c>
      <c r="F23" s="25">
        <v>0.10533333333333333</v>
      </c>
      <c r="G23" s="26">
        <v>0.13566666666666666</v>
      </c>
      <c r="H23" s="28">
        <f t="shared" si="0"/>
        <v>28.797468354430379</v>
      </c>
      <c r="I23" s="27"/>
      <c r="J23" s="28">
        <f t="shared" si="1"/>
        <v>1.6973885656065703E-2</v>
      </c>
      <c r="K23" s="27">
        <f t="shared" si="2"/>
        <v>1.3279230275300296E-2</v>
      </c>
      <c r="L23" s="18"/>
    </row>
    <row r="24" spans="1:15">
      <c r="A24" s="16"/>
      <c r="B24" s="11" t="s">
        <v>18</v>
      </c>
      <c r="C24" s="25">
        <v>0.64300000000000013</v>
      </c>
      <c r="D24" s="25">
        <v>0.48933333333333334</v>
      </c>
      <c r="E24" s="25">
        <v>1.115</v>
      </c>
      <c r="F24" s="25">
        <v>0.46966666666666673</v>
      </c>
      <c r="G24" s="26">
        <v>0.11799999999999999</v>
      </c>
      <c r="H24" s="28">
        <f t="shared" si="0"/>
        <v>-74.875798438608939</v>
      </c>
      <c r="I24" s="27"/>
      <c r="J24" s="28">
        <f t="shared" si="1"/>
        <v>1.4763527081688597E-2</v>
      </c>
      <c r="K24" s="27">
        <f t="shared" si="2"/>
        <v>5.9210238790816834E-2</v>
      </c>
      <c r="L24" s="18"/>
    </row>
    <row r="25" spans="1:15">
      <c r="A25" s="16"/>
      <c r="B25" s="11" t="s">
        <v>10</v>
      </c>
      <c r="C25" s="25">
        <v>0.42366666666666664</v>
      </c>
      <c r="D25" s="25">
        <v>0.27099999999999996</v>
      </c>
      <c r="E25" s="25">
        <v>6.3E-2</v>
      </c>
      <c r="F25" s="25">
        <v>0.22833333333333336</v>
      </c>
      <c r="G25" s="26">
        <v>0.10666666666666667</v>
      </c>
      <c r="H25" s="54">
        <f t="shared" si="0"/>
        <v>-53.284671532846716</v>
      </c>
      <c r="I25" s="27">
        <f t="shared" si="4"/>
        <v>262.43386243386249</v>
      </c>
      <c r="J25" s="54">
        <f t="shared" si="1"/>
        <v>1.3345561203786303E-2</v>
      </c>
      <c r="K25" s="53">
        <f t="shared" si="2"/>
        <v>2.8785673223356654E-2</v>
      </c>
      <c r="L25" s="18"/>
    </row>
    <row r="26" spans="1:15">
      <c r="A26" s="16"/>
      <c r="B26" s="12" t="s">
        <v>4</v>
      </c>
      <c r="C26" s="107">
        <v>0</v>
      </c>
      <c r="D26" s="107">
        <v>0.90366666666666662</v>
      </c>
      <c r="E26" s="107">
        <v>0.80133333333333334</v>
      </c>
      <c r="F26" s="107">
        <v>0.80066666666666675</v>
      </c>
      <c r="G26" s="107">
        <v>0</v>
      </c>
      <c r="H26" s="50" t="str">
        <f t="shared" ref="H26" si="5">IF(OR(OR(G26=0,F26=0),G26=""),"",(G26/F26-1)*100)</f>
        <v/>
      </c>
      <c r="I26" s="36" t="str">
        <f t="shared" ref="I26" si="6">IF(OR(OR(G26=0,F26=0),F26=""),"",(F26/E26-1)*100)</f>
        <v/>
      </c>
      <c r="J26" s="50" t="str">
        <f t="shared" ref="J26" si="7">IF(G26=0,"",G26/$G$13*100)</f>
        <v/>
      </c>
      <c r="K26" s="36">
        <f t="shared" ref="K26" si="8">IF(F26=0,"",F26/$F$13*100)</f>
        <v>0.10093895924452947</v>
      </c>
      <c r="L26" s="18"/>
    </row>
    <row r="27" spans="1:15">
      <c r="A27" s="16"/>
      <c r="B27" s="11" t="s">
        <v>24</v>
      </c>
      <c r="C27" s="25">
        <v>0.17166666666666666</v>
      </c>
      <c r="D27" s="25">
        <v>0</v>
      </c>
      <c r="E27" s="25">
        <v>0</v>
      </c>
      <c r="F27" s="25">
        <v>0.14466666666666667</v>
      </c>
      <c r="G27" s="26">
        <v>0</v>
      </c>
      <c r="H27" s="54" t="str">
        <f t="shared" ref="H27" si="9">IF(OR(OR(G27=0,F27=0),G27=""),"",(G27/F27-1)*100)</f>
        <v/>
      </c>
      <c r="I27" s="27" t="str">
        <f t="shared" si="4"/>
        <v/>
      </c>
      <c r="J27" s="54" t="str">
        <f t="shared" ref="J27" si="10">IF(G27=0,"",G27/$G$13*100)</f>
        <v/>
      </c>
      <c r="K27" s="53">
        <f t="shared" ref="K27" si="11">IF(F27=0,"",F27/$F$13*100)</f>
        <v>1.8237930188228887E-2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27.334</v>
      </c>
      <c r="D13" s="26">
        <v>6.3153333333333324</v>
      </c>
      <c r="E13" s="26">
        <v>20.829666666666665</v>
      </c>
      <c r="F13" s="26">
        <v>17.429666666666666</v>
      </c>
      <c r="G13" s="26">
        <v>21.114666666666668</v>
      </c>
      <c r="H13" s="28">
        <f t="shared" ref="H13:H19" si="0">IF(OR(OR(G13=0,F13=0),G13=""),"",(G13/F13-1)*100)</f>
        <v>21.142114020157223</v>
      </c>
      <c r="I13" s="27">
        <f>IF(OR(OR(G13=0,F13=0),F13=""),"",(F13/E13-1)*100)</f>
        <v>-16.322872825617306</v>
      </c>
      <c r="J13" s="28">
        <f t="shared" ref="J13:J18" si="1">IF(G13=0,"",G13/$G$13*100)</f>
        <v>100</v>
      </c>
      <c r="K13" s="27">
        <f t="shared" ref="K13:K19" si="2">IF(F13=0,"",F13/$F$13*100)</f>
        <v>100</v>
      </c>
      <c r="L13" s="18"/>
    </row>
    <row r="14" spans="1:15">
      <c r="A14" s="16"/>
      <c r="B14" s="11" t="s">
        <v>26</v>
      </c>
      <c r="C14" s="25">
        <v>17.695</v>
      </c>
      <c r="D14" s="25">
        <v>5.7016666666666662</v>
      </c>
      <c r="E14" s="25">
        <v>6.7193333333333278</v>
      </c>
      <c r="F14" s="25">
        <v>7.8456666666666663</v>
      </c>
      <c r="G14" s="26">
        <v>12.012666666666668</v>
      </c>
      <c r="H14" s="28">
        <f>IF(OR(OR(G14=0,F14=0),G14=""),"",(G14/F14-1)*100)</f>
        <v>53.112121340867603</v>
      </c>
      <c r="I14" s="27">
        <f>IF(OR(OR(G14=0,F14=0),F14=""),"",(F14/E14-1)*100)</f>
        <v>16.762575652346555</v>
      </c>
      <c r="J14" s="28">
        <f t="shared" si="1"/>
        <v>56.892523364485982</v>
      </c>
      <c r="K14" s="27">
        <f t="shared" si="2"/>
        <v>45.013291514467667</v>
      </c>
      <c r="L14" s="18"/>
    </row>
    <row r="15" spans="1:15">
      <c r="A15" s="16"/>
      <c r="B15" s="11" t="s">
        <v>195</v>
      </c>
      <c r="C15" s="55">
        <v>2.1496666666666666</v>
      </c>
      <c r="D15" s="55">
        <v>0</v>
      </c>
      <c r="E15" s="55">
        <v>1.2796666666666667</v>
      </c>
      <c r="F15" s="55">
        <v>0.27866666666666667</v>
      </c>
      <c r="G15" s="56">
        <v>2.662666666666667</v>
      </c>
      <c r="H15" s="28">
        <f t="shared" si="0"/>
        <v>855.50239234449782</v>
      </c>
      <c r="I15" s="27"/>
      <c r="J15" s="28">
        <f t="shared" si="1"/>
        <v>12.610507703965649</v>
      </c>
      <c r="K15" s="27">
        <f t="shared" si="2"/>
        <v>1.5988066323700971</v>
      </c>
      <c r="L15" s="18"/>
    </row>
    <row r="16" spans="1:15">
      <c r="A16" s="16"/>
      <c r="B16" s="12" t="s">
        <v>4</v>
      </c>
      <c r="C16" s="107">
        <v>0</v>
      </c>
      <c r="D16" s="107">
        <v>0</v>
      </c>
      <c r="E16" s="107">
        <v>4.9809999999999999</v>
      </c>
      <c r="F16" s="107">
        <v>2.9646666666666666</v>
      </c>
      <c r="G16" s="107">
        <v>2.109</v>
      </c>
      <c r="H16" s="50">
        <f t="shared" si="0"/>
        <v>-28.862154261299754</v>
      </c>
      <c r="I16" s="36">
        <f t="shared" ref="I16:I20" si="3">IF(OR(OR(G16=0,F16=0),F16=""),"",(F16/E16-1)*100)</f>
        <v>-40.480492538312248</v>
      </c>
      <c r="J16" s="50">
        <f t="shared" si="1"/>
        <v>9.9883177570093444</v>
      </c>
      <c r="K16" s="36">
        <f t="shared" si="2"/>
        <v>17.009313622367994</v>
      </c>
      <c r="L16" s="18"/>
      <c r="N16" s="23" t="s">
        <v>4</v>
      </c>
      <c r="O16" s="34">
        <f>J16</f>
        <v>9.9883177570093444</v>
      </c>
    </row>
    <row r="17" spans="1:15">
      <c r="A17" s="16"/>
      <c r="B17" s="11" t="s">
        <v>19</v>
      </c>
      <c r="C17" s="55">
        <v>0.39700000000000002</v>
      </c>
      <c r="D17" s="55">
        <v>0.10166666666666667</v>
      </c>
      <c r="E17" s="55">
        <v>1.4436666666666669</v>
      </c>
      <c r="F17" s="55">
        <v>1.5373333333333334</v>
      </c>
      <c r="G17" s="56">
        <v>1.5876666666666666</v>
      </c>
      <c r="H17" s="28">
        <f t="shared" si="0"/>
        <v>3.274067649609691</v>
      </c>
      <c r="I17" s="27">
        <f t="shared" si="3"/>
        <v>6.4881089817593995</v>
      </c>
      <c r="J17" s="28">
        <f t="shared" si="1"/>
        <v>7.5192599141197265</v>
      </c>
      <c r="K17" s="27">
        <f t="shared" si="2"/>
        <v>8.8202107517833586</v>
      </c>
      <c r="L17" s="18"/>
      <c r="N17" s="23" t="s">
        <v>35</v>
      </c>
      <c r="O17" s="34">
        <f>100-O16</f>
        <v>90.011682242990659</v>
      </c>
    </row>
    <row r="18" spans="1:15">
      <c r="A18" s="16"/>
      <c r="B18" s="11" t="s">
        <v>20</v>
      </c>
      <c r="C18" s="55">
        <v>2.8326666666666664</v>
      </c>
      <c r="D18" s="55">
        <v>0</v>
      </c>
      <c r="E18" s="55">
        <v>3.8620000000000005</v>
      </c>
      <c r="F18" s="55">
        <v>1.2193333333333334</v>
      </c>
      <c r="G18" s="56">
        <v>1.157</v>
      </c>
      <c r="H18" s="28">
        <f t="shared" si="0"/>
        <v>-5.1120831055221476</v>
      </c>
      <c r="I18" s="27">
        <f t="shared" si="3"/>
        <v>-68.427412394268956</v>
      </c>
      <c r="J18" s="28">
        <f t="shared" si="1"/>
        <v>5.4796034352109118</v>
      </c>
      <c r="K18" s="27">
        <f t="shared" si="2"/>
        <v>6.9957352406815971</v>
      </c>
      <c r="L18" s="18"/>
    </row>
    <row r="19" spans="1:15">
      <c r="A19" s="16"/>
      <c r="B19" s="11" t="s">
        <v>24</v>
      </c>
      <c r="C19" s="55">
        <v>1.2473333333333334</v>
      </c>
      <c r="D19" s="55">
        <v>0</v>
      </c>
      <c r="E19" s="55">
        <v>1.1853333333333333</v>
      </c>
      <c r="F19" s="55">
        <v>0.54433333333333334</v>
      </c>
      <c r="G19" s="56">
        <v>0.58433333333333326</v>
      </c>
      <c r="H19" s="28">
        <f t="shared" si="0"/>
        <v>7.3484384568279104</v>
      </c>
      <c r="I19" s="27">
        <f t="shared" si="3"/>
        <v>-54.077615298087743</v>
      </c>
      <c r="J19" s="28">
        <f t="shared" ref="J19:J22" si="4">IF(G19=0,"",G19/$G$13*100)</f>
        <v>2.7674286435968676</v>
      </c>
      <c r="K19" s="27">
        <f t="shared" si="2"/>
        <v>3.123027787871254</v>
      </c>
      <c r="L19" s="18"/>
    </row>
    <row r="20" spans="1:15">
      <c r="A20" s="16"/>
      <c r="B20" s="11" t="s">
        <v>7</v>
      </c>
      <c r="C20" s="55">
        <v>0.25233333333333335</v>
      </c>
      <c r="D20" s="55">
        <v>0.157</v>
      </c>
      <c r="E20" s="55">
        <v>0.13866666666666666</v>
      </c>
      <c r="F20" s="55">
        <v>0.14866666666666667</v>
      </c>
      <c r="G20" s="56">
        <v>0.34800000000000003</v>
      </c>
      <c r="H20" s="28">
        <f t="shared" ref="H20" si="5">IF(OR(OR(G20=0,F20=0),G20=""),"",(G20/F20-1)*100)</f>
        <v>134.08071748878925</v>
      </c>
      <c r="I20" s="27">
        <f t="shared" si="3"/>
        <v>7.2115384615384581</v>
      </c>
      <c r="J20" s="28">
        <f t="shared" si="4"/>
        <v>1.6481434705733771</v>
      </c>
      <c r="K20" s="27">
        <f t="shared" ref="K20:K22" si="6">IF(F20=0,"",F20/$F$13*100)</f>
        <v>0.85295186368069764</v>
      </c>
      <c r="L20" s="18"/>
    </row>
    <row r="21" spans="1:15">
      <c r="A21" s="16"/>
      <c r="B21" s="11" t="s">
        <v>10</v>
      </c>
      <c r="C21" s="55">
        <v>0.60566666666666669</v>
      </c>
      <c r="D21" s="55">
        <v>2.7333333333333334E-2</v>
      </c>
      <c r="E21" s="55">
        <v>7.166666666666667E-2</v>
      </c>
      <c r="F21" s="55">
        <v>5.2333333333333336E-2</v>
      </c>
      <c r="G21" s="56">
        <v>0.20533333333333334</v>
      </c>
      <c r="H21" s="28">
        <f t="shared" ref="H21:H27" si="7">IF(OR(OR(G21=0,F21=0),G21=""),"",(G21/F21-1)*100)</f>
        <v>292.35668789808915</v>
      </c>
      <c r="I21" s="27">
        <f t="shared" ref="I21:I27" si="8">IF(OR(OR(G21=0,F21=0),F21=""),"",(F21/E21-1)*100)</f>
        <v>-26.97674418604651</v>
      </c>
      <c r="J21" s="28">
        <f t="shared" si="4"/>
        <v>0.97246779489770141</v>
      </c>
      <c r="K21" s="27">
        <f t="shared" si="6"/>
        <v>0.30025435560060437</v>
      </c>
      <c r="L21" s="18"/>
    </row>
    <row r="22" spans="1:15">
      <c r="A22" s="16"/>
      <c r="B22" s="11" t="s">
        <v>18</v>
      </c>
      <c r="C22" s="55">
        <v>0.06</v>
      </c>
      <c r="D22" s="55">
        <v>4.6000000000000006E-2</v>
      </c>
      <c r="E22" s="55">
        <v>0</v>
      </c>
      <c r="F22" s="55">
        <v>0.20099999999999998</v>
      </c>
      <c r="G22" s="56">
        <v>0.19566666666666666</v>
      </c>
      <c r="H22" s="28">
        <f t="shared" si="7"/>
        <v>-2.6533996683250405</v>
      </c>
      <c r="I22" s="27"/>
      <c r="J22" s="28">
        <f t="shared" si="4"/>
        <v>0.92668603182621856</v>
      </c>
      <c r="K22" s="27">
        <f t="shared" si="6"/>
        <v>1.153206219281302</v>
      </c>
      <c r="L22" s="18"/>
    </row>
    <row r="23" spans="1:15">
      <c r="A23" s="16"/>
      <c r="B23" s="11" t="s">
        <v>5</v>
      </c>
      <c r="C23" s="55">
        <v>0</v>
      </c>
      <c r="D23" s="55">
        <v>0</v>
      </c>
      <c r="E23" s="55">
        <v>0</v>
      </c>
      <c r="F23" s="55">
        <v>9.6333333333333326E-2</v>
      </c>
      <c r="G23" s="56">
        <v>9.4666666666666663E-2</v>
      </c>
      <c r="H23" s="28">
        <f t="shared" si="7"/>
        <v>-1.7301038062283669</v>
      </c>
      <c r="I23" s="27"/>
      <c r="J23" s="28">
        <f t="shared" ref="J23:J27" si="9">IF(G23=0,"",G23/$G$13*100)</f>
        <v>0.44834554180348568</v>
      </c>
      <c r="K23" s="27">
        <f t="shared" ref="K23:K27" si="10">IF(F23=0,"",F23/$F$13*100)</f>
        <v>0.55269750808009332</v>
      </c>
      <c r="L23" s="18"/>
    </row>
    <row r="24" spans="1:15">
      <c r="A24" s="16"/>
      <c r="B24" s="11" t="s">
        <v>22</v>
      </c>
      <c r="C24" s="55">
        <v>0.10833333333333334</v>
      </c>
      <c r="D24" s="55">
        <v>0</v>
      </c>
      <c r="E24" s="55">
        <v>0</v>
      </c>
      <c r="F24" s="55">
        <v>0.11566666666666665</v>
      </c>
      <c r="G24" s="56">
        <v>6.2E-2</v>
      </c>
      <c r="H24" s="28">
        <f t="shared" si="7"/>
        <v>-46.39769452449567</v>
      </c>
      <c r="I24" s="27"/>
      <c r="J24" s="28">
        <f t="shared" si="9"/>
        <v>0.2936347562515787</v>
      </c>
      <c r="K24" s="27">
        <f t="shared" si="10"/>
        <v>0.66361949932108089</v>
      </c>
      <c r="L24" s="18"/>
    </row>
    <row r="25" spans="1:15">
      <c r="A25" s="16"/>
      <c r="B25" s="11" t="s">
        <v>8</v>
      </c>
      <c r="C25" s="55">
        <v>0.31466666666666665</v>
      </c>
      <c r="D25" s="55">
        <v>2.7666666666666669E-2</v>
      </c>
      <c r="E25" s="55">
        <v>5.2999999999999999E-2</v>
      </c>
      <c r="F25" s="55">
        <v>0.1</v>
      </c>
      <c r="G25" s="56">
        <v>4.8666666666666664E-2</v>
      </c>
      <c r="H25" s="28">
        <f t="shared" si="7"/>
        <v>-51.333333333333343</v>
      </c>
      <c r="I25" s="27">
        <f t="shared" si="8"/>
        <v>88.679245283018886</v>
      </c>
      <c r="J25" s="28">
        <f t="shared" si="9"/>
        <v>0.230487496842637</v>
      </c>
      <c r="K25" s="27">
        <f t="shared" si="10"/>
        <v>0.57373443745338415</v>
      </c>
      <c r="L25" s="18"/>
    </row>
    <row r="26" spans="1:15">
      <c r="A26" s="16"/>
      <c r="B26" s="11" t="s">
        <v>21</v>
      </c>
      <c r="C26" s="55">
        <v>0.31566666666666665</v>
      </c>
      <c r="D26" s="55">
        <v>0</v>
      </c>
      <c r="E26" s="55">
        <v>0.11133333333333333</v>
      </c>
      <c r="F26" s="55">
        <v>9.1000000000000011E-2</v>
      </c>
      <c r="G26" s="56">
        <v>4.6999999999999993E-2</v>
      </c>
      <c r="H26" s="28">
        <f t="shared" si="7"/>
        <v>-48.351648351648372</v>
      </c>
      <c r="I26" s="27">
        <f t="shared" si="8"/>
        <v>-18.263473053892199</v>
      </c>
      <c r="J26" s="28">
        <f t="shared" si="9"/>
        <v>0.22259408941651929</v>
      </c>
      <c r="K26" s="27">
        <f t="shared" si="10"/>
        <v>0.52209833808257955</v>
      </c>
      <c r="L26" s="18"/>
    </row>
    <row r="27" spans="1:15">
      <c r="A27" s="16"/>
      <c r="B27" s="11" t="s">
        <v>23</v>
      </c>
      <c r="C27" s="55">
        <v>1.3556666666666668</v>
      </c>
      <c r="D27" s="55">
        <v>0.254</v>
      </c>
      <c r="E27" s="55">
        <v>0.98399999999999999</v>
      </c>
      <c r="F27" s="55">
        <v>2.234666666666667</v>
      </c>
      <c r="G27" s="56">
        <v>0</v>
      </c>
      <c r="H27" s="28" t="str">
        <f t="shared" si="7"/>
        <v/>
      </c>
      <c r="I27" s="27" t="str">
        <f t="shared" si="8"/>
        <v/>
      </c>
      <c r="J27" s="28" t="str">
        <f t="shared" si="9"/>
        <v/>
      </c>
      <c r="K27" s="27">
        <f t="shared" si="10"/>
        <v>12.821052228958294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G30" sqref="G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178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191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167</v>
      </c>
      <c r="M12" s="34">
        <f>SUM(F13:F14)</f>
        <v>3819.7630000000004</v>
      </c>
    </row>
    <row r="13" spans="1:13">
      <c r="A13" s="16"/>
      <c r="B13" s="11" t="s">
        <v>110</v>
      </c>
      <c r="C13" s="25">
        <v>1777.4956666666665</v>
      </c>
      <c r="D13" s="25">
        <v>1905.7476666666666</v>
      </c>
      <c r="E13" s="25">
        <v>1950.0726666666665</v>
      </c>
      <c r="F13" s="29">
        <v>2073.6080000000002</v>
      </c>
      <c r="G13" s="73">
        <f>IF(OR(OR(F13=0,E13=0),F13=""),"",(F13/E13-1)*100)</f>
        <v>6.334909229023622</v>
      </c>
      <c r="H13" s="26">
        <f>F13-E13</f>
        <v>123.53533333333371</v>
      </c>
      <c r="I13" s="28">
        <f>IF(F13=0,"",F13/$M$12*100)</f>
        <v>54.28629996154212</v>
      </c>
      <c r="J13" s="18"/>
      <c r="L13" s="23" t="s">
        <v>105</v>
      </c>
    </row>
    <row r="14" spans="1:13">
      <c r="A14" s="16"/>
      <c r="B14" s="11" t="s">
        <v>70</v>
      </c>
      <c r="C14" s="25">
        <v>1541.9216666666669</v>
      </c>
      <c r="D14" s="25">
        <v>1490.2923333333333</v>
      </c>
      <c r="E14" s="25">
        <v>1594.0966666666673</v>
      </c>
      <c r="F14" s="29">
        <v>1746.1550000000002</v>
      </c>
      <c r="G14" s="73">
        <f t="shared" ref="G14" si="0">IF(OR(OR(F14=0,E14=0),F14=""),"",(F14/E14-1)*100)</f>
        <v>9.5388401790773578</v>
      </c>
      <c r="H14" s="26">
        <f t="shared" ref="H14" si="1">F14-E14</f>
        <v>152.05833333333294</v>
      </c>
      <c r="I14" s="28">
        <f>IF(F14=0,"",F14/$M$12*100)</f>
        <v>45.71370003845788</v>
      </c>
      <c r="J14" s="18"/>
      <c r="L14" s="23" t="s">
        <v>106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66" t="s">
        <v>177</v>
      </c>
      <c r="C25" s="166"/>
      <c r="D25" s="166"/>
      <c r="E25" s="166"/>
      <c r="F25" s="166"/>
      <c r="G25" s="166"/>
      <c r="H25" s="166"/>
      <c r="I25" s="166"/>
      <c r="J25" s="91"/>
      <c r="K25" s="80"/>
      <c r="L25" s="23"/>
      <c r="M25" s="23"/>
    </row>
    <row r="26" spans="1:13" s="58" customFormat="1">
      <c r="A26" s="89"/>
      <c r="B26" s="166" t="s">
        <v>189</v>
      </c>
      <c r="C26" s="166"/>
      <c r="D26" s="166"/>
      <c r="E26" s="166"/>
      <c r="F26" s="166"/>
      <c r="G26" s="166"/>
      <c r="H26" s="166"/>
      <c r="I26" s="16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67" t="s">
        <v>2</v>
      </c>
      <c r="D28" s="167"/>
      <c r="E28" s="167"/>
      <c r="F28" s="167"/>
      <c r="G28" s="167"/>
      <c r="H28" s="3"/>
      <c r="I28" s="3"/>
      <c r="J28" s="18"/>
    </row>
    <row r="29" spans="1:13">
      <c r="A29" s="16"/>
      <c r="B29" s="11"/>
      <c r="C29" s="164">
        <v>2007</v>
      </c>
      <c r="D29" s="164">
        <v>2008</v>
      </c>
      <c r="E29" s="164">
        <v>2009</v>
      </c>
      <c r="F29" s="164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71</v>
      </c>
      <c r="C31" s="52">
        <v>62.421445013749661</v>
      </c>
      <c r="D31" s="52">
        <v>53.548423960349666</v>
      </c>
      <c r="E31" s="52">
        <v>56.116761482982142</v>
      </c>
      <c r="F31" s="52">
        <v>55.021994810631682</v>
      </c>
      <c r="G31" s="36">
        <v>54.286299961542113</v>
      </c>
      <c r="H31" s="8"/>
      <c r="I31" s="87"/>
      <c r="J31" s="18"/>
    </row>
    <row r="32" spans="1:13">
      <c r="A32" s="16"/>
      <c r="B32" s="11" t="s">
        <v>72</v>
      </c>
      <c r="C32" s="52">
        <v>37.578554986250339</v>
      </c>
      <c r="D32" s="52">
        <v>46.451576039650341</v>
      </c>
      <c r="E32" s="52">
        <v>43.883238517017858</v>
      </c>
      <c r="F32" s="52">
        <v>44.978005189368311</v>
      </c>
      <c r="G32" s="36">
        <v>45.713700038457887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190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111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51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69" t="s">
        <v>82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67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  <c r="M10" s="16"/>
    </row>
    <row r="11" spans="1:15">
      <c r="A11" s="67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196</v>
      </c>
      <c r="C13" s="26">
        <v>7597.099666666667</v>
      </c>
      <c r="D13" s="26">
        <v>7074.417333333332</v>
      </c>
      <c r="E13" s="26">
        <v>7265.4073333333336</v>
      </c>
      <c r="F13" s="26">
        <v>7387.8850000000002</v>
      </c>
      <c r="G13" s="26">
        <v>7639.6046666666662</v>
      </c>
      <c r="H13" s="28">
        <f t="shared" ref="H13:H27" si="0">IF(OR(OR(G13=0,F13=0),G13=""),"",(G13/F13-1)*100)</f>
        <v>3.4071952482566559</v>
      </c>
      <c r="I13" s="27">
        <f>IF(OR(OR(G13=0,F13=0),F13=""),"",(F13/E13-1)*100)</f>
        <v>1.6857646247133928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26</v>
      </c>
      <c r="C14" s="25">
        <v>2974.7093333333341</v>
      </c>
      <c r="D14" s="25">
        <v>2791.3676666666652</v>
      </c>
      <c r="E14" s="25">
        <v>2830.4830000000002</v>
      </c>
      <c r="F14" s="25">
        <v>2840.2990000000009</v>
      </c>
      <c r="G14" s="26">
        <v>2875.0446666666658</v>
      </c>
      <c r="H14" s="54">
        <f t="shared" ref="H14" si="3">IF(OR(OR(G14=0,F14=0),G14=""),"",(G14/F14-1)*100)</f>
        <v>1.2233101749733022</v>
      </c>
      <c r="I14" s="53">
        <f t="shared" ref="I14" si="4">IF(OR(OR(G14=0,F14=0),F14=""),"",(F14/E14-1)*100)</f>
        <v>0.346795935534705</v>
      </c>
      <c r="J14" s="54">
        <f t="shared" ref="J14" si="5">IF(G14=0,"",G14/$G$13*100)</f>
        <v>37.633422043566469</v>
      </c>
      <c r="K14" s="53">
        <f t="shared" ref="K14" si="6">IF(F14=0,"",F14/$F$13*100)</f>
        <v>38.445360207962096</v>
      </c>
      <c r="L14" s="18"/>
      <c r="M14" s="16"/>
    </row>
    <row r="15" spans="1:15">
      <c r="A15" s="67"/>
      <c r="B15" s="12" t="s">
        <v>4</v>
      </c>
      <c r="C15" s="107">
        <v>1997.0813333333333</v>
      </c>
      <c r="D15" s="107">
        <v>1777.4956666666665</v>
      </c>
      <c r="E15" s="107">
        <v>1905.7476666666666</v>
      </c>
      <c r="F15" s="107">
        <v>1950.0726666666665</v>
      </c>
      <c r="G15" s="107">
        <v>2073.6080000000002</v>
      </c>
      <c r="H15" s="50">
        <f t="shared" si="0"/>
        <v>6.334909229023622</v>
      </c>
      <c r="I15" s="36">
        <f>IF(OR(OR(G15=0,F15=0),F15=""),"",(F15/E15-1)*100)</f>
        <v>2.3258588099193789</v>
      </c>
      <c r="J15" s="50">
        <f t="shared" si="1"/>
        <v>27.142870481867</v>
      </c>
      <c r="K15" s="36">
        <f t="shared" si="2"/>
        <v>26.395547124334861</v>
      </c>
      <c r="L15" s="18"/>
      <c r="M15" s="16"/>
      <c r="O15" s="58"/>
    </row>
    <row r="16" spans="1:15">
      <c r="A16" s="67"/>
      <c r="B16" s="11" t="s">
        <v>195</v>
      </c>
      <c r="C16" s="55">
        <v>813.62333333333333</v>
      </c>
      <c r="D16" s="55">
        <v>793.2063333333333</v>
      </c>
      <c r="E16" s="55">
        <v>836.798</v>
      </c>
      <c r="F16" s="55">
        <v>822.59233333333339</v>
      </c>
      <c r="G16" s="56">
        <v>899.01800000000003</v>
      </c>
      <c r="H16" s="54">
        <f t="shared" si="0"/>
        <v>9.2908313838730106</v>
      </c>
      <c r="I16" s="53">
        <f t="shared" ref="I16:I27" si="7">IF(OR(OR(G16=0,F16=0),F16=""),"",(F16/E16-1)*100)</f>
        <v>-1.6976219669103676</v>
      </c>
      <c r="J16" s="54">
        <f t="shared" si="1"/>
        <v>11.767860239190389</v>
      </c>
      <c r="K16" s="53">
        <f t="shared" si="2"/>
        <v>11.134341334946786</v>
      </c>
      <c r="L16" s="18"/>
      <c r="M16" s="16"/>
      <c r="N16" s="23" t="s">
        <v>4</v>
      </c>
      <c r="O16" s="34">
        <f>J15</f>
        <v>27.142870481867</v>
      </c>
    </row>
    <row r="17" spans="1:15">
      <c r="A17" s="67"/>
      <c r="B17" s="11" t="s">
        <v>23</v>
      </c>
      <c r="C17" s="55">
        <v>526.81166666666672</v>
      </c>
      <c r="D17" s="55">
        <v>522.88599999999997</v>
      </c>
      <c r="E17" s="55">
        <v>481.53600000000006</v>
      </c>
      <c r="F17" s="55">
        <v>518.37900000000002</v>
      </c>
      <c r="G17" s="56">
        <v>509.59300000000002</v>
      </c>
      <c r="H17" s="28">
        <f t="shared" si="0"/>
        <v>-1.6948989060127873</v>
      </c>
      <c r="I17" s="27">
        <f t="shared" si="7"/>
        <v>7.6511413476873846</v>
      </c>
      <c r="J17" s="28">
        <f t="shared" si="1"/>
        <v>6.6704106067617648</v>
      </c>
      <c r="K17" s="27">
        <f t="shared" si="2"/>
        <v>7.0166089482984635</v>
      </c>
      <c r="L17" s="18"/>
      <c r="M17" s="16"/>
      <c r="N17" s="23" t="s">
        <v>35</v>
      </c>
      <c r="O17" s="34">
        <f>100-O16</f>
        <v>72.857129518133007</v>
      </c>
    </row>
    <row r="18" spans="1:15">
      <c r="A18" s="67"/>
      <c r="B18" s="11" t="s">
        <v>24</v>
      </c>
      <c r="C18" s="55">
        <v>272.37966666666671</v>
      </c>
      <c r="D18" s="55">
        <v>238.05433333333335</v>
      </c>
      <c r="E18" s="55">
        <v>260.44200000000001</v>
      </c>
      <c r="F18" s="55">
        <v>274.32533333333333</v>
      </c>
      <c r="G18" s="56">
        <v>293.92733333333337</v>
      </c>
      <c r="H18" s="28">
        <f t="shared" si="0"/>
        <v>7.1455303678357618</v>
      </c>
      <c r="I18" s="27">
        <f t="shared" si="7"/>
        <v>5.330681431310369</v>
      </c>
      <c r="J18" s="28">
        <f t="shared" si="1"/>
        <v>3.8474154901732707</v>
      </c>
      <c r="K18" s="27">
        <f t="shared" si="2"/>
        <v>3.713178173906786</v>
      </c>
      <c r="L18" s="18"/>
      <c r="M18" s="16"/>
    </row>
    <row r="19" spans="1:15">
      <c r="A19" s="67"/>
      <c r="B19" s="11" t="s">
        <v>19</v>
      </c>
      <c r="C19" s="55">
        <v>205.64633333333333</v>
      </c>
      <c r="D19" s="55">
        <v>211.08733333333336</v>
      </c>
      <c r="E19" s="55">
        <v>196.50400000000002</v>
      </c>
      <c r="F19" s="55">
        <v>210.935</v>
      </c>
      <c r="G19" s="56">
        <v>203.31466666666668</v>
      </c>
      <c r="H19" s="28">
        <f t="shared" si="0"/>
        <v>-3.6126452856725111</v>
      </c>
      <c r="I19" s="27">
        <f t="shared" si="7"/>
        <v>7.3438708626796245</v>
      </c>
      <c r="J19" s="28">
        <f t="shared" si="1"/>
        <v>2.6613244472423405</v>
      </c>
      <c r="K19" s="27">
        <f t="shared" si="2"/>
        <v>2.8551473121197746</v>
      </c>
      <c r="L19" s="18"/>
      <c r="M19" s="16"/>
    </row>
    <row r="20" spans="1:15">
      <c r="A20" s="67"/>
      <c r="B20" s="11" t="s">
        <v>5</v>
      </c>
      <c r="C20" s="55">
        <v>131.53200000000001</v>
      </c>
      <c r="D20" s="55">
        <v>127.89499999999998</v>
      </c>
      <c r="E20" s="55">
        <v>134.56899999999999</v>
      </c>
      <c r="F20" s="55">
        <v>142.45366666666666</v>
      </c>
      <c r="G20" s="56">
        <v>136.39400000000001</v>
      </c>
      <c r="H20" s="28">
        <f t="shared" si="0"/>
        <v>-4.253780761463954</v>
      </c>
      <c r="I20" s="27">
        <f t="shared" si="7"/>
        <v>5.8591998652488098</v>
      </c>
      <c r="J20" s="28">
        <f t="shared" si="1"/>
        <v>1.7853541636142258</v>
      </c>
      <c r="K20" s="27">
        <f t="shared" si="2"/>
        <v>1.9282063360036961</v>
      </c>
      <c r="L20" s="18"/>
      <c r="M20" s="16"/>
    </row>
    <row r="21" spans="1:15">
      <c r="A21" s="67"/>
      <c r="B21" s="11" t="s">
        <v>22</v>
      </c>
      <c r="C21" s="55">
        <v>131.495</v>
      </c>
      <c r="D21" s="55">
        <v>137.94366666666667</v>
      </c>
      <c r="E21" s="55">
        <v>122.68666666666667</v>
      </c>
      <c r="F21" s="55">
        <v>127.94833333333332</v>
      </c>
      <c r="G21" s="56">
        <v>134.65066666666667</v>
      </c>
      <c r="H21" s="28">
        <f t="shared" si="0"/>
        <v>5.238312339616269</v>
      </c>
      <c r="I21" s="27">
        <f t="shared" si="7"/>
        <v>4.2887029288702916</v>
      </c>
      <c r="J21" s="28">
        <f t="shared" si="1"/>
        <v>1.7625344836779078</v>
      </c>
      <c r="K21" s="27">
        <f t="shared" si="2"/>
        <v>1.7318668784548394</v>
      </c>
      <c r="L21" s="18"/>
      <c r="M21" s="16"/>
    </row>
    <row r="22" spans="1:15">
      <c r="A22" s="67"/>
      <c r="B22" s="11" t="s">
        <v>20</v>
      </c>
      <c r="C22" s="55">
        <v>147.88366666666667</v>
      </c>
      <c r="D22" s="55">
        <v>96.663333333333327</v>
      </c>
      <c r="E22" s="55">
        <v>130.45266666666666</v>
      </c>
      <c r="F22" s="55">
        <v>127.33666666666666</v>
      </c>
      <c r="G22" s="56">
        <v>116.57033333333335</v>
      </c>
      <c r="H22" s="28">
        <f t="shared" si="0"/>
        <v>-8.4550142666422126</v>
      </c>
      <c r="I22" s="27">
        <f t="shared" si="7"/>
        <v>-2.3886058289341205</v>
      </c>
      <c r="J22" s="28">
        <f t="shared" si="1"/>
        <v>1.5258686596959166</v>
      </c>
      <c r="K22" s="27">
        <f t="shared" si="2"/>
        <v>1.7235875580990589</v>
      </c>
      <c r="L22" s="18"/>
      <c r="M22" s="16"/>
    </row>
    <row r="23" spans="1:15">
      <c r="A23" s="67"/>
      <c r="B23" s="11" t="s">
        <v>7</v>
      </c>
      <c r="C23" s="55">
        <v>106.78866666666664</v>
      </c>
      <c r="D23" s="55">
        <v>95.49966666666667</v>
      </c>
      <c r="E23" s="55">
        <v>95.567666666666668</v>
      </c>
      <c r="F23" s="55">
        <v>98.949666666666658</v>
      </c>
      <c r="G23" s="56">
        <v>99.531333333333322</v>
      </c>
      <c r="H23" s="28">
        <f t="shared" si="0"/>
        <v>0.58784095617636645</v>
      </c>
      <c r="I23" s="27">
        <f t="shared" si="7"/>
        <v>3.5388537964374134</v>
      </c>
      <c r="J23" s="28">
        <f t="shared" si="1"/>
        <v>1.3028335584904174</v>
      </c>
      <c r="K23" s="27">
        <f t="shared" si="2"/>
        <v>1.3393503914404008</v>
      </c>
      <c r="L23" s="18"/>
      <c r="M23" s="16"/>
    </row>
    <row r="24" spans="1:15">
      <c r="A24" s="67"/>
      <c r="B24" s="11" t="s">
        <v>21</v>
      </c>
      <c r="C24" s="55">
        <v>95.033000000000001</v>
      </c>
      <c r="D24" s="55">
        <v>94.22</v>
      </c>
      <c r="E24" s="55">
        <v>93.072333333333333</v>
      </c>
      <c r="F24" s="55">
        <v>89.934999999999988</v>
      </c>
      <c r="G24" s="56">
        <v>93.966999999999999</v>
      </c>
      <c r="H24" s="28">
        <f t="shared" si="0"/>
        <v>4.4832378940345974</v>
      </c>
      <c r="I24" s="27">
        <f t="shared" si="7"/>
        <v>-3.370854926455058</v>
      </c>
      <c r="J24" s="28">
        <f t="shared" si="1"/>
        <v>1.2299982014776158</v>
      </c>
      <c r="K24" s="27">
        <f t="shared" si="2"/>
        <v>1.2173308057718817</v>
      </c>
      <c r="L24" s="18"/>
      <c r="M24" s="16"/>
    </row>
    <row r="25" spans="1:15">
      <c r="A25" s="67"/>
      <c r="B25" s="11" t="s">
        <v>18</v>
      </c>
      <c r="C25" s="55">
        <v>74.960666666666668</v>
      </c>
      <c r="D25" s="55">
        <v>72.985666666666674</v>
      </c>
      <c r="E25" s="55">
        <v>72.419333333333341</v>
      </c>
      <c r="F25" s="55">
        <v>75.682000000000002</v>
      </c>
      <c r="G25" s="56">
        <v>83.937666666666672</v>
      </c>
      <c r="H25" s="28">
        <f t="shared" si="0"/>
        <v>10.908362182112885</v>
      </c>
      <c r="I25" s="27">
        <f t="shared" si="7"/>
        <v>4.5052426147713653</v>
      </c>
      <c r="J25" s="28">
        <f t="shared" si="1"/>
        <v>1.0987174118172085</v>
      </c>
      <c r="K25" s="27">
        <f t="shared" si="2"/>
        <v>1.024406849862985</v>
      </c>
      <c r="L25" s="18"/>
      <c r="M25" s="16"/>
    </row>
    <row r="26" spans="1:15">
      <c r="A26" s="67"/>
      <c r="B26" s="11" t="s">
        <v>10</v>
      </c>
      <c r="C26" s="55">
        <v>66.078666666666663</v>
      </c>
      <c r="D26" s="55">
        <v>60.745999999999995</v>
      </c>
      <c r="E26" s="55">
        <v>57.463000000000001</v>
      </c>
      <c r="F26" s="55">
        <v>61.346666666666671</v>
      </c>
      <c r="G26" s="56">
        <v>67.484333333333339</v>
      </c>
      <c r="H26" s="28">
        <f t="shared" si="0"/>
        <v>10.004890241251907</v>
      </c>
      <c r="I26" s="27">
        <f t="shared" si="7"/>
        <v>6.7585518797603106</v>
      </c>
      <c r="J26" s="28">
        <f t="shared" si="1"/>
        <v>0.8833485013666067</v>
      </c>
      <c r="K26" s="27">
        <f t="shared" si="2"/>
        <v>0.83036845682717941</v>
      </c>
      <c r="L26" s="18"/>
      <c r="M26" s="16"/>
    </row>
    <row r="27" spans="1:15">
      <c r="A27" s="67"/>
      <c r="B27" s="11" t="s">
        <v>8</v>
      </c>
      <c r="C27" s="55">
        <v>53.076333333333338</v>
      </c>
      <c r="D27" s="55">
        <v>54.366666666666667</v>
      </c>
      <c r="E27" s="55">
        <v>47.665999999999997</v>
      </c>
      <c r="F27" s="55">
        <v>47.629666666666672</v>
      </c>
      <c r="G27" s="56">
        <v>52.56366666666667</v>
      </c>
      <c r="H27" s="28">
        <f t="shared" si="0"/>
        <v>10.359089922947184</v>
      </c>
      <c r="I27" s="27">
        <f t="shared" si="7"/>
        <v>-7.6224842305472329E-2</v>
      </c>
      <c r="J27" s="28">
        <f t="shared" si="1"/>
        <v>0.68804171105887069</v>
      </c>
      <c r="K27" s="27">
        <f t="shared" si="2"/>
        <v>0.64469962197119568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9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9434.3419999999987</v>
      </c>
      <c r="D13" s="26">
        <v>10421.054</v>
      </c>
      <c r="E13" s="26">
        <v>11225.198333333334</v>
      </c>
      <c r="F13" s="26">
        <v>11718.511666666667</v>
      </c>
      <c r="G13" s="26">
        <v>12078.260999999999</v>
      </c>
      <c r="H13" s="28">
        <f t="shared" ref="H13:H21" si="0">IF(OR(OR(G13=0,F13=0),G13=""),"",(G13/F13-1)*100)</f>
        <v>3.0699234131979392</v>
      </c>
      <c r="I13" s="27">
        <f>IF(OR(OR(G13=0,F13=0),F13=""),"",(F13/E13-1)*100)</f>
        <v>4.3946959214826053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26</v>
      </c>
      <c r="C14" s="25">
        <v>5771.9739999999983</v>
      </c>
      <c r="D14" s="25">
        <v>6171.8493333333336</v>
      </c>
      <c r="E14" s="25">
        <v>6796.47</v>
      </c>
      <c r="F14" s="25">
        <v>7132.2506666666668</v>
      </c>
      <c r="G14" s="26">
        <v>6257.3249999999989</v>
      </c>
      <c r="H14" s="54">
        <f t="shared" si="0"/>
        <v>-12.267174943187653</v>
      </c>
      <c r="I14" s="53">
        <f t="shared" ref="I14" si="3">IF(OR(OR(G14=0,F14=0),F14=""),"",(F14/E14-1)*100)</f>
        <v>4.9405156892720292</v>
      </c>
      <c r="J14" s="54">
        <f t="shared" si="1"/>
        <v>51.806505920016136</v>
      </c>
      <c r="K14" s="53">
        <f t="shared" si="2"/>
        <v>60.863110175965176</v>
      </c>
      <c r="L14" s="18"/>
    </row>
    <row r="15" spans="1:15">
      <c r="A15" s="16"/>
      <c r="B15" s="12" t="s">
        <v>4</v>
      </c>
      <c r="C15" s="29">
        <v>1202.2700000000002</v>
      </c>
      <c r="D15" s="29">
        <v>1541.9216666666669</v>
      </c>
      <c r="E15" s="29">
        <v>1490.2923333333333</v>
      </c>
      <c r="F15" s="29">
        <v>1594.0966666666673</v>
      </c>
      <c r="G15" s="107">
        <v>1746.1550000000002</v>
      </c>
      <c r="H15" s="50">
        <f t="shared" si="0"/>
        <v>9.5388401790773578</v>
      </c>
      <c r="I15" s="36">
        <f>IF(OR(OR(G15=0,F15=0),F15=""),"",(F15/E15-1)*100)</f>
        <v>6.9653671975319797</v>
      </c>
      <c r="J15" s="50">
        <f t="shared" si="1"/>
        <v>14.457006683329665</v>
      </c>
      <c r="K15" s="36">
        <f t="shared" si="2"/>
        <v>13.603234881790311</v>
      </c>
      <c r="L15" s="18"/>
    </row>
    <row r="16" spans="1:15">
      <c r="A16" s="16"/>
      <c r="B16" s="11" t="s">
        <v>195</v>
      </c>
      <c r="C16" s="55">
        <v>552.67666666666662</v>
      </c>
      <c r="D16" s="55">
        <v>616.13266666666664</v>
      </c>
      <c r="E16" s="55">
        <v>661.6873333333333</v>
      </c>
      <c r="F16" s="55">
        <v>688.39033333333339</v>
      </c>
      <c r="G16" s="56">
        <v>701.77099999999996</v>
      </c>
      <c r="H16" s="54">
        <f t="shared" si="0"/>
        <v>1.9437615577596157</v>
      </c>
      <c r="I16" s="53">
        <f t="shared" ref="I16:I21" si="4">IF(OR(OR(G16=0,F16=0),F16=""),"",(F16/E16-1)*100)</f>
        <v>4.0355918354187503</v>
      </c>
      <c r="J16" s="54">
        <f t="shared" si="1"/>
        <v>5.8101990013297442</v>
      </c>
      <c r="K16" s="53">
        <f t="shared" si="2"/>
        <v>5.8743836496870268</v>
      </c>
      <c r="L16" s="18"/>
      <c r="N16" s="23" t="s">
        <v>4</v>
      </c>
      <c r="O16" s="34">
        <f>J15</f>
        <v>14.457006683329665</v>
      </c>
    </row>
    <row r="17" spans="1:15">
      <c r="A17" s="16"/>
      <c r="B17" s="11" t="s">
        <v>23</v>
      </c>
      <c r="C17" s="55">
        <v>475.47933333333333</v>
      </c>
      <c r="D17" s="55">
        <v>499.37</v>
      </c>
      <c r="E17" s="55">
        <v>574.46399999999994</v>
      </c>
      <c r="F17" s="55">
        <v>566.37399999999991</v>
      </c>
      <c r="G17" s="56">
        <v>519.67499999999995</v>
      </c>
      <c r="H17" s="28">
        <f t="shared" si="0"/>
        <v>-8.2452584334732784</v>
      </c>
      <c r="I17" s="27">
        <f t="shared" si="4"/>
        <v>-1.4082692736185454</v>
      </c>
      <c r="J17" s="28">
        <f t="shared" si="1"/>
        <v>4.3025647483524327</v>
      </c>
      <c r="K17" s="27">
        <f t="shared" si="2"/>
        <v>4.8331564289947506</v>
      </c>
      <c r="L17" s="18"/>
      <c r="N17" s="23" t="s">
        <v>35</v>
      </c>
      <c r="O17" s="34">
        <f>100-O16</f>
        <v>85.542993316670334</v>
      </c>
    </row>
    <row r="18" spans="1:15">
      <c r="A18" s="16"/>
      <c r="B18" s="11" t="s">
        <v>24</v>
      </c>
      <c r="C18" s="55">
        <v>368.64499999999998</v>
      </c>
      <c r="D18" s="55">
        <v>406.19966666666664</v>
      </c>
      <c r="E18" s="55">
        <v>403.91499999999996</v>
      </c>
      <c r="F18" s="55">
        <v>417.12733333333335</v>
      </c>
      <c r="G18" s="56">
        <v>446.74266666666671</v>
      </c>
      <c r="H18" s="28">
        <f t="shared" si="0"/>
        <v>7.0998304274793922</v>
      </c>
      <c r="I18" s="27">
        <f t="shared" si="4"/>
        <v>3.2710677576552882</v>
      </c>
      <c r="J18" s="28">
        <f t="shared" si="1"/>
        <v>3.6987333413863697</v>
      </c>
      <c r="K18" s="27">
        <f t="shared" si="2"/>
        <v>3.5595589712971227</v>
      </c>
      <c r="L18" s="18"/>
    </row>
    <row r="19" spans="1:15">
      <c r="A19" s="16"/>
      <c r="B19" s="11" t="s">
        <v>19</v>
      </c>
      <c r="C19" s="55">
        <v>199.56533333333331</v>
      </c>
      <c r="D19" s="55">
        <v>241.97099999999998</v>
      </c>
      <c r="E19" s="55">
        <v>311.73699999999997</v>
      </c>
      <c r="F19" s="55">
        <v>332.26766666666668</v>
      </c>
      <c r="G19" s="56">
        <v>316.2406666666667</v>
      </c>
      <c r="H19" s="28">
        <f t="shared" si="0"/>
        <v>-4.8235207959847592</v>
      </c>
      <c r="I19" s="27">
        <f t="shared" si="4"/>
        <v>6.585893450782776</v>
      </c>
      <c r="J19" s="28">
        <f t="shared" si="1"/>
        <v>2.6182632306643043</v>
      </c>
      <c r="K19" s="27">
        <f t="shared" si="2"/>
        <v>2.8354084214619402</v>
      </c>
      <c r="L19" s="18"/>
    </row>
    <row r="20" spans="1:15">
      <c r="A20" s="16"/>
      <c r="B20" s="11" t="s">
        <v>5</v>
      </c>
      <c r="C20" s="55">
        <v>193.80966666666663</v>
      </c>
      <c r="D20" s="55">
        <v>186.31233333333336</v>
      </c>
      <c r="E20" s="55">
        <v>204.76633333333334</v>
      </c>
      <c r="F20" s="55">
        <v>201.22266666666667</v>
      </c>
      <c r="G20" s="56">
        <v>233.6033333333333</v>
      </c>
      <c r="H20" s="28">
        <f t="shared" si="0"/>
        <v>16.09195783112569</v>
      </c>
      <c r="I20" s="27">
        <f t="shared" si="4"/>
        <v>-1.7305904779268744</v>
      </c>
      <c r="J20" s="28">
        <f t="shared" si="1"/>
        <v>1.9340808526437152</v>
      </c>
      <c r="K20" s="27">
        <f t="shared" si="2"/>
        <v>1.717135011599169</v>
      </c>
      <c r="L20" s="18"/>
    </row>
    <row r="21" spans="1:15">
      <c r="A21" s="16"/>
      <c r="B21" s="11" t="s">
        <v>20</v>
      </c>
      <c r="C21" s="55">
        <v>156.12400000000002</v>
      </c>
      <c r="D21" s="55">
        <v>213.55033333333333</v>
      </c>
      <c r="E21" s="55">
        <v>193.51999999999995</v>
      </c>
      <c r="F21" s="55">
        <v>194.67400000000004</v>
      </c>
      <c r="G21" s="56">
        <v>211.52333333333331</v>
      </c>
      <c r="H21" s="28">
        <f t="shared" si="0"/>
        <v>8.6551534017553777</v>
      </c>
      <c r="I21" s="27">
        <f t="shared" si="4"/>
        <v>0.59632079371645386</v>
      </c>
      <c r="J21" s="28">
        <f t="shared" si="1"/>
        <v>1.7512730792399116</v>
      </c>
      <c r="K21" s="27">
        <f t="shared" si="2"/>
        <v>1.6612519195057054</v>
      </c>
      <c r="L21" s="18"/>
    </row>
    <row r="22" spans="1:15">
      <c r="A22" s="16"/>
      <c r="B22" s="11" t="s">
        <v>15</v>
      </c>
      <c r="C22" s="55">
        <v>0</v>
      </c>
      <c r="D22" s="55">
        <v>0</v>
      </c>
      <c r="E22" s="55">
        <v>0</v>
      </c>
      <c r="F22" s="55">
        <v>0</v>
      </c>
      <c r="G22" s="56">
        <v>173.71</v>
      </c>
      <c r="H22" s="28" t="str">
        <f t="shared" ref="H22:H38" si="5">IF(OR(OR(G22=0,F22=0),G22=""),"",(G22/F22-1)*100)</f>
        <v/>
      </c>
      <c r="I22" s="27" t="str">
        <f t="shared" ref="I22:I38" si="6">IF(OR(OR(G22=0,F22=0),F22=""),"",(F22/E22-1)*100)</f>
        <v/>
      </c>
      <c r="J22" s="28">
        <f t="shared" ref="J22:J38" si="7">IF(G22=0,"",G22/$G$13*100)</f>
        <v>1.4382037281691464</v>
      </c>
      <c r="K22" s="27" t="str">
        <f t="shared" ref="K22:K38" si="8">IF(F22=0,"",F22/$F$13*100)</f>
        <v/>
      </c>
      <c r="L22" s="18"/>
    </row>
    <row r="23" spans="1:15">
      <c r="A23" s="16"/>
      <c r="B23" s="11" t="s">
        <v>9</v>
      </c>
      <c r="C23" s="55">
        <v>0</v>
      </c>
      <c r="D23" s="55">
        <v>0</v>
      </c>
      <c r="E23" s="55">
        <v>0</v>
      </c>
      <c r="F23" s="55">
        <v>0</v>
      </c>
      <c r="G23" s="56">
        <v>142.40966666666668</v>
      </c>
      <c r="H23" s="28" t="str">
        <f t="shared" si="5"/>
        <v/>
      </c>
      <c r="I23" s="27" t="str">
        <f t="shared" si="6"/>
        <v/>
      </c>
      <c r="J23" s="28">
        <f t="shared" si="7"/>
        <v>1.1790577026499651</v>
      </c>
      <c r="K23" s="27" t="str">
        <f t="shared" si="8"/>
        <v/>
      </c>
      <c r="L23" s="18"/>
    </row>
    <row r="24" spans="1:15">
      <c r="A24" s="16"/>
      <c r="B24" s="11" t="s">
        <v>17</v>
      </c>
      <c r="C24" s="55">
        <v>0</v>
      </c>
      <c r="D24" s="55">
        <v>0</v>
      </c>
      <c r="E24" s="55">
        <v>0</v>
      </c>
      <c r="F24" s="55">
        <v>0</v>
      </c>
      <c r="G24" s="56">
        <v>138.821</v>
      </c>
      <c r="H24" s="28" t="str">
        <f t="shared" si="5"/>
        <v/>
      </c>
      <c r="I24" s="27" t="str">
        <f t="shared" si="6"/>
        <v/>
      </c>
      <c r="J24" s="28">
        <f t="shared" si="7"/>
        <v>1.1493459199134712</v>
      </c>
      <c r="K24" s="27" t="str">
        <f t="shared" si="8"/>
        <v/>
      </c>
      <c r="L24" s="18"/>
    </row>
    <row r="25" spans="1:15">
      <c r="A25" s="16"/>
      <c r="B25" s="11" t="s">
        <v>22</v>
      </c>
      <c r="C25" s="55">
        <v>103.67699999999999</v>
      </c>
      <c r="D25" s="55">
        <v>103.31533333333334</v>
      </c>
      <c r="E25" s="55">
        <v>113.59266666666664</v>
      </c>
      <c r="F25" s="55">
        <v>115.21366666666668</v>
      </c>
      <c r="G25" s="56">
        <v>134.20266666666669</v>
      </c>
      <c r="H25" s="28">
        <f t="shared" si="5"/>
        <v>16.481551667770901</v>
      </c>
      <c r="I25" s="27">
        <f t="shared" si="6"/>
        <v>1.4270287401182413</v>
      </c>
      <c r="J25" s="28">
        <f t="shared" si="7"/>
        <v>1.11110917926568</v>
      </c>
      <c r="K25" s="27">
        <f t="shared" si="8"/>
        <v>0.98317661784979249</v>
      </c>
      <c r="L25" s="18"/>
    </row>
    <row r="26" spans="1:15">
      <c r="A26" s="16"/>
      <c r="B26" s="11" t="s">
        <v>7</v>
      </c>
      <c r="C26" s="55">
        <v>104.21100000000004</v>
      </c>
      <c r="D26" s="55">
        <v>112.526</v>
      </c>
      <c r="E26" s="55">
        <v>125.92033333333336</v>
      </c>
      <c r="F26" s="55">
        <v>118.47300000000003</v>
      </c>
      <c r="G26" s="56">
        <v>127.05933333333337</v>
      </c>
      <c r="H26" s="28">
        <f t="shared" si="5"/>
        <v>7.2475022438305281</v>
      </c>
      <c r="I26" s="27">
        <f t="shared" si="6"/>
        <v>-5.9143214889837754</v>
      </c>
      <c r="J26" s="28">
        <f t="shared" si="7"/>
        <v>1.0519671112698541</v>
      </c>
      <c r="K26" s="27">
        <f t="shared" si="8"/>
        <v>1.0109901612932359</v>
      </c>
      <c r="L26" s="18"/>
    </row>
    <row r="27" spans="1:15">
      <c r="A27" s="16"/>
      <c r="B27" s="11" t="s">
        <v>3</v>
      </c>
      <c r="C27" s="55">
        <v>0</v>
      </c>
      <c r="D27" s="55">
        <v>0</v>
      </c>
      <c r="E27" s="55">
        <v>0</v>
      </c>
      <c r="F27" s="55">
        <v>0</v>
      </c>
      <c r="G27" s="56">
        <v>114.003</v>
      </c>
      <c r="H27" s="28" t="str">
        <f t="shared" si="5"/>
        <v/>
      </c>
      <c r="I27" s="27" t="str">
        <f t="shared" si="6"/>
        <v/>
      </c>
      <c r="J27" s="28">
        <f t="shared" si="7"/>
        <v>0.94386932026059056</v>
      </c>
      <c r="K27" s="27" t="str">
        <f t="shared" si="8"/>
        <v/>
      </c>
      <c r="L27" s="18"/>
    </row>
    <row r="28" spans="1:15">
      <c r="A28" s="16"/>
      <c r="B28" s="11" t="s">
        <v>18</v>
      </c>
      <c r="C28" s="55">
        <v>93.152666666666676</v>
      </c>
      <c r="D28" s="55">
        <v>101.166</v>
      </c>
      <c r="E28" s="55">
        <v>102.30800000000001</v>
      </c>
      <c r="F28" s="55">
        <v>104.33666666666663</v>
      </c>
      <c r="G28" s="56">
        <v>108.62166666666667</v>
      </c>
      <c r="H28" s="28">
        <f t="shared" si="5"/>
        <v>4.1068975432095201</v>
      </c>
      <c r="I28" s="27">
        <f t="shared" si="6"/>
        <v>1.9829013045574273</v>
      </c>
      <c r="J28" s="28">
        <f t="shared" si="7"/>
        <v>0.89931544505178918</v>
      </c>
      <c r="K28" s="27">
        <f t="shared" si="8"/>
        <v>0.8903576634518573</v>
      </c>
      <c r="L28" s="18"/>
    </row>
    <row r="29" spans="1:15">
      <c r="A29" s="16"/>
      <c r="B29" s="11" t="s">
        <v>14</v>
      </c>
      <c r="C29" s="55">
        <v>0</v>
      </c>
      <c r="D29" s="55">
        <v>0</v>
      </c>
      <c r="E29" s="55">
        <v>0</v>
      </c>
      <c r="F29" s="55">
        <v>0</v>
      </c>
      <c r="G29" s="56">
        <v>99.905333333333331</v>
      </c>
      <c r="H29" s="28" t="str">
        <f t="shared" si="5"/>
        <v/>
      </c>
      <c r="I29" s="27" t="str">
        <f t="shared" si="6"/>
        <v/>
      </c>
      <c r="J29" s="28">
        <f t="shared" si="7"/>
        <v>0.82714997906845489</v>
      </c>
      <c r="K29" s="27" t="str">
        <f t="shared" si="8"/>
        <v/>
      </c>
      <c r="L29" s="18"/>
    </row>
    <row r="30" spans="1:15">
      <c r="A30" s="16"/>
      <c r="B30" s="11" t="s">
        <v>11</v>
      </c>
      <c r="C30" s="55">
        <v>0</v>
      </c>
      <c r="D30" s="55">
        <v>0</v>
      </c>
      <c r="E30" s="55">
        <v>0</v>
      </c>
      <c r="F30" s="55">
        <v>0</v>
      </c>
      <c r="G30" s="56">
        <v>94.821333333333328</v>
      </c>
      <c r="H30" s="28" t="str">
        <f t="shared" si="5"/>
        <v/>
      </c>
      <c r="I30" s="27" t="str">
        <f t="shared" si="6"/>
        <v/>
      </c>
      <c r="J30" s="28">
        <f t="shared" si="7"/>
        <v>0.78505782689522396</v>
      </c>
      <c r="K30" s="27" t="str">
        <f t="shared" si="8"/>
        <v/>
      </c>
      <c r="L30" s="18"/>
    </row>
    <row r="31" spans="1:15">
      <c r="A31" s="16"/>
      <c r="B31" s="11" t="s">
        <v>8</v>
      </c>
      <c r="C31" s="55">
        <v>75.348000000000013</v>
      </c>
      <c r="D31" s="55">
        <v>86.424999999999983</v>
      </c>
      <c r="E31" s="55">
        <v>90.901666666666671</v>
      </c>
      <c r="F31" s="55">
        <v>90.017999999999972</v>
      </c>
      <c r="G31" s="56">
        <v>89.450000000000017</v>
      </c>
      <c r="H31" s="28">
        <f t="shared" si="5"/>
        <v>-0.63098491412824087</v>
      </c>
      <c r="I31" s="27">
        <f t="shared" si="6"/>
        <v>-0.97211272253904246</v>
      </c>
      <c r="J31" s="28">
        <f t="shared" si="7"/>
        <v>0.74058674506205846</v>
      </c>
      <c r="K31" s="27">
        <f t="shared" si="8"/>
        <v>0.76816922285494993</v>
      </c>
      <c r="L31" s="18"/>
    </row>
    <row r="32" spans="1:15">
      <c r="A32" s="16"/>
      <c r="B32" s="11" t="s">
        <v>10</v>
      </c>
      <c r="C32" s="55">
        <v>72.898666666666685</v>
      </c>
      <c r="D32" s="55">
        <v>80.563333333333347</v>
      </c>
      <c r="E32" s="55">
        <v>85.874000000000024</v>
      </c>
      <c r="F32" s="55">
        <v>87.389333333333326</v>
      </c>
      <c r="G32" s="56">
        <v>89.290999999999954</v>
      </c>
      <c r="H32" s="28">
        <f t="shared" si="5"/>
        <v>2.1760855634554543</v>
      </c>
      <c r="I32" s="27">
        <f t="shared" si="6"/>
        <v>1.7646008493063192</v>
      </c>
      <c r="J32" s="28">
        <f t="shared" si="7"/>
        <v>0.739270330389449</v>
      </c>
      <c r="K32" s="27">
        <f t="shared" si="8"/>
        <v>0.74573747775421406</v>
      </c>
      <c r="L32" s="18"/>
    </row>
    <row r="33" spans="1:14">
      <c r="A33" s="16"/>
      <c r="B33" s="11" t="s">
        <v>21</v>
      </c>
      <c r="C33" s="55">
        <v>64.510666666666665</v>
      </c>
      <c r="D33" s="55">
        <v>59.751333333333321</v>
      </c>
      <c r="E33" s="55">
        <v>69.74966666666667</v>
      </c>
      <c r="F33" s="55">
        <v>76.677666666666667</v>
      </c>
      <c r="G33" s="56">
        <v>75.762333333333331</v>
      </c>
      <c r="H33" s="28">
        <f t="shared" si="5"/>
        <v>-1.1937417674855344</v>
      </c>
      <c r="I33" s="27">
        <f t="shared" si="6"/>
        <v>9.9326639553833029</v>
      </c>
      <c r="J33" s="28">
        <f t="shared" si="7"/>
        <v>0.62726193227098959</v>
      </c>
      <c r="K33" s="27">
        <f t="shared" si="8"/>
        <v>0.65432939649474831</v>
      </c>
      <c r="L33" s="18"/>
    </row>
    <row r="34" spans="1:14">
      <c r="A34" s="16"/>
      <c r="B34" s="11" t="s">
        <v>186</v>
      </c>
      <c r="C34" s="55">
        <v>0</v>
      </c>
      <c r="D34" s="55">
        <v>0</v>
      </c>
      <c r="E34" s="55">
        <v>0</v>
      </c>
      <c r="F34" s="55">
        <v>0</v>
      </c>
      <c r="G34" s="56">
        <v>72.566666666666663</v>
      </c>
      <c r="H34" s="28" t="str">
        <f t="shared" si="5"/>
        <v/>
      </c>
      <c r="I34" s="27" t="str">
        <f t="shared" si="6"/>
        <v/>
      </c>
      <c r="J34" s="28">
        <f t="shared" ref="J34:J35" si="9">IF(G34=0,"",G34/$G$13*100)</f>
        <v>0.60080392919698189</v>
      </c>
      <c r="K34" s="27" t="str">
        <f t="shared" ref="K34:K35" si="10">IF(F34=0,"",F34/$F$13*100)</f>
        <v/>
      </c>
      <c r="L34" s="18"/>
    </row>
    <row r="35" spans="1:14">
      <c r="A35" s="16"/>
      <c r="B35" s="11" t="s">
        <v>16</v>
      </c>
      <c r="C35" s="55">
        <v>0</v>
      </c>
      <c r="D35" s="55">
        <v>0</v>
      </c>
      <c r="E35" s="55">
        <v>0</v>
      </c>
      <c r="F35" s="55">
        <v>0</v>
      </c>
      <c r="G35" s="56">
        <v>71.432666666666663</v>
      </c>
      <c r="H35" s="28" t="str">
        <f t="shared" si="5"/>
        <v/>
      </c>
      <c r="I35" s="27" t="str">
        <f t="shared" si="6"/>
        <v/>
      </c>
      <c r="J35" s="28">
        <f t="shared" si="9"/>
        <v>0.59141516039988429</v>
      </c>
      <c r="K35" s="27" t="str">
        <f t="shared" si="10"/>
        <v/>
      </c>
      <c r="L35" s="18"/>
    </row>
    <row r="36" spans="1:14">
      <c r="A36" s="16"/>
      <c r="B36" s="11" t="s">
        <v>6</v>
      </c>
      <c r="C36" s="55">
        <v>0</v>
      </c>
      <c r="D36" s="55">
        <v>0</v>
      </c>
      <c r="E36" s="55">
        <v>0</v>
      </c>
      <c r="F36" s="55">
        <v>0</v>
      </c>
      <c r="G36" s="56">
        <v>53.365000000000002</v>
      </c>
      <c r="H36" s="28" t="str">
        <f t="shared" si="5"/>
        <v/>
      </c>
      <c r="I36" s="27" t="str">
        <f t="shared" si="6"/>
        <v/>
      </c>
      <c r="J36" s="28">
        <f t="shared" si="7"/>
        <v>0.44182684908034364</v>
      </c>
      <c r="K36" s="27" t="str">
        <f t="shared" si="8"/>
        <v/>
      </c>
      <c r="L36" s="18"/>
    </row>
    <row r="37" spans="1:14">
      <c r="A37" s="16"/>
      <c r="B37" s="11" t="s">
        <v>12</v>
      </c>
      <c r="C37" s="55">
        <v>0</v>
      </c>
      <c r="D37" s="55">
        <v>0</v>
      </c>
      <c r="E37" s="55">
        <v>0</v>
      </c>
      <c r="F37" s="55">
        <v>0</v>
      </c>
      <c r="G37" s="56">
        <v>36.300333333333334</v>
      </c>
      <c r="H37" s="28" t="str">
        <f t="shared" si="5"/>
        <v/>
      </c>
      <c r="I37" s="27" t="str">
        <f t="shared" si="6"/>
        <v/>
      </c>
      <c r="J37" s="28">
        <f t="shared" si="7"/>
        <v>0.30054271333707178</v>
      </c>
      <c r="K37" s="27" t="str">
        <f t="shared" si="8"/>
        <v/>
      </c>
      <c r="L37" s="18"/>
    </row>
    <row r="38" spans="1:14">
      <c r="A38" s="16"/>
      <c r="B38" s="11" t="s">
        <v>13</v>
      </c>
      <c r="C38" s="55">
        <v>0</v>
      </c>
      <c r="D38" s="55">
        <v>0</v>
      </c>
      <c r="E38" s="55">
        <v>0</v>
      </c>
      <c r="F38" s="55">
        <v>0</v>
      </c>
      <c r="G38" s="56">
        <v>23.503</v>
      </c>
      <c r="H38" s="28" t="str">
        <f t="shared" si="5"/>
        <v/>
      </c>
      <c r="I38" s="27" t="str">
        <f t="shared" si="6"/>
        <v/>
      </c>
      <c r="J38" s="28">
        <f t="shared" si="7"/>
        <v>0.19458927075677535</v>
      </c>
      <c r="K38" s="27" t="str">
        <f t="shared" si="8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190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171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179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172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170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B13" sqref="B13:K2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0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26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27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27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27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27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27"/>
      <c r="L6" s="18"/>
    </row>
    <row r="7" spans="1:16">
      <c r="A7" s="16"/>
      <c r="B7" s="10"/>
      <c r="C7" s="169" t="s">
        <v>84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27"/>
      <c r="L9" s="18"/>
    </row>
    <row r="10" spans="1:16" ht="15.75" customHeight="1">
      <c r="A10" s="16"/>
      <c r="B10" s="11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182</v>
      </c>
      <c r="L10" s="18"/>
    </row>
    <row r="11" spans="1:16" ht="15.75" customHeight="1">
      <c r="A11" s="16"/>
      <c r="B11" s="11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23">
        <v>2011</v>
      </c>
      <c r="K11" s="16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27"/>
      <c r="L12" s="18"/>
    </row>
    <row r="13" spans="1:16">
      <c r="A13" s="16"/>
      <c r="B13" s="68" t="s">
        <v>195</v>
      </c>
      <c r="C13" s="132">
        <v>57.609520045292854</v>
      </c>
      <c r="D13" s="132">
        <v>58.884398532331197</v>
      </c>
      <c r="E13" s="132">
        <v>60.924531024493376</v>
      </c>
      <c r="F13" s="132">
        <v>59.549391300104908</v>
      </c>
      <c r="G13" s="132">
        <v>56.282153075543455</v>
      </c>
      <c r="H13" s="132">
        <v>55.842922275293098</v>
      </c>
      <c r="I13" s="132">
        <v>54.440884828151567</v>
      </c>
      <c r="J13" s="162">
        <v>56.16093064107762</v>
      </c>
      <c r="K13" s="153">
        <v>1</v>
      </c>
      <c r="L13" s="18"/>
    </row>
    <row r="14" spans="1:16" s="51" customFormat="1">
      <c r="A14" s="93"/>
      <c r="B14" s="68" t="s">
        <v>21</v>
      </c>
      <c r="C14" s="132">
        <v>52.588659336661017</v>
      </c>
      <c r="D14" s="132">
        <v>52.625433717023732</v>
      </c>
      <c r="E14" s="132">
        <v>58.293046999720424</v>
      </c>
      <c r="F14" s="132">
        <v>59.56551080059586</v>
      </c>
      <c r="G14" s="132">
        <v>61.193209125508218</v>
      </c>
      <c r="H14" s="132">
        <v>57.162013323342876</v>
      </c>
      <c r="I14" s="132">
        <v>53.978489030445857</v>
      </c>
      <c r="J14" s="162">
        <v>55.362852227468053</v>
      </c>
      <c r="K14" s="153">
        <v>2</v>
      </c>
      <c r="L14" s="94"/>
      <c r="N14" s="81"/>
      <c r="O14" s="81"/>
      <c r="P14" s="81"/>
    </row>
    <row r="15" spans="1:16">
      <c r="A15" s="16"/>
      <c r="B15" s="134" t="s">
        <v>4</v>
      </c>
      <c r="C15" s="154">
        <v>60.400825328180169</v>
      </c>
      <c r="D15" s="154">
        <v>59.550271399335692</v>
      </c>
      <c r="E15" s="154">
        <v>58.338929790074722</v>
      </c>
      <c r="F15" s="154">
        <v>62.421445013749661</v>
      </c>
      <c r="G15" s="154">
        <v>53.548423960349666</v>
      </c>
      <c r="H15" s="154">
        <v>56.116761482982142</v>
      </c>
      <c r="I15" s="154">
        <v>55.021994810631682</v>
      </c>
      <c r="J15" s="154">
        <v>54.286299961542113</v>
      </c>
      <c r="K15" s="163">
        <v>3</v>
      </c>
      <c r="L15" s="18"/>
    </row>
    <row r="16" spans="1:16">
      <c r="A16" s="16"/>
      <c r="B16" s="68" t="s">
        <v>22</v>
      </c>
      <c r="C16" s="132">
        <v>53.069461909828789</v>
      </c>
      <c r="D16" s="132">
        <v>53.454228614973736</v>
      </c>
      <c r="E16" s="132">
        <v>55.487548665117359</v>
      </c>
      <c r="F16" s="132">
        <v>55.914394570782235</v>
      </c>
      <c r="G16" s="132">
        <v>57.176588921725887</v>
      </c>
      <c r="H16" s="132">
        <v>51.92441714467904</v>
      </c>
      <c r="I16" s="132">
        <v>52.618556079211935</v>
      </c>
      <c r="J16" s="162">
        <v>50.083316802221773</v>
      </c>
      <c r="K16" s="153">
        <v>4</v>
      </c>
      <c r="L16" s="18"/>
    </row>
    <row r="17" spans="1:16">
      <c r="A17" s="16"/>
      <c r="B17" s="68" t="s">
        <v>23</v>
      </c>
      <c r="C17" s="132">
        <v>52.62051150257053</v>
      </c>
      <c r="D17" s="132">
        <v>51.463113374748609</v>
      </c>
      <c r="E17" s="132">
        <v>54.445154700229153</v>
      </c>
      <c r="F17" s="132">
        <v>52.560749988443142</v>
      </c>
      <c r="G17" s="132">
        <v>51.150201123788953</v>
      </c>
      <c r="H17" s="132">
        <v>45.600000000000009</v>
      </c>
      <c r="I17" s="132">
        <v>47.787745228637306</v>
      </c>
      <c r="J17" s="162">
        <v>49.510234457886575</v>
      </c>
      <c r="K17" s="153">
        <v>5</v>
      </c>
      <c r="L17" s="18"/>
    </row>
    <row r="18" spans="1:16">
      <c r="A18" s="16"/>
      <c r="B18" s="68" t="s">
        <v>7</v>
      </c>
      <c r="C18" s="132">
        <v>46.278014268293333</v>
      </c>
      <c r="D18" s="132">
        <v>46.169430711571863</v>
      </c>
      <c r="E18" s="132">
        <v>46.770990252173505</v>
      </c>
      <c r="F18" s="132">
        <v>50.610822449956466</v>
      </c>
      <c r="G18" s="132">
        <v>45.90763639743173</v>
      </c>
      <c r="H18" s="132">
        <v>43.148011028437949</v>
      </c>
      <c r="I18" s="132">
        <v>45.51028105012049</v>
      </c>
      <c r="J18" s="162">
        <v>43.925610351706148</v>
      </c>
      <c r="K18" s="153">
        <v>6</v>
      </c>
      <c r="L18" s="18"/>
    </row>
    <row r="19" spans="1:16">
      <c r="A19" s="16"/>
      <c r="B19" s="68" t="s">
        <v>18</v>
      </c>
      <c r="C19" s="132">
        <v>40.214194475128082</v>
      </c>
      <c r="D19" s="132">
        <v>40.227292279994209</v>
      </c>
      <c r="E19" s="132">
        <v>43.243891922661106</v>
      </c>
      <c r="F19" s="132">
        <v>44.589364317722172</v>
      </c>
      <c r="G19" s="132">
        <v>41.909255342565395</v>
      </c>
      <c r="H19" s="132">
        <v>41.44705464895781</v>
      </c>
      <c r="I19" s="132">
        <v>42.04119572785045</v>
      </c>
      <c r="J19" s="162">
        <v>43.590546982921275</v>
      </c>
      <c r="K19" s="153">
        <v>7</v>
      </c>
      <c r="L19" s="18"/>
    </row>
    <row r="20" spans="1:16">
      <c r="A20" s="16"/>
      <c r="B20" s="68" t="s">
        <v>10</v>
      </c>
      <c r="C20" s="132">
        <v>44.593022471151897</v>
      </c>
      <c r="D20" s="132">
        <v>44.481698152473008</v>
      </c>
      <c r="E20" s="132">
        <v>47.182295630044536</v>
      </c>
      <c r="F20" s="132">
        <v>47.546362476375037</v>
      </c>
      <c r="G20" s="132">
        <v>42.987960219659939</v>
      </c>
      <c r="H20" s="132">
        <v>40.089439572476053</v>
      </c>
      <c r="I20" s="132">
        <v>41.245338496844525</v>
      </c>
      <c r="J20" s="162">
        <v>43.045249465264533</v>
      </c>
      <c r="K20" s="153">
        <v>8</v>
      </c>
      <c r="L20" s="18"/>
    </row>
    <row r="21" spans="1:16">
      <c r="A21" s="16"/>
      <c r="B21" s="68" t="s">
        <v>24</v>
      </c>
      <c r="C21" s="132">
        <v>39.315024848779423</v>
      </c>
      <c r="D21" s="132">
        <v>40.276936055503562</v>
      </c>
      <c r="E21" s="132">
        <v>41.110812963323006</v>
      </c>
      <c r="F21" s="132">
        <v>42.491292586764736</v>
      </c>
      <c r="G21" s="132">
        <v>36.950384993082437</v>
      </c>
      <c r="H21" s="132">
        <v>39.202115729946399</v>
      </c>
      <c r="I21" s="132">
        <v>39.673768944415571</v>
      </c>
      <c r="J21" s="162">
        <v>39.683979820072821</v>
      </c>
      <c r="K21" s="153">
        <v>9</v>
      </c>
      <c r="L21" s="18"/>
    </row>
    <row r="22" spans="1:16" s="51" customFormat="1">
      <c r="A22" s="93"/>
      <c r="B22" s="68" t="s">
        <v>19</v>
      </c>
      <c r="C22" s="132">
        <v>47.956902582195326</v>
      </c>
      <c r="D22" s="132">
        <v>48.091895098785486</v>
      </c>
      <c r="E22" s="132">
        <v>51.281751715661642</v>
      </c>
      <c r="F22" s="132">
        <v>50.750348583250727</v>
      </c>
      <c r="G22" s="132">
        <v>46.59164566740855</v>
      </c>
      <c r="H22" s="132">
        <v>38.663547411562632</v>
      </c>
      <c r="I22" s="132">
        <v>38.83173131207014</v>
      </c>
      <c r="J22" s="162">
        <v>39.132437610110181</v>
      </c>
      <c r="K22" s="153">
        <v>10</v>
      </c>
      <c r="L22" s="94"/>
      <c r="N22" s="81"/>
      <c r="O22" s="81"/>
      <c r="P22" s="81"/>
    </row>
    <row r="23" spans="1:16">
      <c r="A23" s="16"/>
      <c r="B23" s="134" t="s">
        <v>196</v>
      </c>
      <c r="C23" s="133">
        <v>40.416233205832171</v>
      </c>
      <c r="D23" s="133">
        <v>40.806580866696081</v>
      </c>
      <c r="E23" s="133">
        <v>40.25462735641765</v>
      </c>
      <c r="F23" s="133">
        <v>44.606321739253822</v>
      </c>
      <c r="G23" s="133">
        <v>40.435705895243665</v>
      </c>
      <c r="H23" s="133">
        <v>39.292424836201057</v>
      </c>
      <c r="I23" s="133">
        <v>38.667076418909616</v>
      </c>
      <c r="J23" s="154">
        <v>38.744582176465109</v>
      </c>
      <c r="K23" s="153" t="s">
        <v>197</v>
      </c>
      <c r="L23" s="18"/>
      <c r="O23" s="78"/>
    </row>
    <row r="24" spans="1:16" s="51" customFormat="1">
      <c r="A24" s="93"/>
      <c r="B24" s="68" t="s">
        <v>8</v>
      </c>
      <c r="C24" s="132">
        <v>33.445584395199845</v>
      </c>
      <c r="D24" s="132">
        <v>38.309056415483504</v>
      </c>
      <c r="E24" s="132">
        <v>38.319482414961165</v>
      </c>
      <c r="F24" s="132">
        <v>41.328875888006685</v>
      </c>
      <c r="G24" s="132">
        <v>38.614974844628591</v>
      </c>
      <c r="H24" s="132">
        <v>34.399078188033279</v>
      </c>
      <c r="I24" s="132">
        <v>34.602596484260545</v>
      </c>
      <c r="J24" s="162">
        <v>37.013104372583854</v>
      </c>
      <c r="K24" s="153">
        <v>11</v>
      </c>
      <c r="L24" s="94"/>
      <c r="N24" s="81"/>
      <c r="O24" s="131"/>
      <c r="P24" s="81"/>
    </row>
    <row r="25" spans="1:16">
      <c r="A25" s="16"/>
      <c r="B25" s="68" t="s">
        <v>5</v>
      </c>
      <c r="C25" s="132">
        <v>33.284101258338467</v>
      </c>
      <c r="D25" s="132">
        <v>38.052780971339658</v>
      </c>
      <c r="E25" s="132">
        <v>36.784673457932662</v>
      </c>
      <c r="F25" s="132">
        <v>40.428882456904283</v>
      </c>
      <c r="G25" s="132">
        <v>40.704014971006401</v>
      </c>
      <c r="H25" s="132">
        <v>39.656642495230876</v>
      </c>
      <c r="I25" s="132">
        <v>41.449949516453948</v>
      </c>
      <c r="J25" s="162">
        <v>36.86350892619047</v>
      </c>
      <c r="K25" s="153">
        <v>12</v>
      </c>
      <c r="L25" s="18"/>
    </row>
    <row r="26" spans="1:16">
      <c r="A26" s="16"/>
      <c r="B26" s="68" t="s">
        <v>20</v>
      </c>
      <c r="C26" s="132">
        <v>43.229944254293208</v>
      </c>
      <c r="D26" s="132">
        <v>44.92514085101763</v>
      </c>
      <c r="E26" s="132">
        <v>47.265552725254288</v>
      </c>
      <c r="F26" s="132">
        <v>48.644716196850297</v>
      </c>
      <c r="G26" s="132">
        <v>31.160243316165953</v>
      </c>
      <c r="H26" s="132">
        <v>40.266565697929252</v>
      </c>
      <c r="I26" s="132">
        <v>39.544238700167277</v>
      </c>
      <c r="J26" s="162">
        <v>35.529589619224595</v>
      </c>
      <c r="K26" s="153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28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28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28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28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28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28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28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28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28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28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2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28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27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27"/>
      <c r="L40" s="18"/>
    </row>
    <row r="41" spans="1:14">
      <c r="A41" s="16"/>
      <c r="B41" s="74" t="s">
        <v>190</v>
      </c>
      <c r="C41" s="11"/>
      <c r="D41" s="11"/>
      <c r="E41" s="11"/>
      <c r="F41" s="11"/>
      <c r="G41" s="11"/>
      <c r="H41" s="11"/>
      <c r="I41" s="11"/>
      <c r="J41" s="11"/>
      <c r="K41" s="127"/>
      <c r="L41" s="18"/>
    </row>
    <row r="42" spans="1:14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1"/>
      <c r="K42" s="127"/>
      <c r="L42" s="18"/>
    </row>
    <row r="43" spans="1:14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1"/>
      <c r="K43" s="127"/>
      <c r="L43" s="18"/>
    </row>
    <row r="44" spans="1:14">
      <c r="A44" s="16"/>
      <c r="B44" s="74" t="s">
        <v>175</v>
      </c>
      <c r="C44" s="11"/>
      <c r="D44" s="11"/>
      <c r="E44" s="11"/>
      <c r="F44" s="11"/>
      <c r="G44" s="11"/>
      <c r="H44" s="11"/>
      <c r="I44" s="11"/>
      <c r="J44" s="11"/>
      <c r="K44" s="127"/>
      <c r="L44" s="18"/>
    </row>
    <row r="45" spans="1:14">
      <c r="A45" s="20"/>
      <c r="B45" s="92" t="s">
        <v>170</v>
      </c>
      <c r="C45" s="21"/>
      <c r="D45" s="21"/>
      <c r="E45" s="21"/>
      <c r="F45" s="21"/>
      <c r="G45" s="21"/>
      <c r="H45" s="21"/>
      <c r="I45" s="21"/>
      <c r="J45" s="21"/>
      <c r="K45" s="129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:K37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69" t="s">
        <v>85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182</v>
      </c>
      <c r="L10" s="18"/>
    </row>
    <row r="11" spans="1:16">
      <c r="A11" s="16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60">
        <v>2011</v>
      </c>
      <c r="K11" s="168"/>
      <c r="L11" s="18"/>
      <c r="O11" s="77"/>
    </row>
    <row r="12" spans="1:16" ht="12" customHeight="1">
      <c r="A12" s="16"/>
      <c r="C12" s="123"/>
      <c r="D12" s="123"/>
      <c r="E12" s="123"/>
      <c r="F12" s="123"/>
      <c r="G12" s="123"/>
      <c r="H12" s="123"/>
      <c r="K12" s="127"/>
      <c r="L12" s="18"/>
    </row>
    <row r="13" spans="1:16">
      <c r="A13" s="16"/>
      <c r="B13" s="68" t="s">
        <v>13</v>
      </c>
      <c r="C13" s="132">
        <v>0</v>
      </c>
      <c r="D13" s="132">
        <v>0</v>
      </c>
      <c r="E13" s="132">
        <v>0</v>
      </c>
      <c r="F13" s="132">
        <v>0</v>
      </c>
      <c r="G13" s="132">
        <v>0</v>
      </c>
      <c r="H13" s="132">
        <v>0</v>
      </c>
      <c r="I13" s="132">
        <v>0</v>
      </c>
      <c r="J13" s="162">
        <v>100.00000000000001</v>
      </c>
      <c r="K13" s="155">
        <v>1</v>
      </c>
      <c r="L13" s="18"/>
    </row>
    <row r="14" spans="1:16" s="12" customFormat="1">
      <c r="A14" s="93"/>
      <c r="B14" s="68" t="s">
        <v>3</v>
      </c>
      <c r="C14" s="132">
        <v>0</v>
      </c>
      <c r="D14" s="132">
        <v>0</v>
      </c>
      <c r="E14" s="132">
        <v>0</v>
      </c>
      <c r="F14" s="132">
        <v>0</v>
      </c>
      <c r="G14" s="132">
        <v>0</v>
      </c>
      <c r="H14" s="132">
        <v>0</v>
      </c>
      <c r="I14" s="132">
        <v>0</v>
      </c>
      <c r="J14" s="162">
        <v>100</v>
      </c>
      <c r="K14" s="155">
        <v>2</v>
      </c>
      <c r="L14" s="94"/>
      <c r="N14" s="82"/>
      <c r="O14" s="82"/>
      <c r="P14" s="82"/>
    </row>
    <row r="15" spans="1:16">
      <c r="A15" s="16"/>
      <c r="B15" s="68" t="s">
        <v>6</v>
      </c>
      <c r="C15" s="132">
        <v>0</v>
      </c>
      <c r="D15" s="132">
        <v>0</v>
      </c>
      <c r="E15" s="132">
        <v>0</v>
      </c>
      <c r="F15" s="132">
        <v>0</v>
      </c>
      <c r="G15" s="132">
        <v>0</v>
      </c>
      <c r="H15" s="132">
        <v>0</v>
      </c>
      <c r="I15" s="132">
        <v>0</v>
      </c>
      <c r="J15" s="162">
        <v>100</v>
      </c>
      <c r="K15" s="155">
        <v>3</v>
      </c>
      <c r="L15" s="18"/>
    </row>
    <row r="16" spans="1:16">
      <c r="A16" s="16"/>
      <c r="B16" s="68" t="s">
        <v>9</v>
      </c>
      <c r="C16" s="132">
        <v>0</v>
      </c>
      <c r="D16" s="132">
        <v>0</v>
      </c>
      <c r="E16" s="132">
        <v>0</v>
      </c>
      <c r="F16" s="132">
        <v>0</v>
      </c>
      <c r="G16" s="132">
        <v>0</v>
      </c>
      <c r="H16" s="132">
        <v>0</v>
      </c>
      <c r="I16" s="132">
        <v>0</v>
      </c>
      <c r="J16" s="162">
        <v>100</v>
      </c>
      <c r="K16" s="155">
        <v>4</v>
      </c>
      <c r="L16" s="18"/>
    </row>
    <row r="17" spans="1:16">
      <c r="A17" s="16"/>
      <c r="B17" s="68" t="s">
        <v>11</v>
      </c>
      <c r="C17" s="132">
        <v>0</v>
      </c>
      <c r="D17" s="132">
        <v>0</v>
      </c>
      <c r="E17" s="132">
        <v>0</v>
      </c>
      <c r="F17" s="132">
        <v>0</v>
      </c>
      <c r="G17" s="132">
        <v>0</v>
      </c>
      <c r="H17" s="132">
        <v>0</v>
      </c>
      <c r="I17" s="132">
        <v>0</v>
      </c>
      <c r="J17" s="162">
        <v>100</v>
      </c>
      <c r="K17" s="155">
        <v>5</v>
      </c>
      <c r="L17" s="18"/>
    </row>
    <row r="18" spans="1:16">
      <c r="A18" s="16"/>
      <c r="B18" s="68" t="s">
        <v>12</v>
      </c>
      <c r="C18" s="132">
        <v>0</v>
      </c>
      <c r="D18" s="132">
        <v>0</v>
      </c>
      <c r="E18" s="132">
        <v>0</v>
      </c>
      <c r="F18" s="132">
        <v>0</v>
      </c>
      <c r="G18" s="132">
        <v>0</v>
      </c>
      <c r="H18" s="132">
        <v>0</v>
      </c>
      <c r="I18" s="132">
        <v>0</v>
      </c>
      <c r="J18" s="162">
        <v>100</v>
      </c>
      <c r="K18" s="155">
        <v>6</v>
      </c>
      <c r="L18" s="18"/>
    </row>
    <row r="19" spans="1:16">
      <c r="A19" s="16"/>
      <c r="B19" s="68" t="s">
        <v>14</v>
      </c>
      <c r="C19" s="132">
        <v>0</v>
      </c>
      <c r="D19" s="132">
        <v>0</v>
      </c>
      <c r="E19" s="132">
        <v>0</v>
      </c>
      <c r="F19" s="132">
        <v>0</v>
      </c>
      <c r="G19" s="132">
        <v>0</v>
      </c>
      <c r="H19" s="132">
        <v>0</v>
      </c>
      <c r="I19" s="132">
        <v>0</v>
      </c>
      <c r="J19" s="162">
        <v>100</v>
      </c>
      <c r="K19" s="155">
        <v>7</v>
      </c>
      <c r="L19" s="18"/>
    </row>
    <row r="20" spans="1:16">
      <c r="A20" s="16"/>
      <c r="B20" s="68" t="s">
        <v>15</v>
      </c>
      <c r="C20" s="132">
        <v>0</v>
      </c>
      <c r="D20" s="132">
        <v>0</v>
      </c>
      <c r="E20" s="132">
        <v>0</v>
      </c>
      <c r="F20" s="132">
        <v>0</v>
      </c>
      <c r="G20" s="132">
        <v>0</v>
      </c>
      <c r="H20" s="132">
        <v>0</v>
      </c>
      <c r="I20" s="132">
        <v>0</v>
      </c>
      <c r="J20" s="162">
        <v>100</v>
      </c>
      <c r="K20" s="155">
        <v>8</v>
      </c>
      <c r="L20" s="18"/>
    </row>
    <row r="21" spans="1:16">
      <c r="A21" s="16"/>
      <c r="B21" s="68" t="s">
        <v>16</v>
      </c>
      <c r="C21" s="132">
        <v>0</v>
      </c>
      <c r="D21" s="132">
        <v>0</v>
      </c>
      <c r="E21" s="132">
        <v>0</v>
      </c>
      <c r="F21" s="132">
        <v>0</v>
      </c>
      <c r="G21" s="132">
        <v>0</v>
      </c>
      <c r="H21" s="132">
        <v>0</v>
      </c>
      <c r="I21" s="132">
        <v>0</v>
      </c>
      <c r="J21" s="162">
        <v>100</v>
      </c>
      <c r="K21" s="155">
        <v>9</v>
      </c>
      <c r="L21" s="18"/>
    </row>
    <row r="22" spans="1:16" s="12" customFormat="1">
      <c r="A22" s="93"/>
      <c r="B22" s="68" t="s">
        <v>17</v>
      </c>
      <c r="C22" s="132">
        <v>0</v>
      </c>
      <c r="D22" s="132">
        <v>0</v>
      </c>
      <c r="E22" s="132">
        <v>0</v>
      </c>
      <c r="F22" s="132">
        <v>0</v>
      </c>
      <c r="G22" s="132">
        <v>0</v>
      </c>
      <c r="H22" s="132">
        <v>0</v>
      </c>
      <c r="I22" s="132">
        <v>0</v>
      </c>
      <c r="J22" s="162">
        <v>100</v>
      </c>
      <c r="K22" s="155">
        <v>10</v>
      </c>
      <c r="L22" s="94"/>
      <c r="N22" s="82"/>
      <c r="O22" s="82"/>
      <c r="P22" s="82"/>
    </row>
    <row r="23" spans="1:16">
      <c r="A23" s="16"/>
      <c r="B23" s="68" t="s">
        <v>186</v>
      </c>
      <c r="C23" s="132">
        <v>0</v>
      </c>
      <c r="D23" s="132">
        <v>0</v>
      </c>
      <c r="E23" s="132">
        <v>0</v>
      </c>
      <c r="F23" s="132">
        <v>0</v>
      </c>
      <c r="G23" s="132">
        <v>0</v>
      </c>
      <c r="H23" s="132">
        <v>0</v>
      </c>
      <c r="I23" s="132">
        <v>0</v>
      </c>
      <c r="J23" s="162">
        <v>100</v>
      </c>
      <c r="K23" s="155">
        <v>11</v>
      </c>
      <c r="L23" s="18"/>
      <c r="O23" s="83"/>
    </row>
    <row r="24" spans="1:16">
      <c r="A24" s="16"/>
      <c r="B24" s="68" t="s">
        <v>20</v>
      </c>
      <c r="C24" s="132">
        <v>56.770055745706784</v>
      </c>
      <c r="D24" s="132">
        <v>55.07485914898237</v>
      </c>
      <c r="E24" s="132">
        <v>52.734447274745705</v>
      </c>
      <c r="F24" s="132">
        <v>51.355283803149703</v>
      </c>
      <c r="G24" s="132">
        <v>68.839756683834054</v>
      </c>
      <c r="H24" s="132">
        <v>59.733434302070748</v>
      </c>
      <c r="I24" s="132">
        <v>60.45576129983273</v>
      </c>
      <c r="J24" s="162">
        <v>64.470410380775405</v>
      </c>
      <c r="K24" s="155">
        <v>12</v>
      </c>
      <c r="L24" s="18"/>
      <c r="O24" s="83"/>
    </row>
    <row r="25" spans="1:16">
      <c r="A25" s="16"/>
      <c r="B25" s="68" t="s">
        <v>5</v>
      </c>
      <c r="C25" s="132">
        <v>66.715898741661533</v>
      </c>
      <c r="D25" s="132">
        <v>61.947219028660342</v>
      </c>
      <c r="E25" s="132">
        <v>63.215326542067345</v>
      </c>
      <c r="F25" s="132">
        <v>59.571117543095717</v>
      </c>
      <c r="G25" s="132">
        <v>59.295985028993606</v>
      </c>
      <c r="H25" s="132">
        <v>60.343357504769131</v>
      </c>
      <c r="I25" s="132">
        <v>58.550050483546052</v>
      </c>
      <c r="J25" s="162">
        <v>63.13649107380953</v>
      </c>
      <c r="K25" s="155">
        <v>13</v>
      </c>
      <c r="L25" s="18"/>
    </row>
    <row r="26" spans="1:16">
      <c r="A26" s="16"/>
      <c r="B26" s="68" t="s">
        <v>8</v>
      </c>
      <c r="C26" s="132">
        <v>66.554415604800155</v>
      </c>
      <c r="D26" s="132">
        <v>61.690943584516496</v>
      </c>
      <c r="E26" s="132">
        <v>61.680517585038835</v>
      </c>
      <c r="F26" s="132">
        <v>58.671124111993315</v>
      </c>
      <c r="G26" s="132">
        <v>61.385025155371402</v>
      </c>
      <c r="H26" s="132">
        <v>65.600921811966728</v>
      </c>
      <c r="I26" s="132">
        <v>65.397403515739455</v>
      </c>
      <c r="J26" s="162">
        <v>62.986895627416139</v>
      </c>
      <c r="K26" s="155">
        <v>14</v>
      </c>
      <c r="L26" s="18"/>
    </row>
    <row r="27" spans="1:16">
      <c r="A27" s="16"/>
      <c r="B27" s="134" t="s">
        <v>196</v>
      </c>
      <c r="C27" s="133">
        <v>59.583766794167836</v>
      </c>
      <c r="D27" s="133">
        <v>59.193419133303912</v>
      </c>
      <c r="E27" s="133">
        <v>59.745372643582343</v>
      </c>
      <c r="F27" s="133">
        <v>55.393678260746171</v>
      </c>
      <c r="G27" s="133">
        <v>59.564294104756335</v>
      </c>
      <c r="H27" s="133">
        <v>60.70757516379895</v>
      </c>
      <c r="I27" s="133">
        <v>61.332923581090384</v>
      </c>
      <c r="J27" s="154">
        <v>61.255417823534891</v>
      </c>
      <c r="K27" s="155" t="s">
        <v>197</v>
      </c>
      <c r="L27" s="18"/>
    </row>
    <row r="28" spans="1:16">
      <c r="A28" s="16"/>
      <c r="B28" s="68" t="s">
        <v>19</v>
      </c>
      <c r="C28" s="132">
        <v>52.043097417804667</v>
      </c>
      <c r="D28" s="132">
        <v>51.908104901214514</v>
      </c>
      <c r="E28" s="132">
        <v>48.718248284338358</v>
      </c>
      <c r="F28" s="132">
        <v>49.249651416749273</v>
      </c>
      <c r="G28" s="132">
        <v>53.408354332591458</v>
      </c>
      <c r="H28" s="132">
        <v>61.336452588437368</v>
      </c>
      <c r="I28" s="132">
        <v>61.16826868792986</v>
      </c>
      <c r="J28" s="162">
        <v>60.867562389889819</v>
      </c>
      <c r="K28" s="155">
        <v>15</v>
      </c>
      <c r="L28" s="18"/>
    </row>
    <row r="29" spans="1:16">
      <c r="A29" s="16"/>
      <c r="B29" s="68" t="s">
        <v>24</v>
      </c>
      <c r="C29" s="132">
        <v>60.684975151220584</v>
      </c>
      <c r="D29" s="132">
        <v>59.723063944496431</v>
      </c>
      <c r="E29" s="132">
        <v>58.889187036677001</v>
      </c>
      <c r="F29" s="132">
        <v>57.508707413235264</v>
      </c>
      <c r="G29" s="132">
        <v>63.049615006917563</v>
      </c>
      <c r="H29" s="132">
        <v>60.797884270053601</v>
      </c>
      <c r="I29" s="132">
        <v>60.326231055584429</v>
      </c>
      <c r="J29" s="162">
        <v>60.316020179927179</v>
      </c>
      <c r="K29" s="155">
        <v>16</v>
      </c>
      <c r="L29" s="18"/>
    </row>
    <row r="30" spans="1:16">
      <c r="A30" s="16"/>
      <c r="B30" s="68" t="s">
        <v>10</v>
      </c>
      <c r="C30" s="132">
        <v>55.406977528848095</v>
      </c>
      <c r="D30" s="132">
        <v>55.518301847526992</v>
      </c>
      <c r="E30" s="132">
        <v>52.817704369955464</v>
      </c>
      <c r="F30" s="132">
        <v>52.453637523624963</v>
      </c>
      <c r="G30" s="132">
        <v>57.012039780340068</v>
      </c>
      <c r="H30" s="132">
        <v>59.910560427523947</v>
      </c>
      <c r="I30" s="132">
        <v>58.754661503155475</v>
      </c>
      <c r="J30" s="162">
        <v>56.95475053473546</v>
      </c>
      <c r="K30" s="155">
        <v>17</v>
      </c>
      <c r="L30" s="18"/>
    </row>
    <row r="31" spans="1:16">
      <c r="A31" s="16"/>
      <c r="B31" s="68" t="s">
        <v>18</v>
      </c>
      <c r="C31" s="132">
        <v>59.785805524871925</v>
      </c>
      <c r="D31" s="132">
        <v>59.772707720005791</v>
      </c>
      <c r="E31" s="132">
        <v>56.756108077338894</v>
      </c>
      <c r="F31" s="132">
        <v>55.410635682277835</v>
      </c>
      <c r="G31" s="132">
        <v>58.090744657434612</v>
      </c>
      <c r="H31" s="132">
        <v>58.552945351042197</v>
      </c>
      <c r="I31" s="132">
        <v>57.958804272149543</v>
      </c>
      <c r="J31" s="162">
        <v>56.409453017078725</v>
      </c>
      <c r="K31" s="155">
        <v>18</v>
      </c>
      <c r="L31" s="18"/>
    </row>
    <row r="32" spans="1:16">
      <c r="A32" s="16"/>
      <c r="B32" s="68" t="s">
        <v>7</v>
      </c>
      <c r="C32" s="132">
        <v>53.721985731706674</v>
      </c>
      <c r="D32" s="132">
        <v>53.830569288428137</v>
      </c>
      <c r="E32" s="132">
        <v>53.229009747826495</v>
      </c>
      <c r="F32" s="132">
        <v>49.389177550043534</v>
      </c>
      <c r="G32" s="132">
        <v>54.092363602568277</v>
      </c>
      <c r="H32" s="132">
        <v>56.851988971562051</v>
      </c>
      <c r="I32" s="132">
        <v>54.489718949879503</v>
      </c>
      <c r="J32" s="162">
        <v>56.074389648293852</v>
      </c>
      <c r="K32" s="155">
        <v>19</v>
      </c>
      <c r="L32" s="18"/>
    </row>
    <row r="33" spans="1:14">
      <c r="A33" s="16"/>
      <c r="B33" s="68" t="s">
        <v>23</v>
      </c>
      <c r="C33" s="132">
        <v>47.37948849742947</v>
      </c>
      <c r="D33" s="132">
        <v>48.536886625251384</v>
      </c>
      <c r="E33" s="132">
        <v>45.554845299770847</v>
      </c>
      <c r="F33" s="132">
        <v>47.439250011556858</v>
      </c>
      <c r="G33" s="132">
        <v>48.849798876211047</v>
      </c>
      <c r="H33" s="132">
        <v>54.399999999999991</v>
      </c>
      <c r="I33" s="132">
        <v>52.212254771362694</v>
      </c>
      <c r="J33" s="162">
        <v>50.489765542113417</v>
      </c>
      <c r="K33" s="155">
        <v>20</v>
      </c>
      <c r="L33" s="18"/>
    </row>
    <row r="34" spans="1:14">
      <c r="A34" s="16"/>
      <c r="B34" s="68" t="s">
        <v>22</v>
      </c>
      <c r="C34" s="132">
        <v>46.930538090171204</v>
      </c>
      <c r="D34" s="132">
        <v>46.545771385026256</v>
      </c>
      <c r="E34" s="132">
        <v>44.512451334882641</v>
      </c>
      <c r="F34" s="132">
        <v>44.085605429217757</v>
      </c>
      <c r="G34" s="132">
        <v>42.823411078274113</v>
      </c>
      <c r="H34" s="132">
        <v>48.07558285532096</v>
      </c>
      <c r="I34" s="132">
        <v>47.381443920788065</v>
      </c>
      <c r="J34" s="162">
        <v>49.916683197778219</v>
      </c>
      <c r="K34" s="155">
        <v>21</v>
      </c>
      <c r="L34" s="18"/>
    </row>
    <row r="35" spans="1:14">
      <c r="A35" s="16"/>
      <c r="B35" s="134" t="s">
        <v>4</v>
      </c>
      <c r="C35" s="154">
        <v>39.599174671819824</v>
      </c>
      <c r="D35" s="154">
        <v>40.449728600664301</v>
      </c>
      <c r="E35" s="154">
        <v>41.661070209925285</v>
      </c>
      <c r="F35" s="154">
        <v>37.578554986250339</v>
      </c>
      <c r="G35" s="154">
        <v>46.451576039650341</v>
      </c>
      <c r="H35" s="154">
        <v>43.883238517017858</v>
      </c>
      <c r="I35" s="154">
        <v>44.978005189368311</v>
      </c>
      <c r="J35" s="154">
        <v>45.713700038457887</v>
      </c>
      <c r="K35" s="125">
        <v>22</v>
      </c>
      <c r="L35" s="18"/>
    </row>
    <row r="36" spans="1:14">
      <c r="A36" s="16"/>
      <c r="B36" s="68" t="s">
        <v>21</v>
      </c>
      <c r="C36" s="132">
        <v>47.411340663338983</v>
      </c>
      <c r="D36" s="132">
        <v>47.374566282976261</v>
      </c>
      <c r="E36" s="132">
        <v>41.706953000279583</v>
      </c>
      <c r="F36" s="132">
        <v>40.434489199404133</v>
      </c>
      <c r="G36" s="132">
        <v>38.806790874491789</v>
      </c>
      <c r="H36" s="132">
        <v>42.837986676657131</v>
      </c>
      <c r="I36" s="132">
        <v>46.021510969554136</v>
      </c>
      <c r="J36" s="162">
        <v>44.637147772531947</v>
      </c>
      <c r="K36" s="155">
        <v>23</v>
      </c>
      <c r="L36" s="18"/>
    </row>
    <row r="37" spans="1:14">
      <c r="A37" s="16"/>
      <c r="B37" s="68" t="s">
        <v>195</v>
      </c>
      <c r="C37" s="132">
        <v>42.390479954707139</v>
      </c>
      <c r="D37" s="132">
        <v>41.115601467668803</v>
      </c>
      <c r="E37" s="132">
        <v>39.075468975506624</v>
      </c>
      <c r="F37" s="132">
        <v>40.450608699895092</v>
      </c>
      <c r="G37" s="132">
        <v>43.717846924456545</v>
      </c>
      <c r="H37" s="132">
        <v>44.157077724706909</v>
      </c>
      <c r="I37" s="132">
        <v>45.559115171848433</v>
      </c>
      <c r="J37" s="162">
        <v>43.839069358922373</v>
      </c>
      <c r="K37" s="155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190</v>
      </c>
      <c r="L49" s="18"/>
    </row>
    <row r="50" spans="1:12">
      <c r="A50" s="16"/>
      <c r="B50" s="74" t="s">
        <v>102</v>
      </c>
      <c r="L50" s="18"/>
    </row>
    <row r="51" spans="1:12">
      <c r="A51" s="16"/>
      <c r="B51" s="74" t="s">
        <v>100</v>
      </c>
      <c r="L51" s="18"/>
    </row>
    <row r="52" spans="1:12">
      <c r="A52" s="16"/>
      <c r="B52" s="74" t="s">
        <v>175</v>
      </c>
      <c r="L52" s="18"/>
    </row>
    <row r="53" spans="1:12">
      <c r="A53" s="20"/>
      <c r="B53" s="92" t="s">
        <v>170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C13" sqref="C13:F2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39"/>
      <c r="G2" s="139"/>
      <c r="H2" s="139"/>
      <c r="I2" s="10"/>
      <c r="J2" s="17"/>
      <c r="K2" s="33"/>
    </row>
    <row r="3" spans="1:22">
      <c r="A3" s="16"/>
      <c r="B3" s="10"/>
      <c r="C3" s="10"/>
      <c r="D3" s="11"/>
      <c r="E3" s="10"/>
      <c r="F3" s="139"/>
      <c r="G3" s="139"/>
      <c r="H3" s="139"/>
      <c r="I3" s="10"/>
      <c r="J3" s="17"/>
      <c r="K3" s="33"/>
    </row>
    <row r="4" spans="1:22">
      <c r="A4" s="16"/>
      <c r="B4" s="10"/>
      <c r="C4" s="10"/>
      <c r="D4" s="11"/>
      <c r="E4" s="10"/>
      <c r="F4" s="139"/>
      <c r="G4" s="139"/>
      <c r="H4" s="139"/>
      <c r="I4" s="10"/>
      <c r="J4" s="18"/>
    </row>
    <row r="5" spans="1:22">
      <c r="A5" s="16"/>
      <c r="B5" s="10"/>
      <c r="C5" s="10"/>
      <c r="D5" s="10"/>
      <c r="E5" s="10"/>
      <c r="F5" s="139"/>
      <c r="G5" s="139"/>
      <c r="H5" s="139"/>
      <c r="I5" s="10"/>
      <c r="J5" s="18"/>
    </row>
    <row r="6" spans="1:22">
      <c r="A6" s="16"/>
      <c r="B6" s="10"/>
      <c r="C6" s="10"/>
      <c r="D6" s="10"/>
      <c r="E6" s="10"/>
      <c r="F6" s="139"/>
      <c r="G6" s="139"/>
      <c r="H6" s="139"/>
      <c r="I6" s="10"/>
      <c r="J6" s="18"/>
    </row>
    <row r="7" spans="1:22">
      <c r="A7" s="16"/>
      <c r="B7" s="166" t="s">
        <v>180</v>
      </c>
      <c r="C7" s="166"/>
      <c r="D7" s="166"/>
      <c r="E7" s="166"/>
      <c r="F7" s="166"/>
      <c r="G7" s="166"/>
      <c r="H7" s="166"/>
      <c r="I7" s="166"/>
      <c r="J7" s="18"/>
    </row>
    <row r="8" spans="1:22">
      <c r="A8" s="16"/>
      <c r="B8" s="166" t="s">
        <v>191</v>
      </c>
      <c r="C8" s="166"/>
      <c r="D8" s="166"/>
      <c r="E8" s="166"/>
      <c r="F8" s="166"/>
      <c r="G8" s="166"/>
      <c r="H8" s="166"/>
      <c r="I8" s="166"/>
      <c r="J8" s="18"/>
    </row>
    <row r="9" spans="1:22">
      <c r="A9" s="16"/>
      <c r="B9" s="10"/>
      <c r="C9" s="117"/>
      <c r="D9" s="10"/>
      <c r="E9" s="10"/>
      <c r="F9" s="139"/>
      <c r="G9" s="139"/>
      <c r="H9" s="139"/>
      <c r="I9" s="10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22" ht="15.75" customHeight="1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G12" s="138"/>
      <c r="H12" s="138"/>
      <c r="I12" s="138"/>
      <c r="J12" s="18"/>
    </row>
    <row r="13" spans="1:22">
      <c r="A13" s="16"/>
      <c r="B13" s="118" t="s">
        <v>117</v>
      </c>
      <c r="C13" s="27">
        <v>6.163333333333334</v>
      </c>
      <c r="D13" s="27">
        <v>4.1743333333333332</v>
      </c>
      <c r="E13" s="27">
        <v>4.6026666666666669</v>
      </c>
      <c r="F13" s="36">
        <v>0.65166666666666673</v>
      </c>
      <c r="G13" s="28">
        <f>IF(OR(OR(F13=0,E13=0),F13=""),"",(F13/E13-1)*100)</f>
        <v>-85.841541135573578</v>
      </c>
      <c r="H13" s="26">
        <f>F13-E13</f>
        <v>-3.9510000000000001</v>
      </c>
      <c r="I13" s="28">
        <f>IF(F13=0,"",F13/$L$13*100)</f>
        <v>1.7060396771596983E-2</v>
      </c>
      <c r="J13" s="18"/>
      <c r="K13" s="145" t="s">
        <v>167</v>
      </c>
      <c r="L13" s="87">
        <f>SUM(F13:F23)</f>
        <v>3819.7626666666665</v>
      </c>
      <c r="M13" s="158">
        <f>F13/'Población económicamente activa'!$G$15</f>
        <v>1.5421554300199843E-4</v>
      </c>
      <c r="N13" s="157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154</v>
      </c>
      <c r="C14" s="27">
        <v>12.328333333333333</v>
      </c>
      <c r="D14" s="27">
        <v>30.213333333333335</v>
      </c>
      <c r="E14" s="27">
        <v>27.689000000000004</v>
      </c>
      <c r="F14" s="36">
        <v>43.205666666666666</v>
      </c>
      <c r="G14" s="28">
        <f>IF(OR(OR(F14=0,E14=0),F14=""),"",(F14/E14-1)*100)</f>
        <v>56.039100966689517</v>
      </c>
      <c r="H14" s="26">
        <f>F14-E14</f>
        <v>15.516666666666662</v>
      </c>
      <c r="I14" s="28">
        <f t="shared" ref="I14:I23" si="0">IF(F14=0,"",F14/$L$13*100)</f>
        <v>1.1311086692297114</v>
      </c>
      <c r="J14" s="18"/>
      <c r="K14" s="118"/>
      <c r="L14" s="23"/>
      <c r="M14" s="158">
        <f>F14/'Población económicamente activa'!$G$15</f>
        <v>1.022452994234784E-2</v>
      </c>
      <c r="N14" s="157"/>
    </row>
    <row r="15" spans="1:22">
      <c r="A15" s="16"/>
      <c r="B15" s="118" t="s">
        <v>119</v>
      </c>
      <c r="C15" s="27">
        <v>10.690666666666667</v>
      </c>
      <c r="D15" s="27">
        <v>6.5206666666666671</v>
      </c>
      <c r="E15" s="27">
        <v>13.012</v>
      </c>
      <c r="F15" s="36">
        <v>21.472333333333335</v>
      </c>
      <c r="G15" s="28">
        <f t="shared" ref="G15:G23" si="1">IF(OR(OR(F15=0,E15=0),F15=""),"",(F15/E15-1)*100)</f>
        <v>65.01946920791066</v>
      </c>
      <c r="H15" s="26">
        <f t="shared" ref="H15:H23" si="2">F15-E15</f>
        <v>8.4603333333333346</v>
      </c>
      <c r="I15" s="28">
        <f t="shared" si="0"/>
        <v>0.5621378919877047</v>
      </c>
      <c r="J15" s="18"/>
      <c r="K15" s="118"/>
      <c r="M15" s="158">
        <f>F15/'Población económicamente activa'!$G$15</f>
        <v>5.0813824212581757E-3</v>
      </c>
      <c r="N15" s="157"/>
    </row>
    <row r="16" spans="1:22">
      <c r="A16" s="16"/>
      <c r="B16" s="119" t="s">
        <v>120</v>
      </c>
      <c r="C16" s="27">
        <v>635.29066666666665</v>
      </c>
      <c r="D16" s="27">
        <v>620.39599999999984</v>
      </c>
      <c r="E16" s="27">
        <v>566.73399999999992</v>
      </c>
      <c r="F16" s="36">
        <v>654.32533333333333</v>
      </c>
      <c r="G16" s="28">
        <f t="shared" si="1"/>
        <v>15.455457645620951</v>
      </c>
      <c r="H16" s="26">
        <f t="shared" si="2"/>
        <v>87.591333333333409</v>
      </c>
      <c r="I16" s="28">
        <f t="shared" si="0"/>
        <v>17.129999699806831</v>
      </c>
      <c r="J16" s="18"/>
      <c r="K16" s="119"/>
      <c r="M16" s="158">
        <f>F16/'Población económicamente activa'!$G$15</f>
        <v>0.1548447108643943</v>
      </c>
      <c r="N16" s="157"/>
    </row>
    <row r="17" spans="1:14">
      <c r="A17" s="16"/>
      <c r="B17" s="118" t="s">
        <v>156</v>
      </c>
      <c r="C17" s="27">
        <v>13.344000000000001</v>
      </c>
      <c r="D17" s="27">
        <v>12.830333333333334</v>
      </c>
      <c r="E17" s="27">
        <v>10.721666666666666</v>
      </c>
      <c r="F17" s="36">
        <v>11.705999999999998</v>
      </c>
      <c r="G17" s="28">
        <f t="shared" si="1"/>
        <v>9.180786569252275</v>
      </c>
      <c r="H17" s="26">
        <f t="shared" si="2"/>
        <v>0.98433333333333195</v>
      </c>
      <c r="I17" s="28">
        <f t="shared" si="0"/>
        <v>0.30645883060099366</v>
      </c>
      <c r="J17" s="18"/>
      <c r="K17" s="118"/>
      <c r="M17" s="158">
        <f>F17/'Población económicamente activa'!$G$15</f>
        <v>2.7702002246261788E-3</v>
      </c>
      <c r="N17" s="157"/>
    </row>
    <row r="18" spans="1:14">
      <c r="A18" s="16"/>
      <c r="B18" s="118" t="s">
        <v>122</v>
      </c>
      <c r="C18" s="27">
        <v>139.34566666666666</v>
      </c>
      <c r="D18" s="27">
        <v>177.60966666666664</v>
      </c>
      <c r="E18" s="27">
        <v>184.34</v>
      </c>
      <c r="F18" s="36">
        <v>218.84633333333332</v>
      </c>
      <c r="G18" s="28">
        <f t="shared" si="1"/>
        <v>18.71885284438175</v>
      </c>
      <c r="H18" s="26">
        <f t="shared" si="2"/>
        <v>34.506333333333316</v>
      </c>
      <c r="I18" s="28">
        <f t="shared" si="0"/>
        <v>5.7293175631854263</v>
      </c>
      <c r="J18" s="18"/>
      <c r="K18" s="118"/>
      <c r="M18" s="158">
        <f>F18/'Población económicamente activa'!$G$15</f>
        <v>5.178952347160564E-2</v>
      </c>
      <c r="N18" s="157"/>
    </row>
    <row r="19" spans="1:14">
      <c r="A19" s="16"/>
      <c r="B19" s="118" t="s">
        <v>123</v>
      </c>
      <c r="C19" s="27">
        <v>837.82433333333336</v>
      </c>
      <c r="D19" s="27">
        <v>914.51299999999992</v>
      </c>
      <c r="E19" s="27">
        <v>982.36900000000003</v>
      </c>
      <c r="F19" s="36">
        <v>1106.6926666666666</v>
      </c>
      <c r="G19" s="28">
        <f t="shared" si="1"/>
        <v>12.655495711557109</v>
      </c>
      <c r="H19" s="26">
        <f t="shared" si="2"/>
        <v>124.32366666666655</v>
      </c>
      <c r="I19" s="28">
        <f t="shared" si="0"/>
        <v>28.972812272455322</v>
      </c>
      <c r="J19" s="18"/>
      <c r="K19" s="118"/>
      <c r="M19" s="158">
        <f>F19/'Población económicamente activa'!$G$15</f>
        <v>0.26189648674117078</v>
      </c>
      <c r="N19" s="157"/>
    </row>
    <row r="20" spans="1:14">
      <c r="A20" s="16"/>
      <c r="B20" s="118" t="s">
        <v>158</v>
      </c>
      <c r="C20" s="27">
        <v>319.89166666666665</v>
      </c>
      <c r="D20" s="27">
        <v>314.25600000000003</v>
      </c>
      <c r="E20" s="27">
        <v>338.04266666666666</v>
      </c>
      <c r="F20" s="36">
        <v>342.52966666666663</v>
      </c>
      <c r="G20" s="28">
        <f t="shared" si="1"/>
        <v>1.3273472382184348</v>
      </c>
      <c r="H20" s="26">
        <f t="shared" si="2"/>
        <v>4.4869999999999663</v>
      </c>
      <c r="I20" s="28">
        <f t="shared" si="0"/>
        <v>8.9673023315235625</v>
      </c>
      <c r="J20" s="18"/>
      <c r="K20" s="118"/>
      <c r="M20" s="158">
        <f>F20/'Población económicamente activa'!$G$15</f>
        <v>8.1058923589708717E-2</v>
      </c>
      <c r="N20" s="157"/>
    </row>
    <row r="21" spans="1:14">
      <c r="A21" s="16"/>
      <c r="B21" s="118" t="s">
        <v>125</v>
      </c>
      <c r="C21" s="27">
        <v>112.02500000000001</v>
      </c>
      <c r="D21" s="27">
        <v>82.046666666666667</v>
      </c>
      <c r="E21" s="27">
        <v>93.078999999999994</v>
      </c>
      <c r="F21" s="36">
        <v>86.42</v>
      </c>
      <c r="G21" s="28">
        <f t="shared" si="1"/>
        <v>-7.1541378828736786</v>
      </c>
      <c r="H21" s="26">
        <f t="shared" si="2"/>
        <v>-6.6589999999999918</v>
      </c>
      <c r="I21" s="28">
        <f t="shared" si="0"/>
        <v>2.2624442286466664</v>
      </c>
      <c r="J21" s="18"/>
      <c r="K21" s="118"/>
      <c r="M21" s="158">
        <f>F21/'Población económicamente activa'!$G$15</f>
        <v>2.0451110833093662E-2</v>
      </c>
      <c r="N21" s="157"/>
    </row>
    <row r="22" spans="1:14">
      <c r="A22" s="16"/>
      <c r="B22" s="118" t="s">
        <v>126</v>
      </c>
      <c r="C22" s="27">
        <v>428.18866666666668</v>
      </c>
      <c r="D22" s="27">
        <v>420.17733333333331</v>
      </c>
      <c r="E22" s="27">
        <v>460.63866666666667</v>
      </c>
      <c r="F22" s="36">
        <v>496.99566666666669</v>
      </c>
      <c r="G22" s="28">
        <f t="shared" si="1"/>
        <v>7.8927373299100712</v>
      </c>
      <c r="H22" s="26">
        <f t="shared" si="2"/>
        <v>36.357000000000028</v>
      </c>
      <c r="I22" s="28">
        <f t="shared" si="0"/>
        <v>13.011166138768832</v>
      </c>
      <c r="J22" s="18"/>
      <c r="K22" s="118"/>
      <c r="M22" s="158">
        <f>F22/'Población económicamente activa'!$G$15</f>
        <v>0.11761297688691592</v>
      </c>
      <c r="N22" s="157"/>
    </row>
    <row r="23" spans="1:14">
      <c r="A23" s="16"/>
      <c r="B23" s="118" t="s">
        <v>160</v>
      </c>
      <c r="C23" s="27">
        <v>804.32466666666676</v>
      </c>
      <c r="D23" s="27">
        <v>813.30200000000002</v>
      </c>
      <c r="E23" s="27">
        <v>862.94099999999992</v>
      </c>
      <c r="F23" s="36">
        <v>836.91733333333332</v>
      </c>
      <c r="G23" s="28">
        <f t="shared" si="1"/>
        <v>-3.0156947771245779</v>
      </c>
      <c r="H23" s="26">
        <f t="shared" si="2"/>
        <v>-26.0236666666666</v>
      </c>
      <c r="I23" s="28">
        <f t="shared" si="0"/>
        <v>21.910191977023356</v>
      </c>
      <c r="J23" s="18"/>
      <c r="K23" s="118"/>
      <c r="M23" s="158">
        <f>F23/'Población económicamente activa'!$G$15</f>
        <v>0.19805472277409386</v>
      </c>
      <c r="N23" s="15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8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4"/>
    </row>
    <row r="38" spans="1:12">
      <c r="A38" s="16"/>
      <c r="B38" s="74" t="s">
        <v>155</v>
      </c>
      <c r="C38" s="5"/>
      <c r="D38" s="6"/>
      <c r="E38" s="6"/>
      <c r="F38" s="6"/>
      <c r="G38" s="6"/>
      <c r="H38" s="6"/>
      <c r="I38" s="6"/>
      <c r="J38" s="18"/>
      <c r="L38" s="104"/>
    </row>
    <row r="39" spans="1:12">
      <c r="A39" s="16"/>
      <c r="B39" s="74" t="s">
        <v>157</v>
      </c>
      <c r="C39" s="5"/>
      <c r="D39" s="6"/>
      <c r="E39" s="6"/>
      <c r="F39" s="6"/>
      <c r="G39" s="6"/>
      <c r="H39" s="6"/>
      <c r="I39" s="6"/>
      <c r="J39" s="18"/>
      <c r="L39" s="104"/>
    </row>
    <row r="40" spans="1:12">
      <c r="A40" s="16"/>
      <c r="B40" s="74" t="s">
        <v>159</v>
      </c>
      <c r="C40" s="5"/>
      <c r="D40" s="6"/>
      <c r="E40" s="6"/>
      <c r="F40" s="6"/>
      <c r="G40" s="6"/>
      <c r="H40" s="6"/>
      <c r="I40" s="6"/>
      <c r="J40" s="18"/>
      <c r="L40" s="104"/>
    </row>
    <row r="41" spans="1:12">
      <c r="A41" s="16"/>
      <c r="B41" s="74" t="s">
        <v>161</v>
      </c>
      <c r="C41" s="5"/>
      <c r="D41" s="6"/>
      <c r="E41" s="6"/>
      <c r="F41" s="6"/>
      <c r="G41" s="6"/>
      <c r="H41" s="6"/>
      <c r="I41" s="6"/>
      <c r="J41" s="18"/>
      <c r="L41" s="104"/>
    </row>
    <row r="42" spans="1:12">
      <c r="A42" s="16"/>
      <c r="B42" s="74" t="s">
        <v>190</v>
      </c>
      <c r="C42" s="5"/>
      <c r="D42" s="6"/>
      <c r="E42" s="6"/>
      <c r="F42" s="6"/>
      <c r="G42" s="6"/>
      <c r="H42" s="6"/>
      <c r="I42" s="6"/>
      <c r="J42" s="18"/>
      <c r="L42" s="104"/>
    </row>
    <row r="43" spans="1:12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8"/>
      <c r="L44" s="104"/>
    </row>
    <row r="45" spans="1:12">
      <c r="A45" s="16"/>
      <c r="B45" s="74" t="s">
        <v>175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170</v>
      </c>
      <c r="C46" s="95"/>
      <c r="D46" s="95"/>
      <c r="E46" s="96"/>
      <c r="F46" s="96"/>
      <c r="G46" s="96"/>
      <c r="H46" s="96"/>
      <c r="I46" s="96"/>
      <c r="J46" s="97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8">
        <v>5.6783333333333337</v>
      </c>
      <c r="D13" s="28">
        <v>25.847999999999999</v>
      </c>
      <c r="E13" s="28">
        <v>16.32</v>
      </c>
      <c r="F13" s="28">
        <v>9.1226666666666656</v>
      </c>
      <c r="G13" s="28">
        <v>3.5103333333333335</v>
      </c>
      <c r="H13" s="28">
        <f t="shared" ref="H13:H17" si="0">IF(OR(OR(G13=0,F13=0),G13=""),"",(G13/F13-1)*100)</f>
        <v>-61.520754165448686</v>
      </c>
      <c r="I13" s="27">
        <f>IF(OR(OR(G13=0,F13=0),F13=""),"",(F13/E13-1)*100)</f>
        <v>-44.101307189542496</v>
      </c>
      <c r="J13" s="28">
        <f>IF(G13=0,"",G13/$G$13*100)</f>
        <v>100</v>
      </c>
      <c r="K13" s="27">
        <f>IF(F13=0,"",F13/$F$13*100)</f>
        <v>100</v>
      </c>
      <c r="L13" s="18"/>
      <c r="N13" s="148">
        <f>SUM(G15:G27)</f>
        <v>0.71866666666666679</v>
      </c>
    </row>
    <row r="14" spans="1:15">
      <c r="A14" s="16"/>
      <c r="B14" s="11" t="s">
        <v>26</v>
      </c>
      <c r="C14" s="27">
        <v>1.9316666666666666</v>
      </c>
      <c r="D14" s="27">
        <v>10.461999999999998</v>
      </c>
      <c r="E14" s="27">
        <v>4.2643333333333331</v>
      </c>
      <c r="F14" s="27">
        <v>2.0030000000000001</v>
      </c>
      <c r="G14" s="28">
        <v>2.791666666666667</v>
      </c>
      <c r="H14" s="28">
        <f>IF(OR(OR(G14=0,F14=0),G14=""),"",(G14/F14-1)*100)</f>
        <v>39.374271925445179</v>
      </c>
      <c r="I14" s="27">
        <f>IF(OR(OR(G14=0,F14=0),F14=""),"",(F14/E14-1)*100)</f>
        <v>-53.029000234503229</v>
      </c>
      <c r="J14" s="28">
        <f>IF(G14=0,"",G14/$G$13*100)</f>
        <v>79.527110435856059</v>
      </c>
      <c r="K14" s="27">
        <f t="shared" ref="K14:K17" si="1">IF(F14=0,"",F14/$F$13*100)</f>
        <v>21.956299327681968</v>
      </c>
      <c r="L14" s="18"/>
      <c r="N14" s="122"/>
    </row>
    <row r="15" spans="1:15">
      <c r="A15" s="16"/>
      <c r="B15" s="12" t="s">
        <v>4</v>
      </c>
      <c r="C15" s="50">
        <v>0.5036666666666666</v>
      </c>
      <c r="D15" s="50">
        <v>6.163333333333334</v>
      </c>
      <c r="E15" s="50">
        <v>4.1743333333333332</v>
      </c>
      <c r="F15" s="50">
        <v>4.6026666666666669</v>
      </c>
      <c r="G15" s="50">
        <v>0.65166666666666673</v>
      </c>
      <c r="H15" s="50">
        <f t="shared" ref="H15:H16" si="2">IF(OR(OR(G15=0,F15=0),G15=""),"",(G15/F15-1)*100)</f>
        <v>-85.841541135573578</v>
      </c>
      <c r="I15" s="36">
        <f t="shared" ref="I15:I16" si="3">IF(OR(OR(G15=0,F15=0),F15=""),"",(F15/E15-1)*100)</f>
        <v>10.261119540046316</v>
      </c>
      <c r="J15" s="50">
        <f>IF(G15=0,"",G15/$G$13*100)</f>
        <v>18.564238913683411</v>
      </c>
      <c r="K15" s="36">
        <f t="shared" si="1"/>
        <v>50.453083893598375</v>
      </c>
      <c r="L15" s="18"/>
      <c r="N15" s="23" t="s">
        <v>4</v>
      </c>
      <c r="O15" s="34">
        <f>+J15</f>
        <v>18.564238913683411</v>
      </c>
    </row>
    <row r="16" spans="1:15">
      <c r="A16" s="16"/>
      <c r="B16" s="11" t="s">
        <v>22</v>
      </c>
      <c r="C16" s="27">
        <v>9.4666666666666663E-2</v>
      </c>
      <c r="D16" s="27">
        <v>0.25033333333333335</v>
      </c>
      <c r="E16" s="27">
        <v>0.10099999999999999</v>
      </c>
      <c r="F16" s="27">
        <v>0.06</v>
      </c>
      <c r="G16" s="28">
        <v>6.7000000000000004E-2</v>
      </c>
      <c r="H16" s="28">
        <f t="shared" si="2"/>
        <v>11.66666666666667</v>
      </c>
      <c r="I16" s="27">
        <f t="shared" si="3"/>
        <v>-40.594059405940598</v>
      </c>
      <c r="J16" s="28">
        <f t="shared" ref="J16:J17" si="4">IF(G16=0,"",G16/$G$13*100)</f>
        <v>1.9086506504605452</v>
      </c>
      <c r="K16" s="27">
        <f t="shared" si="1"/>
        <v>0.65770242619117225</v>
      </c>
      <c r="L16" s="18"/>
      <c r="N16" s="23" t="s">
        <v>35</v>
      </c>
      <c r="O16" s="34">
        <f>100-O15</f>
        <v>81.435761086316589</v>
      </c>
    </row>
    <row r="17" spans="1:14">
      <c r="A17" s="16"/>
      <c r="B17" s="11" t="s">
        <v>5</v>
      </c>
      <c r="C17" s="27">
        <v>0.35100000000000003</v>
      </c>
      <c r="D17" s="27">
        <v>0.78399999999999992</v>
      </c>
      <c r="E17" s="27">
        <v>0.90833333333333321</v>
      </c>
      <c r="F17" s="27">
        <v>0.69733333333333336</v>
      </c>
      <c r="G17" s="28">
        <v>0</v>
      </c>
      <c r="H17" s="28" t="str">
        <f t="shared" si="0"/>
        <v/>
      </c>
      <c r="I17" s="27" t="str">
        <f t="shared" ref="I17" si="5">IF(OR(OR(G17=0,F17=0),F17=""),"",(F17/E17-1)*100)</f>
        <v/>
      </c>
      <c r="J17" s="28" t="str">
        <f t="shared" si="4"/>
        <v/>
      </c>
      <c r="K17" s="27">
        <f t="shared" si="1"/>
        <v>7.6439637532885127</v>
      </c>
      <c r="L17" s="18"/>
    </row>
    <row r="18" spans="1:14">
      <c r="A18" s="16"/>
      <c r="B18" s="11" t="s">
        <v>7</v>
      </c>
      <c r="C18" s="27">
        <v>0</v>
      </c>
      <c r="D18" s="27">
        <v>5.7333333333333326E-2</v>
      </c>
      <c r="E18" s="27">
        <v>0.13833333333333334</v>
      </c>
      <c r="F18" s="27">
        <v>7.2333333333333333E-2</v>
      </c>
      <c r="G18" s="28">
        <v>0</v>
      </c>
      <c r="H18" s="28" t="str">
        <f t="shared" ref="H18:H22" si="6">IF(OR(OR(G18=0,F18=0),G18=""),"",(G18/F18-1)*100)</f>
        <v/>
      </c>
      <c r="I18" s="27" t="str">
        <f t="shared" ref="I18:I22" si="7">IF(OR(OR(G18=0,F18=0),F18=""),"",(F18/E18-1)*100)</f>
        <v/>
      </c>
      <c r="J18" s="28" t="str">
        <f t="shared" ref="J18:J22" si="8">IF(G18=0,"",G18/$G$13*100)</f>
        <v/>
      </c>
      <c r="K18" s="27">
        <f t="shared" ref="K18:K27" si="9">IF(F18=0,"",F18/$F$13*100)</f>
        <v>0.7928968137971355</v>
      </c>
      <c r="L18" s="18"/>
      <c r="N18" s="147"/>
    </row>
    <row r="19" spans="1:14">
      <c r="A19" s="16"/>
      <c r="B19" s="11" t="s">
        <v>8</v>
      </c>
      <c r="C19" s="27">
        <v>4.4999999999999998E-2</v>
      </c>
      <c r="D19" s="27">
        <v>0.23533333333333331</v>
      </c>
      <c r="E19" s="27">
        <v>2.9666666666666664E-2</v>
      </c>
      <c r="F19" s="27">
        <v>0.14000000000000001</v>
      </c>
      <c r="G19" s="28">
        <v>0</v>
      </c>
      <c r="H19" s="28" t="str">
        <f t="shared" si="6"/>
        <v/>
      </c>
      <c r="I19" s="27" t="str">
        <f t="shared" si="7"/>
        <v/>
      </c>
      <c r="J19" s="28" t="str">
        <f t="shared" si="8"/>
        <v/>
      </c>
      <c r="K19" s="27">
        <f t="shared" si="9"/>
        <v>1.5346389944460688</v>
      </c>
      <c r="L19" s="18"/>
      <c r="N19" s="147"/>
    </row>
    <row r="20" spans="1:14">
      <c r="A20" s="16"/>
      <c r="B20" s="11" t="s">
        <v>10</v>
      </c>
      <c r="C20" s="27">
        <v>0</v>
      </c>
      <c r="D20" s="27">
        <v>4.4999999999999998E-2</v>
      </c>
      <c r="E20" s="27">
        <v>0</v>
      </c>
      <c r="F20" s="27">
        <v>5.8333333333333327E-2</v>
      </c>
      <c r="G20" s="28">
        <v>0</v>
      </c>
      <c r="H20" s="28" t="str">
        <f t="shared" si="6"/>
        <v/>
      </c>
      <c r="I20" s="27" t="str">
        <f t="shared" si="7"/>
        <v/>
      </c>
      <c r="J20" s="28" t="str">
        <f t="shared" si="8"/>
        <v/>
      </c>
      <c r="K20" s="27">
        <f t="shared" si="9"/>
        <v>0.63943291435252847</v>
      </c>
      <c r="L20" s="18"/>
    </row>
    <row r="21" spans="1:14">
      <c r="A21" s="16"/>
      <c r="B21" s="11" t="s">
        <v>18</v>
      </c>
      <c r="C21" s="27">
        <v>0</v>
      </c>
      <c r="D21" s="27">
        <v>0</v>
      </c>
      <c r="E21" s="27">
        <v>0.36166666666666664</v>
      </c>
      <c r="F21" s="27">
        <v>0.23700000000000002</v>
      </c>
      <c r="G21" s="28">
        <v>0</v>
      </c>
      <c r="H21" s="28" t="str">
        <f t="shared" si="6"/>
        <v/>
      </c>
      <c r="I21" s="27" t="str">
        <f t="shared" si="7"/>
        <v/>
      </c>
      <c r="J21" s="28" t="str">
        <f t="shared" si="8"/>
        <v/>
      </c>
      <c r="K21" s="27">
        <f t="shared" si="9"/>
        <v>2.5979245834551303</v>
      </c>
      <c r="L21" s="18"/>
    </row>
    <row r="22" spans="1:14">
      <c r="A22" s="16"/>
      <c r="B22" s="11" t="s">
        <v>24</v>
      </c>
      <c r="C22" s="27">
        <v>0.29199999999999998</v>
      </c>
      <c r="D22" s="27">
        <v>0.185</v>
      </c>
      <c r="E22" s="27">
        <v>0.77266666666666672</v>
      </c>
      <c r="F22" s="27">
        <v>0</v>
      </c>
      <c r="G22" s="28">
        <v>0</v>
      </c>
      <c r="H22" s="28" t="str">
        <f t="shared" si="6"/>
        <v/>
      </c>
      <c r="I22" s="27" t="str">
        <f t="shared" si="7"/>
        <v/>
      </c>
      <c r="J22" s="28" t="str">
        <f t="shared" si="8"/>
        <v/>
      </c>
      <c r="K22" s="27" t="str">
        <f t="shared" si="9"/>
        <v/>
      </c>
      <c r="L22" s="18"/>
    </row>
    <row r="23" spans="1:14">
      <c r="A23" s="16"/>
      <c r="B23" s="11" t="s">
        <v>19</v>
      </c>
      <c r="C23" s="27">
        <v>0.34499999999999997</v>
      </c>
      <c r="D23" s="27">
        <v>0.6123333333333334</v>
      </c>
      <c r="E23" s="27">
        <v>0.155</v>
      </c>
      <c r="F23" s="27">
        <v>0</v>
      </c>
      <c r="G23" s="28">
        <v>0</v>
      </c>
      <c r="H23" s="28" t="str">
        <f t="shared" ref="H23:H27" si="10">IF(OR(OR(G23=0,F23=0),G23=""),"",(G23/F23-1)*100)</f>
        <v/>
      </c>
      <c r="I23" s="27" t="str">
        <f t="shared" ref="I23:I27" si="11">IF(OR(OR(G23=0,F23=0),F23=""),"",(F23/E23-1)*100)</f>
        <v/>
      </c>
      <c r="J23" s="28" t="str">
        <f t="shared" ref="J23:J27" si="12">IF(G23=0,"",G23/$G$13*100)</f>
        <v/>
      </c>
      <c r="K23" s="27" t="str">
        <f t="shared" si="9"/>
        <v/>
      </c>
      <c r="L23" s="18"/>
    </row>
    <row r="24" spans="1:14">
      <c r="A24" s="16"/>
      <c r="B24" s="11" t="s">
        <v>23</v>
      </c>
      <c r="C24" s="27">
        <v>0.76066666666666671</v>
      </c>
      <c r="D24" s="27">
        <v>2.7413333333333334</v>
      </c>
      <c r="E24" s="27">
        <v>0.57033333333333336</v>
      </c>
      <c r="F24" s="27">
        <v>0</v>
      </c>
      <c r="G24" s="28">
        <v>0</v>
      </c>
      <c r="H24" s="28" t="str">
        <f t="shared" si="10"/>
        <v/>
      </c>
      <c r="I24" s="27" t="str">
        <f t="shared" si="11"/>
        <v/>
      </c>
      <c r="J24" s="28" t="str">
        <f t="shared" si="12"/>
        <v/>
      </c>
      <c r="K24" s="27" t="str">
        <f t="shared" si="9"/>
        <v/>
      </c>
      <c r="L24" s="18"/>
    </row>
    <row r="25" spans="1:14">
      <c r="A25" s="16"/>
      <c r="B25" s="11" t="s">
        <v>20</v>
      </c>
      <c r="C25" s="27">
        <v>0</v>
      </c>
      <c r="D25" s="27">
        <v>0.86799999999999999</v>
      </c>
      <c r="E25" s="27">
        <v>0.16533333333333333</v>
      </c>
      <c r="F25" s="27">
        <v>0.23699999999999999</v>
      </c>
      <c r="G25" s="28">
        <v>0</v>
      </c>
      <c r="H25" s="28" t="str">
        <f t="shared" si="10"/>
        <v/>
      </c>
      <c r="I25" s="27" t="str">
        <f t="shared" si="11"/>
        <v/>
      </c>
      <c r="J25" s="28" t="str">
        <f t="shared" si="12"/>
        <v/>
      </c>
      <c r="K25" s="27">
        <f t="shared" si="9"/>
        <v>2.5979245834551303</v>
      </c>
      <c r="L25" s="18"/>
    </row>
    <row r="26" spans="1:14" s="23" customFormat="1">
      <c r="A26" s="16"/>
      <c r="B26" s="11" t="s">
        <v>21</v>
      </c>
      <c r="C26" s="27">
        <v>6.3333333333333339E-2</v>
      </c>
      <c r="D26" s="27">
        <v>4.8666666666666664E-2</v>
      </c>
      <c r="E26" s="27">
        <v>0.10933333333333332</v>
      </c>
      <c r="F26" s="27">
        <v>0</v>
      </c>
      <c r="G26" s="28">
        <v>0</v>
      </c>
      <c r="H26" s="28" t="str">
        <f t="shared" si="10"/>
        <v/>
      </c>
      <c r="I26" s="27" t="str">
        <f t="shared" si="11"/>
        <v/>
      </c>
      <c r="J26" s="28" t="str">
        <f t="shared" si="12"/>
        <v/>
      </c>
      <c r="K26" s="27" t="str">
        <f t="shared" si="9"/>
        <v/>
      </c>
      <c r="L26" s="18"/>
      <c r="M26" s="9"/>
    </row>
    <row r="27" spans="1:14" s="23" customFormat="1">
      <c r="A27" s="16"/>
      <c r="B27" s="11" t="s">
        <v>195</v>
      </c>
      <c r="C27" s="27">
        <v>1.2913333333333334</v>
      </c>
      <c r="D27" s="27">
        <v>3.3953333333333333</v>
      </c>
      <c r="E27" s="27">
        <v>4.5696666666666665</v>
      </c>
      <c r="F27" s="27">
        <v>1.0149999999999999</v>
      </c>
      <c r="G27" s="28">
        <v>0</v>
      </c>
      <c r="H27" s="28" t="str">
        <f t="shared" si="10"/>
        <v/>
      </c>
      <c r="I27" s="27" t="str">
        <f t="shared" si="11"/>
        <v/>
      </c>
      <c r="J27" s="28" t="str">
        <f t="shared" si="12"/>
        <v/>
      </c>
      <c r="K27" s="27">
        <f t="shared" si="9"/>
        <v>11.126132709733996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3257.1990000000001</v>
      </c>
      <c r="D13" s="26">
        <v>3123.3883333333338</v>
      </c>
      <c r="E13" s="26">
        <v>3328.141333333333</v>
      </c>
      <c r="F13" s="26">
        <v>3501.2923333333333</v>
      </c>
      <c r="G13" s="26">
        <v>3445.7906666666663</v>
      </c>
      <c r="H13" s="28">
        <f t="shared" ref="H13:H27" si="0">IF(OR(OR(G13=0,F13=0),G13=""),"",(G13/F13-1)*100)</f>
        <v>-1.5851765971745535</v>
      </c>
      <c r="I13" s="27">
        <f>IF(OR(OR(G13=0,F13=0),F13=""),"",(F13/E13-1)*100)</f>
        <v>5.2026336221298486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3191.0576666666666</v>
      </c>
      <c r="D14" s="25">
        <v>3047.1503333333339</v>
      </c>
      <c r="E14" s="25">
        <v>3231.3596666666663</v>
      </c>
      <c r="F14" s="25">
        <v>3405.6036666666669</v>
      </c>
      <c r="G14" s="26">
        <v>3338.0369999999998</v>
      </c>
      <c r="H14" s="28">
        <f t="shared" si="0"/>
        <v>-1.9839850223323241</v>
      </c>
      <c r="I14" s="27">
        <f>IF(OR(OR(G14=0,F14=0),F14=""),"",(F14/E14-1)*100)</f>
        <v>5.3922812058783798</v>
      </c>
      <c r="J14" s="28">
        <f t="shared" si="1"/>
        <v>96.872889937597293</v>
      </c>
      <c r="K14" s="27">
        <f t="shared" si="2"/>
        <v>97.267047205522303</v>
      </c>
      <c r="L14" s="18"/>
    </row>
    <row r="15" spans="1:15">
      <c r="A15" s="16"/>
      <c r="B15" s="12" t="s">
        <v>4</v>
      </c>
      <c r="C15" s="107">
        <v>16.323</v>
      </c>
      <c r="D15" s="107">
        <v>12.328333333333333</v>
      </c>
      <c r="E15" s="107">
        <v>30.213333333333335</v>
      </c>
      <c r="F15" s="107">
        <v>27.689000000000004</v>
      </c>
      <c r="G15" s="107">
        <v>43.205666666666666</v>
      </c>
      <c r="H15" s="50">
        <f t="shared" si="0"/>
        <v>56.039100966689517</v>
      </c>
      <c r="I15" s="36">
        <f t="shared" ref="I15:I27" si="3">IF(OR(OR(G15=0,F15=0),F15=""),"",(F15/E15-1)*100)</f>
        <v>-8.355030891438652</v>
      </c>
      <c r="J15" s="50">
        <f t="shared" si="1"/>
        <v>1.253868004363198</v>
      </c>
      <c r="K15" s="36">
        <f t="shared" si="2"/>
        <v>0.79082228400046972</v>
      </c>
      <c r="L15" s="18"/>
      <c r="N15" s="23" t="s">
        <v>4</v>
      </c>
      <c r="O15" s="146">
        <f>J15</f>
        <v>1.253868004363198</v>
      </c>
    </row>
    <row r="16" spans="1:15">
      <c r="A16" s="16"/>
      <c r="B16" s="11" t="s">
        <v>23</v>
      </c>
      <c r="C16" s="55">
        <v>4.3223333333333329</v>
      </c>
      <c r="D16" s="55">
        <v>7.3646666666666674</v>
      </c>
      <c r="E16" s="55">
        <v>12.543333333333335</v>
      </c>
      <c r="F16" s="55">
        <v>11.249000000000001</v>
      </c>
      <c r="G16" s="56">
        <v>12.087000000000002</v>
      </c>
      <c r="H16" s="28">
        <f t="shared" si="0"/>
        <v>7.4495510712063284</v>
      </c>
      <c r="I16" s="27">
        <f t="shared" si="3"/>
        <v>-10.318894499069897</v>
      </c>
      <c r="J16" s="28">
        <f t="shared" si="1"/>
        <v>0.35077580646222278</v>
      </c>
      <c r="K16" s="27">
        <f t="shared" si="2"/>
        <v>0.32128137067865514</v>
      </c>
      <c r="L16" s="18"/>
      <c r="N16" s="23" t="s">
        <v>35</v>
      </c>
      <c r="O16" s="146">
        <f>100-O15</f>
        <v>98.746131995636802</v>
      </c>
    </row>
    <row r="17" spans="1:14">
      <c r="A17" s="16"/>
      <c r="B17" s="11" t="s">
        <v>195</v>
      </c>
      <c r="C17" s="55">
        <v>9.0896666666666661</v>
      </c>
      <c r="D17" s="55">
        <v>14.436666666666667</v>
      </c>
      <c r="E17" s="55">
        <v>13.45</v>
      </c>
      <c r="F17" s="55">
        <v>11.891333333333334</v>
      </c>
      <c r="G17" s="56">
        <v>11.600999999999999</v>
      </c>
      <c r="H17" s="28">
        <f t="shared" si="0"/>
        <v>-2.4415540729943452</v>
      </c>
      <c r="I17" s="27">
        <f t="shared" si="3"/>
        <v>-11.588599752168516</v>
      </c>
      <c r="J17" s="28">
        <f t="shared" si="1"/>
        <v>0.33667164149650414</v>
      </c>
      <c r="K17" s="27">
        <f t="shared" si="2"/>
        <v>0.33962697773403094</v>
      </c>
      <c r="L17" s="18"/>
    </row>
    <row r="18" spans="1:14">
      <c r="A18" s="16"/>
      <c r="B18" s="11" t="s">
        <v>19</v>
      </c>
      <c r="C18" s="55">
        <v>6.2549999999999999</v>
      </c>
      <c r="D18" s="55">
        <v>9.586333333333334</v>
      </c>
      <c r="E18" s="55">
        <v>9.0946666666666669</v>
      </c>
      <c r="F18" s="55">
        <v>11.43</v>
      </c>
      <c r="G18" s="56">
        <v>9.7373333333333321</v>
      </c>
      <c r="H18" s="28">
        <f t="shared" si="0"/>
        <v>-14.808982210557019</v>
      </c>
      <c r="I18" s="27">
        <f t="shared" si="3"/>
        <v>25.678053071397144</v>
      </c>
      <c r="J18" s="28">
        <f t="shared" si="1"/>
        <v>0.28258632851753812</v>
      </c>
      <c r="K18" s="27">
        <f t="shared" si="2"/>
        <v>0.32645089046644393</v>
      </c>
      <c r="L18" s="18"/>
    </row>
    <row r="19" spans="1:14">
      <c r="A19" s="16"/>
      <c r="B19" s="11" t="s">
        <v>22</v>
      </c>
      <c r="C19" s="55">
        <v>3.7769999999999997</v>
      </c>
      <c r="D19" s="55">
        <v>4.8389999999999995</v>
      </c>
      <c r="E19" s="55">
        <v>4.0976666666666661</v>
      </c>
      <c r="F19" s="55">
        <v>4.8136666666666672</v>
      </c>
      <c r="G19" s="56">
        <v>5.3243333333333336</v>
      </c>
      <c r="H19" s="28">
        <f t="shared" si="0"/>
        <v>10.608683609168335</v>
      </c>
      <c r="I19" s="27">
        <f t="shared" si="3"/>
        <v>17.47335882209391</v>
      </c>
      <c r="J19" s="28">
        <f t="shared" si="1"/>
        <v>0.15451702811894555</v>
      </c>
      <c r="K19" s="27">
        <f t="shared" si="2"/>
        <v>0.1374825695312312</v>
      </c>
      <c r="L19" s="18"/>
    </row>
    <row r="20" spans="1:14">
      <c r="A20" s="16"/>
      <c r="B20" s="11" t="s">
        <v>7</v>
      </c>
      <c r="C20" s="55">
        <v>5.9713333333333329</v>
      </c>
      <c r="D20" s="55">
        <v>4.6900000000000004</v>
      </c>
      <c r="E20" s="55">
        <v>5.5110000000000001</v>
      </c>
      <c r="F20" s="55">
        <v>5.4223333333333334</v>
      </c>
      <c r="G20" s="56">
        <v>4.9843333333333328</v>
      </c>
      <c r="H20" s="28">
        <f t="shared" si="0"/>
        <v>-8.0777033257515285</v>
      </c>
      <c r="I20" s="27">
        <f t="shared" si="3"/>
        <v>-1.6089034053105911</v>
      </c>
      <c r="J20" s="28">
        <f t="shared" si="1"/>
        <v>0.14464991682605596</v>
      </c>
      <c r="K20" s="27">
        <f t="shared" si="2"/>
        <v>0.15486662686548974</v>
      </c>
      <c r="L20" s="18"/>
    </row>
    <row r="21" spans="1:14">
      <c r="A21" s="16"/>
      <c r="B21" s="11" t="s">
        <v>24</v>
      </c>
      <c r="C21" s="55">
        <v>5.6293333333333324</v>
      </c>
      <c r="D21" s="55">
        <v>6.269000000000001</v>
      </c>
      <c r="E21" s="55">
        <v>3.2733333333333334</v>
      </c>
      <c r="F21" s="55">
        <v>5.0543333333333331</v>
      </c>
      <c r="G21" s="56">
        <v>4.2273333333333332</v>
      </c>
      <c r="H21" s="28">
        <f t="shared" si="0"/>
        <v>-16.362197454329618</v>
      </c>
      <c r="I21" s="27">
        <f t="shared" si="3"/>
        <v>54.409368635437858</v>
      </c>
      <c r="J21" s="28">
        <f t="shared" si="1"/>
        <v>0.12268108374159313</v>
      </c>
      <c r="K21" s="27">
        <f t="shared" si="2"/>
        <v>0.14435622199307932</v>
      </c>
      <c r="L21" s="18"/>
    </row>
    <row r="22" spans="1:14">
      <c r="A22" s="16"/>
      <c r="B22" s="11" t="s">
        <v>20</v>
      </c>
      <c r="C22" s="55">
        <v>2.2953333333333332</v>
      </c>
      <c r="D22" s="55">
        <v>2.8030000000000004</v>
      </c>
      <c r="E22" s="55">
        <v>4.5629999999999997</v>
      </c>
      <c r="F22" s="55">
        <v>3.81</v>
      </c>
      <c r="G22" s="56">
        <v>3.5733333333333328</v>
      </c>
      <c r="H22" s="28">
        <f t="shared" si="0"/>
        <v>-6.2117235345581996</v>
      </c>
      <c r="I22" s="27">
        <f t="shared" si="3"/>
        <v>-16.502301117685725</v>
      </c>
      <c r="J22" s="28">
        <f>IF(G22=0,"",G22/$G$13*100)</f>
        <v>0.10370140496056444</v>
      </c>
      <c r="K22" s="27">
        <f t="shared" si="2"/>
        <v>0.10881696348881466</v>
      </c>
      <c r="L22" s="18"/>
    </row>
    <row r="23" spans="1:14">
      <c r="A23" s="16"/>
      <c r="B23" s="11" t="s">
        <v>21</v>
      </c>
      <c r="C23" s="55">
        <v>1.8233333333333333</v>
      </c>
      <c r="D23" s="55">
        <v>2.3896666666666668</v>
      </c>
      <c r="E23" s="55">
        <v>1.9310000000000003</v>
      </c>
      <c r="F23" s="55">
        <v>3.5873333333333335</v>
      </c>
      <c r="G23" s="56">
        <v>3.0333333333333332</v>
      </c>
      <c r="H23" s="28">
        <f t="shared" si="0"/>
        <v>-15.443226166140134</v>
      </c>
      <c r="I23" s="27">
        <f t="shared" si="3"/>
        <v>85.775936475056085</v>
      </c>
      <c r="J23" s="28">
        <f t="shared" si="1"/>
        <v>8.8030110554210506E-2</v>
      </c>
      <c r="K23" s="27">
        <f t="shared" si="2"/>
        <v>0.10245740691746485</v>
      </c>
      <c r="L23" s="18"/>
    </row>
    <row r="24" spans="1:14">
      <c r="A24" s="16"/>
      <c r="B24" s="11" t="s">
        <v>18</v>
      </c>
      <c r="C24" s="55">
        <v>3.8313333333333333</v>
      </c>
      <c r="D24" s="55">
        <v>3.0843333333333334</v>
      </c>
      <c r="E24" s="55">
        <v>4.4716666666666667</v>
      </c>
      <c r="F24" s="55">
        <v>3.2443333333333335</v>
      </c>
      <c r="G24" s="56">
        <v>2.9733333333333332</v>
      </c>
      <c r="H24" s="28">
        <f t="shared" si="0"/>
        <v>-8.3530257885544135</v>
      </c>
      <c r="I24" s="27">
        <f t="shared" si="3"/>
        <v>-27.446887812150578</v>
      </c>
      <c r="J24" s="28">
        <f t="shared" si="1"/>
        <v>8.6288855620171162E-2</v>
      </c>
      <c r="K24" s="27">
        <f t="shared" si="2"/>
        <v>9.2661024115191004E-2</v>
      </c>
      <c r="L24" s="18"/>
    </row>
    <row r="25" spans="1:14">
      <c r="A25" s="16"/>
      <c r="B25" s="11" t="s">
        <v>5</v>
      </c>
      <c r="C25" s="55">
        <v>3.6283333333333334</v>
      </c>
      <c r="D25" s="55">
        <v>4.371666666666667</v>
      </c>
      <c r="E25" s="55">
        <v>3.4903333333333335</v>
      </c>
      <c r="F25" s="55">
        <v>3.1453333333333333</v>
      </c>
      <c r="G25" s="56">
        <v>2.8379999999999996</v>
      </c>
      <c r="H25" s="28">
        <f t="shared" si="0"/>
        <v>-9.7710894446799585</v>
      </c>
      <c r="I25" s="27">
        <f t="shared" si="3"/>
        <v>-9.8844427466335603</v>
      </c>
      <c r="J25" s="28">
        <f t="shared" si="1"/>
        <v>8.2361358380060229E-2</v>
      </c>
      <c r="K25" s="27">
        <f t="shared" si="2"/>
        <v>8.983349671745014E-2</v>
      </c>
      <c r="L25" s="18"/>
    </row>
    <row r="26" spans="1:14">
      <c r="A26" s="16"/>
      <c r="B26" s="11" t="s">
        <v>10</v>
      </c>
      <c r="C26" s="55">
        <v>1.56</v>
      </c>
      <c r="D26" s="55">
        <v>1.4476666666666667</v>
      </c>
      <c r="E26" s="55">
        <v>1.6940000000000002</v>
      </c>
      <c r="F26" s="55">
        <v>2.3679999999999999</v>
      </c>
      <c r="G26" s="56">
        <v>2.2046666666666668</v>
      </c>
      <c r="H26" s="28">
        <f t="shared" si="0"/>
        <v>-6.8975225225225145</v>
      </c>
      <c r="I26" s="27">
        <f t="shared" si="3"/>
        <v>39.787485242030684</v>
      </c>
      <c r="J26" s="28">
        <f t="shared" si="1"/>
        <v>6.3981445187422881E-2</v>
      </c>
      <c r="K26" s="27">
        <f t="shared" si="2"/>
        <v>6.7632170483336765E-2</v>
      </c>
      <c r="L26" s="18"/>
    </row>
    <row r="27" spans="1:14">
      <c r="A27" s="16"/>
      <c r="B27" s="11" t="s">
        <v>8</v>
      </c>
      <c r="C27" s="55">
        <v>1.6353333333333335</v>
      </c>
      <c r="D27" s="55">
        <v>2.6276666666666664</v>
      </c>
      <c r="E27" s="55">
        <v>2.4483333333333337</v>
      </c>
      <c r="F27" s="55">
        <v>1.984</v>
      </c>
      <c r="G27" s="56">
        <v>1.9640000000000002</v>
      </c>
      <c r="H27" s="28">
        <f t="shared" si="0"/>
        <v>-1.0080645161290258</v>
      </c>
      <c r="I27" s="27">
        <f t="shared" si="3"/>
        <v>-18.965282505105531</v>
      </c>
      <c r="J27" s="28">
        <f t="shared" si="1"/>
        <v>5.6997078174220693E-2</v>
      </c>
      <c r="K27" s="27">
        <f t="shared" si="2"/>
        <v>5.6664791486038917E-2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138.88466666666667</v>
      </c>
      <c r="D13" s="26">
        <v>217.34066666666669</v>
      </c>
      <c r="E13" s="26">
        <v>224.78133333333332</v>
      </c>
      <c r="F13" s="26">
        <v>232.547</v>
      </c>
      <c r="G13" s="26">
        <v>283.20766666666663</v>
      </c>
      <c r="H13" s="28">
        <f t="shared" ref="H13:H23" si="0">IF(OR(OR(G13=0,F13=0),G13=""),"",(G13/F13-1)*100)</f>
        <v>21.785130174401999</v>
      </c>
      <c r="I13" s="27">
        <f>IF(OR(OR(G13=0,F13=0),F13=""),"",(F13/E13-1)*100)</f>
        <v>3.4547649270995295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26</v>
      </c>
      <c r="C14" s="25">
        <v>122.60300000000001</v>
      </c>
      <c r="D14" s="25">
        <v>194.22400000000002</v>
      </c>
      <c r="E14" s="25">
        <v>207.89966666666666</v>
      </c>
      <c r="F14" s="25">
        <v>207.636</v>
      </c>
      <c r="G14" s="26">
        <v>249.75033333333329</v>
      </c>
      <c r="H14" s="28">
        <f t="shared" si="0"/>
        <v>20.282770489382031</v>
      </c>
      <c r="I14" s="27">
        <f>IF(OR(OR(G14=0,F14=0),F14=""),"",(F14/E14-1)*100)</f>
        <v>-0.12682399683180412</v>
      </c>
      <c r="J14" s="28">
        <f t="shared" si="1"/>
        <v>88.186289683777389</v>
      </c>
      <c r="K14" s="27">
        <f t="shared" si="2"/>
        <v>89.287756883554721</v>
      </c>
      <c r="L14" s="18"/>
    </row>
    <row r="15" spans="1:15">
      <c r="A15" s="16"/>
      <c r="B15" s="12" t="s">
        <v>4</v>
      </c>
      <c r="C15" s="107">
        <v>6.6503333333333332</v>
      </c>
      <c r="D15" s="107">
        <v>10.690666666666667</v>
      </c>
      <c r="E15" s="107">
        <v>6.5206666666666671</v>
      </c>
      <c r="F15" s="107">
        <v>13.012</v>
      </c>
      <c r="G15" s="107">
        <v>21.472333333333335</v>
      </c>
      <c r="H15" s="50">
        <f t="shared" si="0"/>
        <v>65.01946920791066</v>
      </c>
      <c r="I15" s="36">
        <f t="shared" ref="I15:I23" si="3">IF(OR(OR(G15=0,F15=0),F15=""),"",(F15/E15-1)*100)</f>
        <v>99.550148246600557</v>
      </c>
      <c r="J15" s="50">
        <f t="shared" si="1"/>
        <v>7.5818333543230363</v>
      </c>
      <c r="K15" s="36">
        <f t="shared" si="2"/>
        <v>5.5954280210022063</v>
      </c>
      <c r="L15" s="18"/>
      <c r="N15" s="23" t="s">
        <v>4</v>
      </c>
      <c r="O15" s="34">
        <f>J15</f>
        <v>7.5818333543230363</v>
      </c>
    </row>
    <row r="16" spans="1:15">
      <c r="A16" s="16"/>
      <c r="B16" s="11" t="s">
        <v>5</v>
      </c>
      <c r="C16" s="25">
        <v>0.45633333333333331</v>
      </c>
      <c r="D16" s="25">
        <v>0.77433333333333332</v>
      </c>
      <c r="E16" s="25">
        <v>0.90166666666666673</v>
      </c>
      <c r="F16" s="25">
        <v>1.5389999999999999</v>
      </c>
      <c r="G16" s="26">
        <v>2.6309999999999998</v>
      </c>
      <c r="H16" s="28">
        <f t="shared" si="0"/>
        <v>70.955165692007796</v>
      </c>
      <c r="I16" s="27"/>
      <c r="J16" s="28">
        <f t="shared" si="1"/>
        <v>0.92900027423928033</v>
      </c>
      <c r="K16" s="27">
        <f t="shared" si="2"/>
        <v>0.66180170030144436</v>
      </c>
      <c r="L16" s="18"/>
      <c r="N16" s="23" t="s">
        <v>35</v>
      </c>
      <c r="O16" s="34">
        <f>100-O15</f>
        <v>92.418166645676962</v>
      </c>
    </row>
    <row r="17" spans="1:14">
      <c r="A17" s="16"/>
      <c r="B17" s="11" t="s">
        <v>18</v>
      </c>
      <c r="C17" s="25">
        <v>1.2549999999999999</v>
      </c>
      <c r="D17" s="25">
        <v>0.77233333333333343</v>
      </c>
      <c r="E17" s="25">
        <v>1.2303333333333333</v>
      </c>
      <c r="F17" s="25">
        <v>0.82599999999999996</v>
      </c>
      <c r="G17" s="26">
        <v>1.7593333333333334</v>
      </c>
      <c r="H17" s="28">
        <f t="shared" si="0"/>
        <v>112.9943502824859</v>
      </c>
      <c r="I17" s="27">
        <f t="shared" si="3"/>
        <v>-32.863722568409649</v>
      </c>
      <c r="J17" s="28">
        <f t="shared" si="1"/>
        <v>0.62121670435004717</v>
      </c>
      <c r="K17" s="27">
        <f t="shared" si="2"/>
        <v>0.35519701393696756</v>
      </c>
      <c r="L17" s="18"/>
    </row>
    <row r="18" spans="1:14">
      <c r="A18" s="16"/>
      <c r="B18" s="11" t="s">
        <v>23</v>
      </c>
      <c r="C18" s="25">
        <v>0.23199999999999998</v>
      </c>
      <c r="D18" s="25">
        <v>2.3153333333333332</v>
      </c>
      <c r="E18" s="25">
        <v>1.1906666666666665</v>
      </c>
      <c r="F18" s="25">
        <v>1.5123333333333333</v>
      </c>
      <c r="G18" s="26">
        <v>1.7030000000000001</v>
      </c>
      <c r="H18" s="28">
        <f t="shared" si="0"/>
        <v>12.60744985673352</v>
      </c>
      <c r="I18" s="27">
        <f t="shared" si="3"/>
        <v>27.015677491601366</v>
      </c>
      <c r="J18" s="28">
        <f t="shared" si="1"/>
        <v>0.60132552908760717</v>
      </c>
      <c r="K18" s="27">
        <f t="shared" si="2"/>
        <v>0.65033448435513397</v>
      </c>
      <c r="L18" s="18"/>
    </row>
    <row r="19" spans="1:14">
      <c r="A19" s="16"/>
      <c r="B19" s="11" t="s">
        <v>195</v>
      </c>
      <c r="C19" s="25">
        <v>0.82433333333333325</v>
      </c>
      <c r="D19" s="25">
        <v>0.29833333333333334</v>
      </c>
      <c r="E19" s="25">
        <v>1.9876666666666667</v>
      </c>
      <c r="F19" s="25">
        <v>2.1106666666666669</v>
      </c>
      <c r="G19" s="26">
        <v>1.4009999999999998</v>
      </c>
      <c r="H19" s="28">
        <f t="shared" si="0"/>
        <v>-33.622867972204695</v>
      </c>
      <c r="I19" s="27">
        <f t="shared" si="3"/>
        <v>6.1881603219855918</v>
      </c>
      <c r="J19" s="28">
        <f t="shared" si="1"/>
        <v>0.49468999779902378</v>
      </c>
      <c r="K19" s="27">
        <f t="shared" si="2"/>
        <v>0.90763014215047588</v>
      </c>
      <c r="L19" s="18"/>
    </row>
    <row r="20" spans="1:14">
      <c r="A20" s="16"/>
      <c r="B20" s="11" t="s">
        <v>20</v>
      </c>
      <c r="C20" s="25">
        <v>1.8</v>
      </c>
      <c r="D20" s="25">
        <v>1.4396666666666667</v>
      </c>
      <c r="E20" s="25">
        <v>1.3976666666666666</v>
      </c>
      <c r="F20" s="25">
        <v>1.6519999999999999</v>
      </c>
      <c r="G20" s="26">
        <v>0.9900000000000001</v>
      </c>
      <c r="H20" s="28">
        <f t="shared" si="0"/>
        <v>-40.072639225181582</v>
      </c>
      <c r="I20" s="27">
        <f t="shared" si="3"/>
        <v>18.196994991652748</v>
      </c>
      <c r="J20" s="28">
        <f t="shared" si="1"/>
        <v>0.34956680786654792</v>
      </c>
      <c r="K20" s="27">
        <f t="shared" si="2"/>
        <v>0.71039402787393513</v>
      </c>
      <c r="L20" s="18"/>
    </row>
    <row r="21" spans="1:14">
      <c r="A21" s="16"/>
      <c r="B21" s="11" t="s">
        <v>19</v>
      </c>
      <c r="C21" s="25">
        <v>0.96499999999999997</v>
      </c>
      <c r="D21" s="25">
        <v>3.8353333333333333</v>
      </c>
      <c r="E21" s="25">
        <v>1.3813333333333333</v>
      </c>
      <c r="F21" s="25">
        <v>1.2016666666666667</v>
      </c>
      <c r="G21" s="26">
        <v>0.93499999999999994</v>
      </c>
      <c r="H21" s="28">
        <f t="shared" si="0"/>
        <v>-22.191400832177532</v>
      </c>
      <c r="I21" s="27">
        <f t="shared" si="3"/>
        <v>-13.006756756756754</v>
      </c>
      <c r="J21" s="28">
        <f t="shared" si="1"/>
        <v>0.33014642965173968</v>
      </c>
      <c r="K21" s="27">
        <f t="shared" si="2"/>
        <v>0.51674141858061673</v>
      </c>
      <c r="L21" s="18"/>
    </row>
    <row r="22" spans="1:14">
      <c r="A22" s="16"/>
      <c r="B22" s="11" t="s">
        <v>24</v>
      </c>
      <c r="C22" s="25">
        <v>1.1223333333333334</v>
      </c>
      <c r="D22" s="25">
        <v>1.5193333333333332</v>
      </c>
      <c r="E22" s="25">
        <v>0.53100000000000003</v>
      </c>
      <c r="F22" s="25">
        <v>0.78466666666666673</v>
      </c>
      <c r="G22" s="26">
        <v>0.70899999999999996</v>
      </c>
      <c r="H22" s="28">
        <f t="shared" si="0"/>
        <v>-9.6431605777400282</v>
      </c>
      <c r="I22" s="27">
        <f t="shared" si="3"/>
        <v>47.771500313873204</v>
      </c>
      <c r="J22" s="28">
        <f t="shared" si="1"/>
        <v>0.25034633007816409</v>
      </c>
      <c r="K22" s="27">
        <f t="shared" si="2"/>
        <v>0.33742282922018635</v>
      </c>
      <c r="L22" s="18"/>
    </row>
    <row r="23" spans="1:14">
      <c r="A23" s="16"/>
      <c r="B23" s="11" t="s">
        <v>21</v>
      </c>
      <c r="C23" s="25">
        <v>0.4463333333333333</v>
      </c>
      <c r="D23" s="25">
        <v>0.18566666666666665</v>
      </c>
      <c r="E23" s="25">
        <v>0.113</v>
      </c>
      <c r="F23" s="25">
        <v>5.1666666666666666E-2</v>
      </c>
      <c r="G23" s="26">
        <v>0.64200000000000002</v>
      </c>
      <c r="H23" s="28">
        <f t="shared" si="0"/>
        <v>1142.5806451612902</v>
      </c>
      <c r="I23" s="27">
        <f t="shared" si="3"/>
        <v>-54.277286135693217</v>
      </c>
      <c r="J23" s="28">
        <f t="shared" si="1"/>
        <v>0.22668877843467047</v>
      </c>
      <c r="K23" s="27">
        <f t="shared" si="2"/>
        <v>2.2217730895976583E-2</v>
      </c>
      <c r="L23" s="18"/>
    </row>
    <row r="24" spans="1:14">
      <c r="A24" s="16"/>
      <c r="B24" s="11" t="s">
        <v>7</v>
      </c>
      <c r="C24" s="25">
        <v>0.69733333333333336</v>
      </c>
      <c r="D24" s="25">
        <v>0.41499999999999998</v>
      </c>
      <c r="E24" s="25">
        <v>0.18066666666666667</v>
      </c>
      <c r="F24" s="25">
        <v>0.55399999999999994</v>
      </c>
      <c r="G24" s="26">
        <v>0.51233333333333331</v>
      </c>
      <c r="H24" s="28">
        <f t="shared" ref="H24:H27" si="4">IF(OR(OR(G24=0,F24=0),G24=""),"",(G24/F24-1)*100)</f>
        <v>-7.521058965102279</v>
      </c>
      <c r="I24" s="27">
        <f t="shared" ref="I24:I27" si="5">IF(OR(OR(G24=0,F24=0),F24=""),"",(F24/E24-1)*100)</f>
        <v>206.64206642066415</v>
      </c>
      <c r="J24" s="28">
        <f t="shared" si="1"/>
        <v>0.18090376555248625</v>
      </c>
      <c r="K24" s="27">
        <f t="shared" si="2"/>
        <v>0.23823141128460051</v>
      </c>
      <c r="L24" s="18"/>
    </row>
    <row r="25" spans="1:14">
      <c r="A25" s="16"/>
      <c r="B25" s="11" t="s">
        <v>22</v>
      </c>
      <c r="C25" s="25">
        <v>1.046</v>
      </c>
      <c r="D25" s="25">
        <v>0.26900000000000002</v>
      </c>
      <c r="E25" s="25">
        <v>0.58633333333333326</v>
      </c>
      <c r="F25" s="25">
        <v>0.45866666666666672</v>
      </c>
      <c r="G25" s="26">
        <v>0.38700000000000001</v>
      </c>
      <c r="H25" s="28">
        <f t="shared" si="4"/>
        <v>-15.625000000000011</v>
      </c>
      <c r="I25" s="27">
        <f t="shared" si="5"/>
        <v>-21.773735076748135</v>
      </c>
      <c r="J25" s="28">
        <f t="shared" si="1"/>
        <v>0.13664884307510511</v>
      </c>
      <c r="K25" s="27">
        <f t="shared" si="2"/>
        <v>0.19723611427654056</v>
      </c>
      <c r="L25" s="18"/>
    </row>
    <row r="26" spans="1:14">
      <c r="A26" s="16"/>
      <c r="B26" s="11" t="s">
        <v>8</v>
      </c>
      <c r="C26" s="25">
        <v>0.78666666666666663</v>
      </c>
      <c r="D26" s="25">
        <v>0.30066666666666669</v>
      </c>
      <c r="E26" s="25">
        <v>0.80133333333333334</v>
      </c>
      <c r="F26" s="25">
        <v>1.1493333333333333</v>
      </c>
      <c r="G26" s="26">
        <v>0.31533333333333335</v>
      </c>
      <c r="H26" s="28">
        <f t="shared" si="4"/>
        <v>-72.563805104408345</v>
      </c>
      <c r="I26" s="27">
        <f t="shared" si="5"/>
        <v>43.427620632279542</v>
      </c>
      <c r="J26" s="28">
        <f t="shared" si="1"/>
        <v>0.11134350176490045</v>
      </c>
      <c r="K26" s="27">
        <f t="shared" si="2"/>
        <v>0.4942370072859823</v>
      </c>
      <c r="L26" s="18"/>
    </row>
    <row r="27" spans="1:14" s="23" customFormat="1">
      <c r="A27" s="16"/>
      <c r="B27" s="11" t="s">
        <v>10</v>
      </c>
      <c r="C27" s="25">
        <v>0</v>
      </c>
      <c r="D27" s="25">
        <v>0.30099999999999999</v>
      </c>
      <c r="E27" s="25">
        <v>5.9333333333333328E-2</v>
      </c>
      <c r="F27" s="25">
        <v>5.8999999999999997E-2</v>
      </c>
      <c r="G27" s="26">
        <v>0</v>
      </c>
      <c r="H27" s="28" t="str">
        <f t="shared" si="4"/>
        <v/>
      </c>
      <c r="I27" s="27" t="str">
        <f t="shared" si="5"/>
        <v/>
      </c>
      <c r="J27" s="28" t="str">
        <f t="shared" ref="J27" si="6">IF(G27=0,"",G27/$G$13*100)</f>
        <v/>
      </c>
      <c r="K27" s="27">
        <f t="shared" ref="K27" si="7">IF(F27=0,"",F27/$F$13*100)</f>
        <v>2.5371215281211969E-2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2272.1383333333333</v>
      </c>
      <c r="D13" s="26">
        <v>2328.9093333333331</v>
      </c>
      <c r="E13" s="26">
        <v>2471.0356666666667</v>
      </c>
      <c r="F13" s="26">
        <v>2441.8273333333332</v>
      </c>
      <c r="G13" s="26">
        <v>2636.146666666667</v>
      </c>
      <c r="H13" s="28">
        <f t="shared" ref="H13:H27" si="0">IF(OR(OR(G13=0,F13=0),G13=""),"",(G13/F13-1)*100)</f>
        <v>7.9579473405299694</v>
      </c>
      <c r="I13" s="27">
        <f>IF(OR(OR(G13=0,F13=0),F13=""),"",(F13/E13-1)*100)</f>
        <v>-1.1820279944698031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700.71333333333314</v>
      </c>
      <c r="D14" s="25">
        <v>743.97333333333336</v>
      </c>
      <c r="E14" s="25">
        <v>883.55333333333351</v>
      </c>
      <c r="F14" s="25">
        <v>880.08899999999994</v>
      </c>
      <c r="G14" s="26">
        <v>982.18500000000063</v>
      </c>
      <c r="H14" s="28">
        <f t="shared" si="0"/>
        <v>11.600644934773729</v>
      </c>
      <c r="I14" s="27">
        <f>IF(OR(OR(G14=0,F14=0),F14=""),"",(F14/E14-1)*100)</f>
        <v>-0.39209102638591009</v>
      </c>
      <c r="J14" s="28">
        <f t="shared" si="1"/>
        <v>37.258359423603153</v>
      </c>
      <c r="K14" s="27">
        <f t="shared" si="2"/>
        <v>36.042229030117063</v>
      </c>
      <c r="L14" s="18"/>
    </row>
    <row r="15" spans="1:15">
      <c r="A15" s="16"/>
      <c r="B15" s="12" t="s">
        <v>4</v>
      </c>
      <c r="C15" s="107">
        <v>606.65533333333326</v>
      </c>
      <c r="D15" s="107">
        <v>635.29066666666665</v>
      </c>
      <c r="E15" s="107">
        <v>620.39599999999984</v>
      </c>
      <c r="F15" s="107">
        <v>566.73399999999992</v>
      </c>
      <c r="G15" s="107">
        <v>654.32533333333333</v>
      </c>
      <c r="H15" s="50">
        <f t="shared" si="0"/>
        <v>15.455457645620951</v>
      </c>
      <c r="I15" s="36">
        <f t="shared" ref="I15:I27" si="3">IF(OR(OR(G15=0,F15=0),F15=""),"",(F15/E15-1)*100)</f>
        <v>-8.6496366836665501</v>
      </c>
      <c r="J15" s="50">
        <f t="shared" si="1"/>
        <v>24.82127954438549</v>
      </c>
      <c r="K15" s="36">
        <f t="shared" si="2"/>
        <v>23.209421577993091</v>
      </c>
      <c r="L15" s="18"/>
      <c r="N15" s="23" t="s">
        <v>4</v>
      </c>
      <c r="O15" s="34">
        <f>J15</f>
        <v>24.82127954438549</v>
      </c>
    </row>
    <row r="16" spans="1:15">
      <c r="A16" s="16"/>
      <c r="B16" s="11" t="s">
        <v>195</v>
      </c>
      <c r="C16" s="55">
        <v>336.87733333333335</v>
      </c>
      <c r="D16" s="55">
        <v>319.60366666666664</v>
      </c>
      <c r="E16" s="55">
        <v>306.14866666666666</v>
      </c>
      <c r="F16" s="55">
        <v>325.327</v>
      </c>
      <c r="G16" s="56">
        <v>331.50200000000001</v>
      </c>
      <c r="H16" s="28">
        <f t="shared" si="0"/>
        <v>1.8980902292155211</v>
      </c>
      <c r="I16" s="27">
        <f t="shared" si="3"/>
        <v>6.2643857123880986</v>
      </c>
      <c r="J16" s="28">
        <f t="shared" si="1"/>
        <v>12.575248721618928</v>
      </c>
      <c r="K16" s="27">
        <f t="shared" si="2"/>
        <v>13.323096009245535</v>
      </c>
      <c r="L16" s="18"/>
      <c r="N16" s="23" t="s">
        <v>35</v>
      </c>
      <c r="O16" s="34">
        <f>100-O15</f>
        <v>75.17872045561451</v>
      </c>
    </row>
    <row r="17" spans="1:14">
      <c r="A17" s="16"/>
      <c r="B17" s="11" t="s">
        <v>23</v>
      </c>
      <c r="C17" s="55">
        <v>186.107</v>
      </c>
      <c r="D17" s="55">
        <v>187.07499999999999</v>
      </c>
      <c r="E17" s="55">
        <v>207.17466666666667</v>
      </c>
      <c r="F17" s="55">
        <v>200.80199999999999</v>
      </c>
      <c r="G17" s="56">
        <v>200.26199999999997</v>
      </c>
      <c r="H17" s="28">
        <f t="shared" si="0"/>
        <v>-0.26892162428662214</v>
      </c>
      <c r="I17" s="27">
        <f t="shared" si="3"/>
        <v>-3.0759874115882879</v>
      </c>
      <c r="J17" s="28">
        <f t="shared" si="1"/>
        <v>7.5967700330280037</v>
      </c>
      <c r="K17" s="27">
        <f t="shared" si="2"/>
        <v>8.2234315776081353</v>
      </c>
      <c r="L17" s="18"/>
    </row>
    <row r="18" spans="1:14">
      <c r="A18" s="16"/>
      <c r="B18" s="11" t="s">
        <v>24</v>
      </c>
      <c r="C18" s="55">
        <v>100.98866666666667</v>
      </c>
      <c r="D18" s="55">
        <v>100.52633333333334</v>
      </c>
      <c r="E18" s="55">
        <v>109.14633333333335</v>
      </c>
      <c r="F18" s="55">
        <v>118.58166666666666</v>
      </c>
      <c r="G18" s="56">
        <v>122.68833333333333</v>
      </c>
      <c r="H18" s="28">
        <f t="shared" si="0"/>
        <v>3.4631547878396063</v>
      </c>
      <c r="I18" s="27">
        <f t="shared" si="3"/>
        <v>8.6446635861946675</v>
      </c>
      <c r="J18" s="28">
        <f t="shared" si="1"/>
        <v>4.6540784276039266</v>
      </c>
      <c r="K18" s="27">
        <f t="shared" si="2"/>
        <v>4.8562674783720716</v>
      </c>
      <c r="L18" s="18"/>
    </row>
    <row r="19" spans="1:14">
      <c r="A19" s="16"/>
      <c r="B19" s="11" t="s">
        <v>19</v>
      </c>
      <c r="C19" s="55">
        <v>89.922666666666657</v>
      </c>
      <c r="D19" s="55">
        <v>87.810333333333332</v>
      </c>
      <c r="E19" s="55">
        <v>94.25333333333333</v>
      </c>
      <c r="F19" s="55">
        <v>100.72966666666667</v>
      </c>
      <c r="G19" s="56">
        <v>92.089333333333343</v>
      </c>
      <c r="H19" s="28">
        <f t="shared" si="0"/>
        <v>-8.5777443917548268</v>
      </c>
      <c r="I19" s="27">
        <f t="shared" si="3"/>
        <v>6.8711981892771279</v>
      </c>
      <c r="J19" s="28">
        <f t="shared" si="1"/>
        <v>3.4933311753013236</v>
      </c>
      <c r="K19" s="27">
        <f t="shared" si="2"/>
        <v>4.1251756539706195</v>
      </c>
      <c r="L19" s="18"/>
    </row>
    <row r="20" spans="1:14">
      <c r="A20" s="16"/>
      <c r="B20" s="11" t="s">
        <v>20</v>
      </c>
      <c r="C20" s="55">
        <v>63.525666666666666</v>
      </c>
      <c r="D20" s="55">
        <v>64.805333333333337</v>
      </c>
      <c r="E20" s="55">
        <v>58.201000000000001</v>
      </c>
      <c r="F20" s="55">
        <v>56.44</v>
      </c>
      <c r="G20" s="56">
        <v>51.241666666666674</v>
      </c>
      <c r="H20" s="28">
        <f t="shared" si="0"/>
        <v>-9.2103708953460757</v>
      </c>
      <c r="I20" s="27">
        <f t="shared" si="3"/>
        <v>-3.0257212075393891</v>
      </c>
      <c r="J20" s="28">
        <f t="shared" si="1"/>
        <v>1.9438093985665947</v>
      </c>
      <c r="K20" s="27">
        <f t="shared" si="2"/>
        <v>2.3113837423940158</v>
      </c>
      <c r="L20" s="18"/>
    </row>
    <row r="21" spans="1:14">
      <c r="A21" s="16"/>
      <c r="B21" s="11" t="s">
        <v>5</v>
      </c>
      <c r="C21" s="55">
        <v>38.503333333333337</v>
      </c>
      <c r="D21" s="55">
        <v>37.721333333333334</v>
      </c>
      <c r="E21" s="55">
        <v>40.798333333333332</v>
      </c>
      <c r="F21" s="55">
        <v>41.480666666666664</v>
      </c>
      <c r="G21" s="56">
        <v>45.697333333333326</v>
      </c>
      <c r="H21" s="28">
        <f t="shared" si="0"/>
        <v>10.1653782485013</v>
      </c>
      <c r="I21" s="27">
        <f t="shared" si="3"/>
        <v>1.6724539401119287</v>
      </c>
      <c r="J21" s="28">
        <f t="shared" si="1"/>
        <v>1.7334897906540347</v>
      </c>
      <c r="K21" s="27">
        <f t="shared" si="2"/>
        <v>1.6987551126328615</v>
      </c>
      <c r="L21" s="18"/>
    </row>
    <row r="22" spans="1:14">
      <c r="A22" s="16"/>
      <c r="B22" s="11" t="s">
        <v>22</v>
      </c>
      <c r="C22" s="55">
        <v>45.099666666666657</v>
      </c>
      <c r="D22" s="55">
        <v>40.50866666666667</v>
      </c>
      <c r="E22" s="55">
        <v>43.033666666666669</v>
      </c>
      <c r="F22" s="55">
        <v>41.04933333333333</v>
      </c>
      <c r="G22" s="56">
        <v>45.50333333333333</v>
      </c>
      <c r="H22" s="28">
        <f t="shared" si="0"/>
        <v>10.850358917725011</v>
      </c>
      <c r="I22" s="27">
        <f t="shared" si="3"/>
        <v>-4.6111184266582121</v>
      </c>
      <c r="J22" s="28">
        <f t="shared" si="1"/>
        <v>1.7261305643085108</v>
      </c>
      <c r="K22" s="27">
        <f t="shared" si="2"/>
        <v>1.6810907459741213</v>
      </c>
      <c r="L22" s="18"/>
    </row>
    <row r="23" spans="1:14">
      <c r="A23" s="16"/>
      <c r="B23" s="11" t="s">
        <v>7</v>
      </c>
      <c r="C23" s="55">
        <v>31.679000000000002</v>
      </c>
      <c r="D23" s="55">
        <v>35.390666666666668</v>
      </c>
      <c r="E23" s="55">
        <v>35.648333333333341</v>
      </c>
      <c r="F23" s="55">
        <v>30.471999999999998</v>
      </c>
      <c r="G23" s="56">
        <v>34.182333333333332</v>
      </c>
      <c r="H23" s="28">
        <f t="shared" si="0"/>
        <v>12.176205478253266</v>
      </c>
      <c r="I23" s="27">
        <f t="shared" si="3"/>
        <v>-14.520547945205497</v>
      </c>
      <c r="J23" s="28">
        <f t="shared" si="1"/>
        <v>1.2966779794750922</v>
      </c>
      <c r="K23" s="27">
        <f t="shared" si="2"/>
        <v>1.2479178844477401</v>
      </c>
      <c r="L23" s="18"/>
    </row>
    <row r="24" spans="1:14">
      <c r="A24" s="16"/>
      <c r="B24" s="11" t="s">
        <v>21</v>
      </c>
      <c r="C24" s="55">
        <v>28.804333333333332</v>
      </c>
      <c r="D24" s="55">
        <v>24.463333333333335</v>
      </c>
      <c r="E24" s="55">
        <v>25.227666666666664</v>
      </c>
      <c r="F24" s="55">
        <v>27.024000000000001</v>
      </c>
      <c r="G24" s="56">
        <v>26.395666666666667</v>
      </c>
      <c r="H24" s="28">
        <f t="shared" si="0"/>
        <v>-2.3250937438326402</v>
      </c>
      <c r="I24" s="27">
        <f t="shared" si="3"/>
        <v>7.1204894097749882</v>
      </c>
      <c r="J24" s="28">
        <f t="shared" si="1"/>
        <v>1.0012973481495717</v>
      </c>
      <c r="K24" s="27">
        <f t="shared" si="2"/>
        <v>1.1067121590087861</v>
      </c>
      <c r="L24" s="18"/>
    </row>
    <row r="25" spans="1:14">
      <c r="A25" s="16"/>
      <c r="B25" s="11" t="s">
        <v>18</v>
      </c>
      <c r="C25" s="55">
        <v>14.906666666666666</v>
      </c>
      <c r="D25" s="55">
        <v>17.785</v>
      </c>
      <c r="E25" s="55">
        <v>16.485666666666663</v>
      </c>
      <c r="F25" s="55">
        <v>17.491</v>
      </c>
      <c r="G25" s="56">
        <v>18.114333333333335</v>
      </c>
      <c r="H25" s="28">
        <f t="shared" si="0"/>
        <v>3.5637375412116867</v>
      </c>
      <c r="I25" s="27">
        <f t="shared" si="3"/>
        <v>6.0982267424227299</v>
      </c>
      <c r="J25" s="28">
        <f t="shared" si="1"/>
        <v>0.68715195411484431</v>
      </c>
      <c r="K25" s="27">
        <f t="shared" si="2"/>
        <v>0.7163078142844389</v>
      </c>
      <c r="L25" s="18"/>
    </row>
    <row r="26" spans="1:14">
      <c r="A26" s="16"/>
      <c r="B26" s="11" t="s">
        <v>8</v>
      </c>
      <c r="C26" s="55">
        <v>12.943333333333333</v>
      </c>
      <c r="D26" s="55">
        <v>17.928333333333335</v>
      </c>
      <c r="E26" s="55">
        <v>16.216666666666665</v>
      </c>
      <c r="F26" s="55">
        <v>17.898333333333333</v>
      </c>
      <c r="G26" s="56">
        <v>16.254000000000001</v>
      </c>
      <c r="H26" s="28">
        <f t="shared" si="0"/>
        <v>-9.1870751466616944</v>
      </c>
      <c r="I26" s="27">
        <f t="shared" si="3"/>
        <v>10.369989722507711</v>
      </c>
      <c r="J26" s="28">
        <f t="shared" si="1"/>
        <v>0.61658177845441076</v>
      </c>
      <c r="K26" s="27">
        <f t="shared" si="2"/>
        <v>0.73298931046448546</v>
      </c>
      <c r="L26" s="18"/>
    </row>
    <row r="27" spans="1:14">
      <c r="A27" s="16"/>
      <c r="B27" s="11" t="s">
        <v>10</v>
      </c>
      <c r="C27" s="55">
        <v>15.412000000000001</v>
      </c>
      <c r="D27" s="55">
        <v>16.027333333333331</v>
      </c>
      <c r="E27" s="55">
        <v>14.752000000000001</v>
      </c>
      <c r="F27" s="55">
        <v>17.708666666666662</v>
      </c>
      <c r="G27" s="56">
        <v>15.705999999999998</v>
      </c>
      <c r="H27" s="28">
        <f t="shared" si="0"/>
        <v>-11.30896359597936</v>
      </c>
      <c r="I27" s="27">
        <f t="shared" si="3"/>
        <v>20.042480115690498</v>
      </c>
      <c r="J27" s="28">
        <f t="shared" si="1"/>
        <v>0.59579386073612473</v>
      </c>
      <c r="K27" s="27">
        <f t="shared" si="2"/>
        <v>0.72522190348703319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69.797000000000011</v>
      </c>
      <c r="D13" s="26">
        <v>72.308000000000007</v>
      </c>
      <c r="E13" s="26">
        <v>78.947333333333333</v>
      </c>
      <c r="F13" s="26">
        <v>89.889666666666685</v>
      </c>
      <c r="G13" s="26">
        <v>98.762333333333331</v>
      </c>
      <c r="H13" s="28">
        <f t="shared" ref="H13:H27" si="0">IF(OR(OR(G13=0,F13=0),G13=""),"",(G13/F13-1)*100)</f>
        <v>9.8706191664595941</v>
      </c>
      <c r="I13" s="27">
        <f>IF(OR(OR(G13=0,F13=0),F13=""),"",(F13/E13-1)*100)</f>
        <v>13.860295049020044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34.706666666666671</v>
      </c>
      <c r="D14" s="25">
        <v>31.662333333333336</v>
      </c>
      <c r="E14" s="25">
        <v>43.818999999999996</v>
      </c>
      <c r="F14" s="25">
        <v>46.947000000000017</v>
      </c>
      <c r="G14" s="26">
        <v>49.340666666666685</v>
      </c>
      <c r="H14" s="28">
        <f t="shared" si="0"/>
        <v>5.0986573511974553</v>
      </c>
      <c r="I14" s="27">
        <f>IF(OR(OR(G14=0,F14=0),F14=""),"",(F14/E14-1)*100)</f>
        <v>7.1384559209475729</v>
      </c>
      <c r="J14" s="28">
        <f t="shared" si="1"/>
        <v>49.958992463388554</v>
      </c>
      <c r="K14" s="27">
        <f t="shared" si="2"/>
        <v>52.227360208255313</v>
      </c>
      <c r="L14" s="18"/>
    </row>
    <row r="15" spans="1:15">
      <c r="A15" s="16"/>
      <c r="B15" s="12" t="s">
        <v>4</v>
      </c>
      <c r="C15" s="107">
        <v>12.800333333333334</v>
      </c>
      <c r="D15" s="107">
        <v>13.344000000000001</v>
      </c>
      <c r="E15" s="107">
        <v>12.830333333333334</v>
      </c>
      <c r="F15" s="107">
        <v>10.721666666666666</v>
      </c>
      <c r="G15" s="107">
        <v>11.705999999999998</v>
      </c>
      <c r="H15" s="50">
        <f t="shared" si="0"/>
        <v>9.180786569252275</v>
      </c>
      <c r="I15" s="36">
        <f t="shared" ref="I15:I27" si="3">IF(OR(OR(G15=0,F15=0),F15=""),"",(F15/E15-1)*100)</f>
        <v>-16.435010781741198</v>
      </c>
      <c r="J15" s="50">
        <f t="shared" si="1"/>
        <v>11.852696878364556</v>
      </c>
      <c r="K15" s="36">
        <f t="shared" si="2"/>
        <v>11.927585299014714</v>
      </c>
      <c r="L15" s="18"/>
      <c r="N15" s="23" t="s">
        <v>4</v>
      </c>
      <c r="O15" s="34">
        <f>J15</f>
        <v>11.852696878364556</v>
      </c>
    </row>
    <row r="16" spans="1:15">
      <c r="A16" s="16"/>
      <c r="B16" s="11" t="s">
        <v>195</v>
      </c>
      <c r="C16" s="25">
        <v>3.414333333333333</v>
      </c>
      <c r="D16" s="25">
        <v>2.0926666666666667</v>
      </c>
      <c r="E16" s="25">
        <v>3.7243333333333335</v>
      </c>
      <c r="F16" s="25">
        <v>7.5853333333333337</v>
      </c>
      <c r="G16" s="26">
        <v>11.675333333333334</v>
      </c>
      <c r="H16" s="142">
        <f t="shared" si="0"/>
        <v>53.919845315521187</v>
      </c>
      <c r="I16" s="49">
        <f t="shared" si="3"/>
        <v>103.66956054774903</v>
      </c>
      <c r="J16" s="142">
        <f t="shared" si="1"/>
        <v>11.821645904140244</v>
      </c>
      <c r="K16" s="49">
        <f t="shared" si="2"/>
        <v>8.4384931156343512</v>
      </c>
      <c r="L16" s="18"/>
      <c r="N16" s="23" t="s">
        <v>35</v>
      </c>
      <c r="O16" s="34">
        <f>100-O15</f>
        <v>88.147303121635446</v>
      </c>
    </row>
    <row r="17" spans="1:14">
      <c r="A17" s="16"/>
      <c r="B17" s="11" t="s">
        <v>23</v>
      </c>
      <c r="C17" s="25">
        <v>1.8993333333333335</v>
      </c>
      <c r="D17" s="25">
        <v>4.9126666666666665</v>
      </c>
      <c r="E17" s="25">
        <v>1.4770000000000001</v>
      </c>
      <c r="F17" s="25">
        <v>3.7530000000000001</v>
      </c>
      <c r="G17" s="26">
        <v>6.8733333333333322</v>
      </c>
      <c r="H17" s="142">
        <f t="shared" si="0"/>
        <v>83.142374988897743</v>
      </c>
      <c r="I17" s="49">
        <f t="shared" si="3"/>
        <v>154.09614082599865</v>
      </c>
      <c r="J17" s="142">
        <f t="shared" si="1"/>
        <v>6.9594683533195836</v>
      </c>
      <c r="K17" s="49">
        <f t="shared" si="2"/>
        <v>4.1751183858730512</v>
      </c>
      <c r="L17" s="18"/>
    </row>
    <row r="18" spans="1:14">
      <c r="A18" s="16"/>
      <c r="B18" s="11" t="s">
        <v>24</v>
      </c>
      <c r="C18" s="25">
        <v>4.4213333333333331</v>
      </c>
      <c r="D18" s="25">
        <v>5.0740000000000007</v>
      </c>
      <c r="E18" s="25">
        <v>4.3416666666666668</v>
      </c>
      <c r="F18" s="25">
        <v>7.2976666666666672</v>
      </c>
      <c r="G18" s="26">
        <v>4.2363333333333335</v>
      </c>
      <c r="H18" s="28">
        <f t="shared" si="0"/>
        <v>-41.949481569451429</v>
      </c>
      <c r="I18" s="27">
        <f t="shared" si="3"/>
        <v>68.084452975047995</v>
      </c>
      <c r="J18" s="28">
        <f t="shared" si="1"/>
        <v>4.2894220806177792</v>
      </c>
      <c r="K18" s="27">
        <f t="shared" si="2"/>
        <v>8.1184711627958706</v>
      </c>
      <c r="L18" s="18"/>
    </row>
    <row r="19" spans="1:14">
      <c r="A19" s="16"/>
      <c r="B19" s="11" t="s">
        <v>5</v>
      </c>
      <c r="C19" s="25">
        <v>2.398333333333333</v>
      </c>
      <c r="D19" s="25">
        <v>3.174666666666667</v>
      </c>
      <c r="E19" s="25">
        <v>3.1136666666666666</v>
      </c>
      <c r="F19" s="25">
        <v>2.7753333333333337</v>
      </c>
      <c r="G19" s="26">
        <v>2.8180000000000001</v>
      </c>
      <c r="H19" s="28">
        <f t="shared" si="0"/>
        <v>1.5373528705260542</v>
      </c>
      <c r="I19" s="27">
        <f t="shared" si="3"/>
        <v>-10.866074296113892</v>
      </c>
      <c r="J19" s="28">
        <f t="shared" si="1"/>
        <v>2.8533145227431511</v>
      </c>
      <c r="K19" s="27">
        <f t="shared" si="2"/>
        <v>3.0874887361914047</v>
      </c>
      <c r="L19" s="18"/>
    </row>
    <row r="20" spans="1:14">
      <c r="A20" s="16"/>
      <c r="B20" s="11" t="s">
        <v>19</v>
      </c>
      <c r="C20" s="25">
        <v>2.137</v>
      </c>
      <c r="D20" s="25">
        <v>2.6619999999999999</v>
      </c>
      <c r="E20" s="25">
        <v>1.9809999999999999</v>
      </c>
      <c r="F20" s="25">
        <v>1.88</v>
      </c>
      <c r="G20" s="26">
        <v>2.58</v>
      </c>
      <c r="H20" s="28">
        <f t="shared" si="0"/>
        <v>37.234042553191493</v>
      </c>
      <c r="I20" s="27">
        <f t="shared" si="3"/>
        <v>-5.0984351337708178</v>
      </c>
      <c r="J20" s="28">
        <f t="shared" si="1"/>
        <v>2.6123319619153049</v>
      </c>
      <c r="K20" s="27">
        <f t="shared" si="2"/>
        <v>2.0914528551668892</v>
      </c>
      <c r="L20" s="18"/>
    </row>
    <row r="21" spans="1:14">
      <c r="A21" s="16"/>
      <c r="B21" s="11" t="s">
        <v>21</v>
      </c>
      <c r="C21" s="25">
        <v>1.172666666666667</v>
      </c>
      <c r="D21" s="25">
        <v>2.1</v>
      </c>
      <c r="E21" s="25">
        <v>1.6393333333333331</v>
      </c>
      <c r="F21" s="25">
        <v>2.0343333333333331</v>
      </c>
      <c r="G21" s="26">
        <v>1.9706666666666666</v>
      </c>
      <c r="H21" s="28">
        <f t="shared" si="0"/>
        <v>-3.1296083893167181</v>
      </c>
      <c r="I21" s="27">
        <f t="shared" si="3"/>
        <v>24.095160634404245</v>
      </c>
      <c r="J21" s="28">
        <f t="shared" si="1"/>
        <v>1.9953626045017163</v>
      </c>
      <c r="K21" s="27">
        <f t="shared" si="2"/>
        <v>2.2631448182772207</v>
      </c>
      <c r="L21" s="18"/>
    </row>
    <row r="22" spans="1:14">
      <c r="A22" s="16"/>
      <c r="B22" s="11" t="s">
        <v>22</v>
      </c>
      <c r="C22" s="25">
        <v>1.3983333333333334</v>
      </c>
      <c r="D22" s="25">
        <v>1.2116666666666667</v>
      </c>
      <c r="E22" s="25">
        <v>1.1596666666666666</v>
      </c>
      <c r="F22" s="25">
        <v>1.486</v>
      </c>
      <c r="G22" s="26">
        <v>1.9443333333333335</v>
      </c>
      <c r="H22" s="28">
        <f t="shared" si="0"/>
        <v>30.843427545984746</v>
      </c>
      <c r="I22" s="27">
        <f t="shared" si="3"/>
        <v>28.140270192584072</v>
      </c>
      <c r="J22" s="28">
        <f t="shared" si="1"/>
        <v>1.9686992679395319</v>
      </c>
      <c r="K22" s="27">
        <f t="shared" si="2"/>
        <v>1.6531377355202115</v>
      </c>
      <c r="L22" s="18"/>
    </row>
    <row r="23" spans="1:14">
      <c r="A23" s="16"/>
      <c r="B23" s="11" t="s">
        <v>20</v>
      </c>
      <c r="C23" s="25">
        <v>2.1310000000000002</v>
      </c>
      <c r="D23" s="25">
        <v>1.9720000000000002</v>
      </c>
      <c r="E23" s="25">
        <v>1.4793333333333336</v>
      </c>
      <c r="F23" s="25">
        <v>1.6526666666666667</v>
      </c>
      <c r="G23" s="26">
        <v>1.7413333333333334</v>
      </c>
      <c r="H23" s="28">
        <f t="shared" si="0"/>
        <v>5.3650665590964097</v>
      </c>
      <c r="I23" s="27">
        <f t="shared" si="3"/>
        <v>11.716989634970698</v>
      </c>
      <c r="J23" s="28">
        <f t="shared" si="1"/>
        <v>1.7631553189981337</v>
      </c>
      <c r="K23" s="27">
        <f t="shared" si="2"/>
        <v>1.8385502226803969</v>
      </c>
      <c r="L23" s="18"/>
    </row>
    <row r="24" spans="1:14">
      <c r="A24" s="16"/>
      <c r="B24" s="11" t="s">
        <v>7</v>
      </c>
      <c r="C24" s="25">
        <v>1.0233333333333334</v>
      </c>
      <c r="D24" s="25">
        <v>1.1879999999999999</v>
      </c>
      <c r="E24" s="25">
        <v>0.83766666666666667</v>
      </c>
      <c r="F24" s="25">
        <v>1.4693333333333334</v>
      </c>
      <c r="G24" s="26">
        <v>1.3459999999999999</v>
      </c>
      <c r="H24" s="28">
        <f t="shared" si="0"/>
        <v>-8.3938294010889365</v>
      </c>
      <c r="I24" s="27">
        <f t="shared" si="3"/>
        <v>75.407879029048956</v>
      </c>
      <c r="J24" s="28">
        <f t="shared" si="1"/>
        <v>1.3628677599759693</v>
      </c>
      <c r="K24" s="27">
        <f t="shared" si="2"/>
        <v>1.6345964868041931</v>
      </c>
      <c r="L24" s="18"/>
    </row>
    <row r="25" spans="1:14">
      <c r="A25" s="16"/>
      <c r="B25" s="11" t="s">
        <v>18</v>
      </c>
      <c r="C25" s="25">
        <v>0.89433333333333331</v>
      </c>
      <c r="D25" s="25">
        <v>1.5073333333333334</v>
      </c>
      <c r="E25" s="25">
        <v>0.76500000000000001</v>
      </c>
      <c r="F25" s="25">
        <v>0.60499999999999998</v>
      </c>
      <c r="G25" s="26">
        <v>1.1140000000000001</v>
      </c>
      <c r="H25" s="28">
        <f t="shared" si="0"/>
        <v>84.132231404958688</v>
      </c>
      <c r="I25" s="27">
        <f t="shared" si="3"/>
        <v>-20.915032679738566</v>
      </c>
      <c r="J25" s="28">
        <f t="shared" si="1"/>
        <v>1.1279603897572288</v>
      </c>
      <c r="K25" s="27">
        <f t="shared" si="2"/>
        <v>0.6730473283914723</v>
      </c>
      <c r="L25" s="18"/>
    </row>
    <row r="26" spans="1:14">
      <c r="A26" s="16"/>
      <c r="B26" s="11" t="s">
        <v>10</v>
      </c>
      <c r="C26" s="25">
        <v>0.58566666666666667</v>
      </c>
      <c r="D26" s="25">
        <v>0.70633333333333337</v>
      </c>
      <c r="E26" s="25">
        <v>0.96933333333333327</v>
      </c>
      <c r="F26" s="25">
        <v>0.83333333333333337</v>
      </c>
      <c r="G26" s="26">
        <v>0.71899999999999997</v>
      </c>
      <c r="H26" s="28">
        <f t="shared" si="0"/>
        <v>-13.72000000000001</v>
      </c>
      <c r="I26" s="27">
        <f t="shared" si="3"/>
        <v>-14.030261348005491</v>
      </c>
      <c r="J26" s="28">
        <f t="shared" si="1"/>
        <v>0.72801034132445908</v>
      </c>
      <c r="K26" s="27">
        <f t="shared" si="2"/>
        <v>0.92706243580092607</v>
      </c>
      <c r="L26" s="18"/>
    </row>
    <row r="27" spans="1:14">
      <c r="A27" s="16"/>
      <c r="B27" s="11" t="s">
        <v>8</v>
      </c>
      <c r="C27" s="25">
        <v>0.81433333333333335</v>
      </c>
      <c r="D27" s="25">
        <v>0.70033333333333336</v>
      </c>
      <c r="E27" s="25">
        <v>0.81</v>
      </c>
      <c r="F27" s="25">
        <v>0.84900000000000009</v>
      </c>
      <c r="G27" s="26">
        <v>0.69733333333333325</v>
      </c>
      <c r="H27" s="28">
        <f t="shared" si="0"/>
        <v>-17.864153906556758</v>
      </c>
      <c r="I27" s="27">
        <f t="shared" si="3"/>
        <v>4.8148148148148273</v>
      </c>
      <c r="J27" s="28">
        <f t="shared" si="1"/>
        <v>0.70607215301380066</v>
      </c>
      <c r="K27" s="27">
        <f t="shared" si="2"/>
        <v>0.94449120959398358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876.01833333333343</v>
      </c>
      <c r="D13" s="26">
        <v>879.64566666666667</v>
      </c>
      <c r="E13" s="26">
        <v>947.90466666666669</v>
      </c>
      <c r="F13" s="26">
        <v>968.22833333333335</v>
      </c>
      <c r="G13" s="26">
        <v>1061.1373333333333</v>
      </c>
      <c r="H13" s="28">
        <f t="shared" ref="H13:H27" si="0">IF(OR(OR(G13=0,F13=0),G13=""),"",(G13/F13-1)*100)</f>
        <v>9.5957737241731955</v>
      </c>
      <c r="I13" s="27">
        <f>IF(OR(OR(G13=0,F13=0),F13=""),"",(F13/E13-1)*100)</f>
        <v>2.1440623072503051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388.21600000000012</v>
      </c>
      <c r="D14" s="25">
        <v>401.84800000000001</v>
      </c>
      <c r="E14" s="25">
        <v>433.56166666666661</v>
      </c>
      <c r="F14" s="25">
        <v>431.62000000000023</v>
      </c>
      <c r="G14" s="26">
        <v>482.7883333333333</v>
      </c>
      <c r="H14" s="28">
        <f t="shared" si="0"/>
        <v>11.854949569837592</v>
      </c>
      <c r="I14" s="27">
        <f>IF(OR(OR(G14=0,F14=0),F14=""),"",(F14/E14-1)*100)</f>
        <v>-0.44784094534796592</v>
      </c>
      <c r="J14" s="28">
        <f t="shared" si="1"/>
        <v>45.497252633338064</v>
      </c>
      <c r="K14" s="27">
        <f t="shared" si="2"/>
        <v>44.57832777048116</v>
      </c>
      <c r="L14" s="18"/>
    </row>
    <row r="15" spans="1:15">
      <c r="A15" s="16"/>
      <c r="B15" s="12" t="s">
        <v>4</v>
      </c>
      <c r="C15" s="107">
        <v>170.39166666666665</v>
      </c>
      <c r="D15" s="107">
        <v>139.34566666666666</v>
      </c>
      <c r="E15" s="107">
        <v>177.60966666666664</v>
      </c>
      <c r="F15" s="107">
        <v>184.34</v>
      </c>
      <c r="G15" s="107">
        <v>218.84633333333332</v>
      </c>
      <c r="H15" s="50">
        <f t="shared" si="0"/>
        <v>18.71885284438175</v>
      </c>
      <c r="I15" s="36">
        <f t="shared" ref="I15:I27" si="3">IF(OR(OR(G15=0,F15=0),F15=""),"",(F15/E15-1)*100)</f>
        <v>3.7893958474482625</v>
      </c>
      <c r="J15" s="50">
        <f t="shared" si="1"/>
        <v>20.623752125078372</v>
      </c>
      <c r="K15" s="36">
        <f t="shared" si="2"/>
        <v>19.03889750523723</v>
      </c>
      <c r="L15" s="18"/>
      <c r="N15" s="23" t="s">
        <v>4</v>
      </c>
      <c r="O15" s="34">
        <f>J15</f>
        <v>20.623752125078372</v>
      </c>
    </row>
    <row r="16" spans="1:15">
      <c r="A16" s="16"/>
      <c r="B16" s="11" t="s">
        <v>195</v>
      </c>
      <c r="C16" s="55">
        <v>83.044666666666672</v>
      </c>
      <c r="D16" s="55">
        <v>86.049666666666667</v>
      </c>
      <c r="E16" s="55">
        <v>84.759666666666675</v>
      </c>
      <c r="F16" s="55">
        <v>89.051000000000002</v>
      </c>
      <c r="G16" s="56">
        <v>90.68</v>
      </c>
      <c r="H16" s="28">
        <f t="shared" si="0"/>
        <v>1.8292888344881186</v>
      </c>
      <c r="I16" s="27">
        <f t="shared" si="3"/>
        <v>5.0629426732054172</v>
      </c>
      <c r="J16" s="28">
        <f t="shared" si="1"/>
        <v>8.5455479843639459</v>
      </c>
      <c r="K16" s="27">
        <f t="shared" si="2"/>
        <v>9.1973139944606732</v>
      </c>
      <c r="L16" s="18"/>
      <c r="N16" s="23" t="s">
        <v>35</v>
      </c>
      <c r="O16" s="34">
        <f>100-O15</f>
        <v>79.376247874921631</v>
      </c>
    </row>
    <row r="17" spans="1:14">
      <c r="A17" s="16"/>
      <c r="B17" s="11" t="s">
        <v>23</v>
      </c>
      <c r="C17" s="55">
        <v>67.500999999999991</v>
      </c>
      <c r="D17" s="55">
        <v>69.816333333333333</v>
      </c>
      <c r="E17" s="55">
        <v>53.952999999999996</v>
      </c>
      <c r="F17" s="55">
        <v>64.364333333333335</v>
      </c>
      <c r="G17" s="56">
        <v>56.963666666666661</v>
      </c>
      <c r="H17" s="28">
        <f t="shared" si="0"/>
        <v>-11.498086414318498</v>
      </c>
      <c r="I17" s="27">
        <f t="shared" si="3"/>
        <v>19.297042487597249</v>
      </c>
      <c r="J17" s="28">
        <f t="shared" si="1"/>
        <v>5.368171006454709</v>
      </c>
      <c r="K17" s="27">
        <f t="shared" si="2"/>
        <v>6.647639933417909</v>
      </c>
      <c r="L17" s="18"/>
    </row>
    <row r="18" spans="1:14">
      <c r="A18" s="16"/>
      <c r="B18" s="11" t="s">
        <v>24</v>
      </c>
      <c r="C18" s="55">
        <v>35.231666666666662</v>
      </c>
      <c r="D18" s="55">
        <v>42.114333333333342</v>
      </c>
      <c r="E18" s="55">
        <v>43.37233333333333</v>
      </c>
      <c r="F18" s="55">
        <v>50.873999999999995</v>
      </c>
      <c r="G18" s="56">
        <v>56.378666666666675</v>
      </c>
      <c r="H18" s="28">
        <f t="shared" si="0"/>
        <v>10.820196301974839</v>
      </c>
      <c r="I18" s="27">
        <f t="shared" si="3"/>
        <v>17.29597208666047</v>
      </c>
      <c r="J18" s="28">
        <f t="shared" si="1"/>
        <v>5.3130414787655518</v>
      </c>
      <c r="K18" s="27">
        <f t="shared" si="2"/>
        <v>5.2543391107813751</v>
      </c>
      <c r="L18" s="18"/>
    </row>
    <row r="19" spans="1:14">
      <c r="A19" s="16"/>
      <c r="B19" s="11" t="s">
        <v>5</v>
      </c>
      <c r="C19" s="55">
        <v>21.407666666666668</v>
      </c>
      <c r="D19" s="55">
        <v>24.061666666666667</v>
      </c>
      <c r="E19" s="55">
        <v>29.950666666666667</v>
      </c>
      <c r="F19" s="55">
        <v>29.02033333333333</v>
      </c>
      <c r="G19" s="56">
        <v>30.745000000000001</v>
      </c>
      <c r="H19" s="28">
        <f t="shared" si="0"/>
        <v>5.9429595341197627</v>
      </c>
      <c r="I19" s="27">
        <f t="shared" si="3"/>
        <v>-3.1062191158794605</v>
      </c>
      <c r="J19" s="28">
        <f t="shared" si="1"/>
        <v>2.8973629552191174</v>
      </c>
      <c r="K19" s="27">
        <f t="shared" si="2"/>
        <v>2.9972613209349719</v>
      </c>
      <c r="L19" s="18"/>
    </row>
    <row r="20" spans="1:14">
      <c r="A20" s="16"/>
      <c r="B20" s="11" t="s">
        <v>19</v>
      </c>
      <c r="C20" s="55">
        <v>23.530666666666665</v>
      </c>
      <c r="D20" s="55">
        <v>29.443666666666662</v>
      </c>
      <c r="E20" s="55">
        <v>30.384333333333331</v>
      </c>
      <c r="F20" s="55">
        <v>31.347333333333335</v>
      </c>
      <c r="G20" s="56">
        <v>29.182333333333332</v>
      </c>
      <c r="H20" s="28">
        <f t="shared" si="0"/>
        <v>-6.9064885902043844</v>
      </c>
      <c r="I20" s="27">
        <f t="shared" si="3"/>
        <v>3.1693965091659226</v>
      </c>
      <c r="J20" s="28">
        <f t="shared" si="1"/>
        <v>2.7500995786910396</v>
      </c>
      <c r="K20" s="27">
        <f t="shared" si="2"/>
        <v>3.2375971921223816</v>
      </c>
      <c r="L20" s="18"/>
    </row>
    <row r="21" spans="1:14">
      <c r="A21" s="16"/>
      <c r="B21" s="11" t="s">
        <v>20</v>
      </c>
      <c r="C21" s="55">
        <v>17.7</v>
      </c>
      <c r="D21" s="55">
        <v>18.762</v>
      </c>
      <c r="E21" s="55">
        <v>20.124666666666666</v>
      </c>
      <c r="F21" s="55">
        <v>20.463333333333335</v>
      </c>
      <c r="G21" s="56">
        <v>24.318333333333332</v>
      </c>
      <c r="H21" s="28">
        <f t="shared" si="0"/>
        <v>18.838573057501208</v>
      </c>
      <c r="I21" s="27">
        <f t="shared" si="3"/>
        <v>1.6828436081757214</v>
      </c>
      <c r="J21" s="28">
        <f t="shared" si="1"/>
        <v>2.2917234715456245</v>
      </c>
      <c r="K21" s="27">
        <f t="shared" si="2"/>
        <v>2.1134821848152208</v>
      </c>
      <c r="L21" s="18"/>
    </row>
    <row r="22" spans="1:14">
      <c r="A22" s="16"/>
      <c r="B22" s="11" t="s">
        <v>18</v>
      </c>
      <c r="C22" s="55">
        <v>10.943666666666667</v>
      </c>
      <c r="D22" s="55">
        <v>12.999000000000001</v>
      </c>
      <c r="E22" s="55">
        <v>16.344666666666669</v>
      </c>
      <c r="F22" s="55">
        <v>16.300999999999998</v>
      </c>
      <c r="G22" s="56">
        <v>15.237666666666668</v>
      </c>
      <c r="H22" s="28">
        <f t="shared" si="0"/>
        <v>-6.5231171911743546</v>
      </c>
      <c r="I22" s="27">
        <f t="shared" si="3"/>
        <v>-0.2671615613656031</v>
      </c>
      <c r="J22" s="28">
        <f t="shared" si="1"/>
        <v>1.4359749853302055</v>
      </c>
      <c r="K22" s="27">
        <f t="shared" si="2"/>
        <v>1.683590475387176</v>
      </c>
      <c r="L22" s="18"/>
    </row>
    <row r="23" spans="1:14">
      <c r="A23" s="16"/>
      <c r="B23" s="11" t="s">
        <v>7</v>
      </c>
      <c r="C23" s="55">
        <v>12.781333333333334</v>
      </c>
      <c r="D23" s="55">
        <v>11.104666666666667</v>
      </c>
      <c r="E23" s="55">
        <v>14.867333333333335</v>
      </c>
      <c r="F23" s="55">
        <v>13.061666666666667</v>
      </c>
      <c r="G23" s="56">
        <v>14.788333333333334</v>
      </c>
      <c r="H23" s="28">
        <f t="shared" si="0"/>
        <v>13.219344136787026</v>
      </c>
      <c r="I23" s="27">
        <f t="shared" si="3"/>
        <v>-12.145195282722753</v>
      </c>
      <c r="J23" s="28">
        <f t="shared" si="1"/>
        <v>1.3936304820111252</v>
      </c>
      <c r="K23" s="27">
        <f t="shared" si="2"/>
        <v>1.3490275193351431</v>
      </c>
      <c r="L23" s="18"/>
    </row>
    <row r="24" spans="1:14">
      <c r="A24" s="16"/>
      <c r="B24" s="11" t="s">
        <v>22</v>
      </c>
      <c r="C24" s="55">
        <v>17.840333333333334</v>
      </c>
      <c r="D24" s="55">
        <v>17.811666666666667</v>
      </c>
      <c r="E24" s="55">
        <v>19.452666666666669</v>
      </c>
      <c r="F24" s="55">
        <v>14.053666666666667</v>
      </c>
      <c r="G24" s="56">
        <v>14.512999999999998</v>
      </c>
      <c r="H24" s="28">
        <f t="shared" si="0"/>
        <v>3.2684234244918065</v>
      </c>
      <c r="I24" s="27">
        <f t="shared" si="3"/>
        <v>-27.754549504780847</v>
      </c>
      <c r="J24" s="28">
        <f t="shared" si="1"/>
        <v>1.3676834792354868</v>
      </c>
      <c r="K24" s="27">
        <f t="shared" si="2"/>
        <v>1.4514826908941934</v>
      </c>
      <c r="L24" s="18"/>
    </row>
    <row r="25" spans="1:14">
      <c r="A25" s="16"/>
      <c r="B25" s="11" t="s">
        <v>8</v>
      </c>
      <c r="C25" s="55">
        <v>8.6726666666666663</v>
      </c>
      <c r="D25" s="55">
        <v>8.3673333333333328</v>
      </c>
      <c r="E25" s="55">
        <v>8.8806666666666665</v>
      </c>
      <c r="F25" s="55">
        <v>7.8083333333333327</v>
      </c>
      <c r="G25" s="56">
        <v>9.6113333333333326</v>
      </c>
      <c r="H25" s="28">
        <f t="shared" si="0"/>
        <v>23.090715048025622</v>
      </c>
      <c r="I25" s="27">
        <f t="shared" si="3"/>
        <v>-12.074919300352827</v>
      </c>
      <c r="J25" s="28">
        <f t="shared" si="1"/>
        <v>0.90575772158928847</v>
      </c>
      <c r="K25" s="27">
        <f t="shared" si="2"/>
        <v>0.80645577747673147</v>
      </c>
      <c r="L25" s="18"/>
    </row>
    <row r="26" spans="1:14">
      <c r="A26" s="16"/>
      <c r="B26" s="11" t="s">
        <v>21</v>
      </c>
      <c r="C26" s="55">
        <v>11.331333333333333</v>
      </c>
      <c r="D26" s="55">
        <v>11.217333333333334</v>
      </c>
      <c r="E26" s="55">
        <v>8.4046666666666674</v>
      </c>
      <c r="F26" s="55">
        <v>8.8289999999999988</v>
      </c>
      <c r="G26" s="56">
        <v>8.9933333333333341</v>
      </c>
      <c r="H26" s="28">
        <f t="shared" si="0"/>
        <v>1.8612904443689571</v>
      </c>
      <c r="I26" s="27">
        <f t="shared" si="3"/>
        <v>5.0487824224636935</v>
      </c>
      <c r="J26" s="28">
        <f t="shared" si="1"/>
        <v>0.84751832310740804</v>
      </c>
      <c r="K26" s="27">
        <f t="shared" si="2"/>
        <v>0.911871683160136</v>
      </c>
      <c r="L26" s="18"/>
    </row>
    <row r="27" spans="1:14">
      <c r="A27" s="16"/>
      <c r="B27" s="11" t="s">
        <v>10</v>
      </c>
      <c r="C27" s="55">
        <v>7.4256666666666673</v>
      </c>
      <c r="D27" s="55">
        <v>6.7043333333333335</v>
      </c>
      <c r="E27" s="55">
        <v>6.238666666666667</v>
      </c>
      <c r="F27" s="55">
        <v>7.094333333333334</v>
      </c>
      <c r="G27" s="56">
        <v>8.0909999999999993</v>
      </c>
      <c r="H27" s="28">
        <f t="shared" si="0"/>
        <v>14.04877131983271</v>
      </c>
      <c r="I27" s="27">
        <f t="shared" si="3"/>
        <v>13.715537508014531</v>
      </c>
      <c r="J27" s="28">
        <f t="shared" si="1"/>
        <v>0.76248377527005606</v>
      </c>
      <c r="K27" s="27">
        <f t="shared" si="2"/>
        <v>0.73271284149572169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4219.95</v>
      </c>
      <c r="D13" s="26">
        <v>4465.9970000000003</v>
      </c>
      <c r="E13" s="26">
        <v>4790.6120000000001</v>
      </c>
      <c r="F13" s="26">
        <v>5013.163333333333</v>
      </c>
      <c r="G13" s="26">
        <v>5244.9023333333334</v>
      </c>
      <c r="H13" s="28">
        <f t="shared" ref="H13:H27" si="0">IF(OR(OR(G13=0,F13=0),G13=""),"",(G13/F13-1)*100)</f>
        <v>4.6226102081919018</v>
      </c>
      <c r="I13" s="27">
        <f>IF(OR(OR(G13=0,F13=0),F13=""),"",(F13/E13-1)*100)</f>
        <v>4.6455720758294072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1885.1610000000005</v>
      </c>
      <c r="D14" s="25">
        <v>2037.3153333333339</v>
      </c>
      <c r="E14" s="25">
        <v>2134.2633333333338</v>
      </c>
      <c r="F14" s="25">
        <v>2249.6243333333323</v>
      </c>
      <c r="G14" s="26">
        <v>2281.2333333333345</v>
      </c>
      <c r="H14" s="28">
        <f t="shared" si="0"/>
        <v>1.4050790406043623</v>
      </c>
      <c r="I14" s="27">
        <f>IF(OR(OR(G14=0,F14=0),F14=""),"",(F14/E14-1)*100)</f>
        <v>5.4051905497446429</v>
      </c>
      <c r="J14" s="28">
        <f t="shared" si="1"/>
        <v>43.494295762863608</v>
      </c>
      <c r="K14" s="27">
        <f t="shared" si="2"/>
        <v>44.874347467899497</v>
      </c>
      <c r="L14" s="18"/>
    </row>
    <row r="15" spans="1:15">
      <c r="A15" s="16"/>
      <c r="B15" s="12" t="s">
        <v>4</v>
      </c>
      <c r="C15" s="107">
        <v>776.23566666666659</v>
      </c>
      <c r="D15" s="107">
        <v>837.82433333333336</v>
      </c>
      <c r="E15" s="107">
        <v>914.51299999999992</v>
      </c>
      <c r="F15" s="107">
        <v>982.36900000000003</v>
      </c>
      <c r="G15" s="107">
        <v>1106.6926666666666</v>
      </c>
      <c r="H15" s="50">
        <f t="shared" si="0"/>
        <v>12.655495711557109</v>
      </c>
      <c r="I15" s="36">
        <f t="shared" ref="I15:I27" si="3">IF(OR(OR(G15=0,F15=0),F15=""),"",(F15/E15-1)*100)</f>
        <v>7.4199054578775847</v>
      </c>
      <c r="J15" s="50">
        <f t="shared" si="1"/>
        <v>21.100348420850796</v>
      </c>
      <c r="K15" s="36">
        <f t="shared" si="2"/>
        <v>19.595790814715127</v>
      </c>
      <c r="L15" s="18"/>
      <c r="N15" s="23" t="s">
        <v>4</v>
      </c>
      <c r="O15" s="34">
        <f>J15</f>
        <v>21.100348420850796</v>
      </c>
    </row>
    <row r="16" spans="1:15">
      <c r="A16" s="16"/>
      <c r="B16" s="11" t="s">
        <v>195</v>
      </c>
      <c r="C16" s="55">
        <v>383.29899999999998</v>
      </c>
      <c r="D16" s="55">
        <v>403.67066666666665</v>
      </c>
      <c r="E16" s="55">
        <v>448.97966666666667</v>
      </c>
      <c r="F16" s="55">
        <v>455.20233333333334</v>
      </c>
      <c r="G16" s="56">
        <v>484.68166666666667</v>
      </c>
      <c r="H16" s="28">
        <f t="shared" si="0"/>
        <v>6.4760945132823711</v>
      </c>
      <c r="I16" s="27">
        <f t="shared" si="3"/>
        <v>1.3859573447646767</v>
      </c>
      <c r="J16" s="28">
        <f t="shared" si="1"/>
        <v>9.2410046148301319</v>
      </c>
      <c r="K16" s="27">
        <f t="shared" si="2"/>
        <v>9.0801416803362365</v>
      </c>
      <c r="L16" s="18"/>
      <c r="N16" s="23" t="s">
        <v>35</v>
      </c>
      <c r="O16" s="34">
        <f>100-O15</f>
        <v>78.899651579149207</v>
      </c>
    </row>
    <row r="17" spans="1:14">
      <c r="A17" s="16"/>
      <c r="B17" s="11" t="s">
        <v>23</v>
      </c>
      <c r="C17" s="55">
        <v>299.87899999999996</v>
      </c>
      <c r="D17" s="55">
        <v>290.38833333333332</v>
      </c>
      <c r="E17" s="55">
        <v>342.81</v>
      </c>
      <c r="F17" s="55">
        <v>349.79966666666672</v>
      </c>
      <c r="G17" s="56">
        <v>317.11666666666662</v>
      </c>
      <c r="H17" s="28">
        <f t="shared" si="0"/>
        <v>-9.3433479544005937</v>
      </c>
      <c r="I17" s="27">
        <f t="shared" si="3"/>
        <v>2.0389331310833203</v>
      </c>
      <c r="J17" s="28">
        <f t="shared" si="1"/>
        <v>6.0461882131011393</v>
      </c>
      <c r="K17" s="27">
        <f t="shared" si="2"/>
        <v>6.9776235763313794</v>
      </c>
      <c r="L17" s="18"/>
    </row>
    <row r="18" spans="1:14">
      <c r="A18" s="16"/>
      <c r="B18" s="11" t="s">
        <v>24</v>
      </c>
      <c r="C18" s="55">
        <v>210.12</v>
      </c>
      <c r="D18" s="55">
        <v>208.06366666666668</v>
      </c>
      <c r="E18" s="55">
        <v>218.755</v>
      </c>
      <c r="F18" s="55">
        <v>221.63733333333334</v>
      </c>
      <c r="G18" s="56">
        <v>251.29933333333335</v>
      </c>
      <c r="H18" s="28">
        <f t="shared" si="0"/>
        <v>13.383124383377055</v>
      </c>
      <c r="I18" s="27">
        <f t="shared" si="3"/>
        <v>1.3176079784843031</v>
      </c>
      <c r="J18" s="28">
        <f t="shared" si="1"/>
        <v>4.7913062505707931</v>
      </c>
      <c r="K18" s="27">
        <f t="shared" si="2"/>
        <v>4.4211073646779253</v>
      </c>
      <c r="L18" s="18"/>
    </row>
    <row r="19" spans="1:14">
      <c r="A19" s="16"/>
      <c r="B19" s="11" t="s">
        <v>19</v>
      </c>
      <c r="C19" s="55">
        <v>125.21766666666667</v>
      </c>
      <c r="D19" s="55">
        <v>138.779</v>
      </c>
      <c r="E19" s="55">
        <v>158.73099999999999</v>
      </c>
      <c r="F19" s="55">
        <v>174.34133333333332</v>
      </c>
      <c r="G19" s="56">
        <v>169.91566666666665</v>
      </c>
      <c r="H19" s="28">
        <f t="shared" si="0"/>
        <v>-2.5385068371623465</v>
      </c>
      <c r="I19" s="27">
        <f t="shared" si="3"/>
        <v>9.8344578773732483</v>
      </c>
      <c r="J19" s="28">
        <f t="shared" si="1"/>
        <v>3.2396345225875507</v>
      </c>
      <c r="K19" s="27">
        <f t="shared" si="2"/>
        <v>3.4776711178371076</v>
      </c>
      <c r="L19" s="18"/>
    </row>
    <row r="20" spans="1:14">
      <c r="A20" s="16"/>
      <c r="B20" s="11" t="s">
        <v>20</v>
      </c>
      <c r="C20" s="55">
        <v>107.85833333333333</v>
      </c>
      <c r="D20" s="55">
        <v>110.33633333333334</v>
      </c>
      <c r="E20" s="55">
        <v>113.45766666666668</v>
      </c>
      <c r="F20" s="55">
        <v>118.49933333333333</v>
      </c>
      <c r="G20" s="56">
        <v>123.26900000000001</v>
      </c>
      <c r="H20" s="28">
        <f t="shared" si="0"/>
        <v>4.0250578062323905</v>
      </c>
      <c r="I20" s="27">
        <f t="shared" si="3"/>
        <v>4.4436544614290474</v>
      </c>
      <c r="J20" s="28">
        <f t="shared" si="1"/>
        <v>2.3502630204680646</v>
      </c>
      <c r="K20" s="27">
        <f t="shared" si="2"/>
        <v>2.3637636648583165</v>
      </c>
      <c r="L20" s="18"/>
    </row>
    <row r="21" spans="1:14">
      <c r="A21" s="16"/>
      <c r="B21" s="11" t="s">
        <v>5</v>
      </c>
      <c r="C21" s="55">
        <v>98.213000000000008</v>
      </c>
      <c r="D21" s="55">
        <v>90.505999999999986</v>
      </c>
      <c r="E21" s="55">
        <v>103.142</v>
      </c>
      <c r="F21" s="55">
        <v>104.34699999999999</v>
      </c>
      <c r="G21" s="56">
        <v>115.375</v>
      </c>
      <c r="H21" s="28">
        <f t="shared" si="0"/>
        <v>10.568583667954034</v>
      </c>
      <c r="I21" s="27">
        <f t="shared" si="3"/>
        <v>1.168292257276371</v>
      </c>
      <c r="J21" s="28">
        <f t="shared" si="1"/>
        <v>2.1997549747828162</v>
      </c>
      <c r="K21" s="27">
        <f t="shared" si="2"/>
        <v>2.0814602090895371</v>
      </c>
      <c r="L21" s="18"/>
    </row>
    <row r="22" spans="1:14">
      <c r="A22" s="16"/>
      <c r="B22" s="11" t="s">
        <v>22</v>
      </c>
      <c r="C22" s="55">
        <v>72.172000000000011</v>
      </c>
      <c r="D22" s="55">
        <v>78.470666666666659</v>
      </c>
      <c r="E22" s="55">
        <v>75.075333333333333</v>
      </c>
      <c r="F22" s="55">
        <v>79.036999999999992</v>
      </c>
      <c r="G22" s="56">
        <v>93.350000000000009</v>
      </c>
      <c r="H22" s="28">
        <f t="shared" si="0"/>
        <v>18.109239976213697</v>
      </c>
      <c r="I22" s="27">
        <f t="shared" si="3"/>
        <v>5.276921847388838</v>
      </c>
      <c r="J22" s="28">
        <f t="shared" si="1"/>
        <v>1.779823418383323</v>
      </c>
      <c r="K22" s="27">
        <f t="shared" si="2"/>
        <v>1.5765893657298218</v>
      </c>
      <c r="L22" s="18"/>
    </row>
    <row r="23" spans="1:14">
      <c r="A23" s="16"/>
      <c r="B23" s="11" t="s">
        <v>7</v>
      </c>
      <c r="C23" s="55">
        <v>68.78</v>
      </c>
      <c r="D23" s="55">
        <v>68.240666666666655</v>
      </c>
      <c r="E23" s="55">
        <v>74.075333333333333</v>
      </c>
      <c r="F23" s="55">
        <v>71.458000000000013</v>
      </c>
      <c r="G23" s="56">
        <v>77.327666666666673</v>
      </c>
      <c r="H23" s="28">
        <f t="shared" si="0"/>
        <v>8.2141491039025247</v>
      </c>
      <c r="I23" s="27">
        <f t="shared" si="3"/>
        <v>-3.5333399332211135</v>
      </c>
      <c r="J23" s="28">
        <f t="shared" si="1"/>
        <v>1.4743394967570735</v>
      </c>
      <c r="K23" s="27">
        <f t="shared" si="2"/>
        <v>1.4254073775108069</v>
      </c>
      <c r="L23" s="18"/>
    </row>
    <row r="24" spans="1:14">
      <c r="A24" s="16"/>
      <c r="B24" s="11" t="s">
        <v>18</v>
      </c>
      <c r="C24" s="55">
        <v>60.105666666666671</v>
      </c>
      <c r="D24" s="55">
        <v>62.055</v>
      </c>
      <c r="E24" s="55">
        <v>61.025666666666666</v>
      </c>
      <c r="F24" s="55">
        <v>63.375666666666667</v>
      </c>
      <c r="G24" s="56">
        <v>73.24966666666667</v>
      </c>
      <c r="H24" s="28">
        <f t="shared" si="0"/>
        <v>15.580112240765388</v>
      </c>
      <c r="I24" s="27">
        <f t="shared" si="3"/>
        <v>3.8508387181349857</v>
      </c>
      <c r="J24" s="28">
        <f t="shared" si="1"/>
        <v>1.3965878106278051</v>
      </c>
      <c r="K24" s="27">
        <f t="shared" si="2"/>
        <v>1.264185155214705</v>
      </c>
      <c r="L24" s="18"/>
    </row>
    <row r="25" spans="1:14">
      <c r="A25" s="16"/>
      <c r="B25" s="11" t="s">
        <v>10</v>
      </c>
      <c r="C25" s="55">
        <v>48.595666666666666</v>
      </c>
      <c r="D25" s="55">
        <v>48.921999999999997</v>
      </c>
      <c r="E25" s="55">
        <v>50.400333333333329</v>
      </c>
      <c r="F25" s="55">
        <v>51.730333333333334</v>
      </c>
      <c r="G25" s="56">
        <v>54.671333333333337</v>
      </c>
      <c r="H25" s="28">
        <f t="shared" si="0"/>
        <v>5.6852523664387755</v>
      </c>
      <c r="I25" s="27">
        <f t="shared" si="3"/>
        <v>2.6388714360354948</v>
      </c>
      <c r="J25" s="28">
        <f t="shared" si="1"/>
        <v>1.0423708557140594</v>
      </c>
      <c r="K25" s="27">
        <f t="shared" si="2"/>
        <v>1.0318900441437842</v>
      </c>
      <c r="L25" s="18"/>
    </row>
    <row r="26" spans="1:14">
      <c r="A26" s="16"/>
      <c r="B26" s="11" t="s">
        <v>21</v>
      </c>
      <c r="C26" s="55">
        <v>41.887666666666661</v>
      </c>
      <c r="D26" s="55">
        <v>45.619333333333337</v>
      </c>
      <c r="E26" s="55">
        <v>48.690333333333335</v>
      </c>
      <c r="F26" s="55">
        <v>47.109333333333332</v>
      </c>
      <c r="G26" s="56">
        <v>49.767666666666663</v>
      </c>
      <c r="H26" s="28">
        <f t="shared" si="0"/>
        <v>5.6429016189290193</v>
      </c>
      <c r="I26" s="27">
        <f t="shared" si="3"/>
        <v>-3.2470510915924455</v>
      </c>
      <c r="J26" s="28">
        <f t="shared" si="1"/>
        <v>0.94887689996388225</v>
      </c>
      <c r="K26" s="27">
        <f t="shared" si="2"/>
        <v>0.93971271632216258</v>
      </c>
      <c r="L26" s="18"/>
    </row>
    <row r="27" spans="1:14">
      <c r="A27" s="16"/>
      <c r="B27" s="11" t="s">
        <v>8</v>
      </c>
      <c r="C27" s="55">
        <v>42.425333333333334</v>
      </c>
      <c r="D27" s="55">
        <v>45.80566666666666</v>
      </c>
      <c r="E27" s="55">
        <v>46.693333333333328</v>
      </c>
      <c r="F27" s="55">
        <v>44.632666666666665</v>
      </c>
      <c r="G27" s="56">
        <v>46.952666666666666</v>
      </c>
      <c r="H27" s="28">
        <f t="shared" si="0"/>
        <v>5.1979865270579184</v>
      </c>
      <c r="I27" s="27">
        <f t="shared" si="3"/>
        <v>-4.4131924614505884</v>
      </c>
      <c r="J27" s="28">
        <f t="shared" si="1"/>
        <v>0.89520573849897545</v>
      </c>
      <c r="K27" s="27">
        <f t="shared" si="2"/>
        <v>0.89030944533358514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1372.2656666666669</v>
      </c>
      <c r="D13" s="26">
        <v>1445.816</v>
      </c>
      <c r="E13" s="26">
        <v>1554.7819999999999</v>
      </c>
      <c r="F13" s="26">
        <v>1570.4033333333334</v>
      </c>
      <c r="G13" s="26">
        <v>1616.8133333333335</v>
      </c>
      <c r="H13" s="28">
        <f t="shared" ref="H13:H27" si="0">IF(OR(OR(G13=0,F13=0),G13=""),"",(G13/F13-1)*100)</f>
        <v>2.9552917403384837</v>
      </c>
      <c r="I13" s="27">
        <f>IF(OR(OR(G13=0,F13=0),F13=""),"",(F13/E13-1)*100)</f>
        <v>1.0047282084133746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584.80233333333365</v>
      </c>
      <c r="D14" s="25">
        <v>598.69133333333332</v>
      </c>
      <c r="E14" s="25">
        <v>687.58866666666665</v>
      </c>
      <c r="F14" s="25">
        <v>686.77333333333343</v>
      </c>
      <c r="G14" s="26">
        <v>713.7510000000002</v>
      </c>
      <c r="H14" s="28">
        <f t="shared" si="0"/>
        <v>3.9281762056379677</v>
      </c>
      <c r="I14" s="27">
        <f>IF(OR(OR(G14=0,F14=0),F14=""),"",(F14/E14-1)*100)</f>
        <v>-0.11857864634183812</v>
      </c>
      <c r="J14" s="28">
        <f t="shared" si="1"/>
        <v>44.145541435416177</v>
      </c>
      <c r="K14" s="27">
        <f t="shared" si="2"/>
        <v>43.732289581657369</v>
      </c>
      <c r="L14" s="18"/>
    </row>
    <row r="15" spans="1:15">
      <c r="A15" s="16"/>
      <c r="B15" s="12" t="s">
        <v>4</v>
      </c>
      <c r="C15" s="107">
        <v>287.30333333333334</v>
      </c>
      <c r="D15" s="107">
        <v>319.89166666666665</v>
      </c>
      <c r="E15" s="107">
        <v>314.25600000000003</v>
      </c>
      <c r="F15" s="107">
        <v>338.04266666666666</v>
      </c>
      <c r="G15" s="107">
        <v>342.52966666666663</v>
      </c>
      <c r="H15" s="50">
        <f t="shared" si="0"/>
        <v>1.3273472382184348</v>
      </c>
      <c r="I15" s="36">
        <f t="shared" ref="I15:I27" si="3">IF(OR(OR(G15=0,F15=0),F15=""),"",(F15/E15-1)*100)</f>
        <v>7.5692004819849501</v>
      </c>
      <c r="J15" s="50">
        <f t="shared" si="1"/>
        <v>21.185480080157674</v>
      </c>
      <c r="K15" s="36">
        <f t="shared" si="2"/>
        <v>21.525850047015521</v>
      </c>
      <c r="L15" s="18"/>
      <c r="N15" s="23" t="s">
        <v>4</v>
      </c>
      <c r="O15" s="34">
        <f>J15</f>
        <v>21.185480080157674</v>
      </c>
    </row>
    <row r="16" spans="1:15">
      <c r="A16" s="16"/>
      <c r="B16" s="11" t="s">
        <v>195</v>
      </c>
      <c r="C16" s="55">
        <v>118.229</v>
      </c>
      <c r="D16" s="55">
        <v>121.485</v>
      </c>
      <c r="E16" s="55">
        <v>122.50233333333334</v>
      </c>
      <c r="F16" s="55">
        <v>128.529</v>
      </c>
      <c r="G16" s="56">
        <v>132.59666666666666</v>
      </c>
      <c r="H16" s="28">
        <f t="shared" si="0"/>
        <v>3.1647851198302934</v>
      </c>
      <c r="I16" s="27">
        <f t="shared" si="3"/>
        <v>4.9196341838386726</v>
      </c>
      <c r="J16" s="28">
        <f t="shared" si="1"/>
        <v>8.2011116517264409</v>
      </c>
      <c r="K16" s="27">
        <f t="shared" si="2"/>
        <v>8.1844579205766674</v>
      </c>
      <c r="L16" s="18"/>
      <c r="N16" s="23" t="s">
        <v>35</v>
      </c>
      <c r="O16" s="34">
        <f>100-O15</f>
        <v>78.814519919842326</v>
      </c>
    </row>
    <row r="17" spans="1:14">
      <c r="A17" s="16"/>
      <c r="B17" s="11" t="s">
        <v>23</v>
      </c>
      <c r="C17" s="55">
        <v>82.555666666666667</v>
      </c>
      <c r="D17" s="55">
        <v>88.545333333333318</v>
      </c>
      <c r="E17" s="55">
        <v>92.584333333333333</v>
      </c>
      <c r="F17" s="55">
        <v>85.686666666666667</v>
      </c>
      <c r="G17" s="56">
        <v>93.081666666666663</v>
      </c>
      <c r="H17" s="28">
        <f t="shared" si="0"/>
        <v>8.6302808682797725</v>
      </c>
      <c r="I17" s="27">
        <f t="shared" si="3"/>
        <v>-7.4501445528941224</v>
      </c>
      <c r="J17" s="28">
        <f t="shared" si="1"/>
        <v>5.7571065717749308</v>
      </c>
      <c r="K17" s="27">
        <f t="shared" si="2"/>
        <v>5.4563477323235432</v>
      </c>
      <c r="L17" s="18"/>
    </row>
    <row r="18" spans="1:14">
      <c r="A18" s="16"/>
      <c r="B18" s="11" t="s">
        <v>24</v>
      </c>
      <c r="C18" s="55">
        <v>78.301666666666662</v>
      </c>
      <c r="D18" s="55">
        <v>82.379000000000005</v>
      </c>
      <c r="E18" s="55">
        <v>82.811999999999998</v>
      </c>
      <c r="F18" s="55">
        <v>79.482666666666674</v>
      </c>
      <c r="G18" s="56">
        <v>79.175333333333327</v>
      </c>
      <c r="H18" s="28">
        <f t="shared" si="0"/>
        <v>-0.38666711400391351</v>
      </c>
      <c r="I18" s="27">
        <f t="shared" si="3"/>
        <v>-4.0203513178444279</v>
      </c>
      <c r="J18" s="28">
        <f t="shared" si="1"/>
        <v>4.8969990351390793</v>
      </c>
      <c r="K18" s="27">
        <f t="shared" si="2"/>
        <v>5.0612899870733852</v>
      </c>
      <c r="L18" s="18"/>
    </row>
    <row r="19" spans="1:14">
      <c r="A19" s="16"/>
      <c r="B19" s="11" t="s">
        <v>19</v>
      </c>
      <c r="C19" s="55">
        <v>37.684333333333335</v>
      </c>
      <c r="D19" s="55">
        <v>49.673333333333325</v>
      </c>
      <c r="E19" s="55">
        <v>50.207666666666661</v>
      </c>
      <c r="F19" s="55">
        <v>54.835000000000001</v>
      </c>
      <c r="G19" s="56">
        <v>53.448666666666668</v>
      </c>
      <c r="H19" s="28">
        <f t="shared" si="0"/>
        <v>-2.5281906325035686</v>
      </c>
      <c r="I19" s="27">
        <f t="shared" si="3"/>
        <v>9.2163879354414835</v>
      </c>
      <c r="J19" s="28">
        <f t="shared" si="1"/>
        <v>3.3058031848657028</v>
      </c>
      <c r="K19" s="27">
        <f t="shared" si="2"/>
        <v>3.4917781206951077</v>
      </c>
      <c r="L19" s="18"/>
    </row>
    <row r="20" spans="1:14">
      <c r="A20" s="16"/>
      <c r="B20" s="11" t="s">
        <v>5</v>
      </c>
      <c r="C20" s="55">
        <v>48.13366666666667</v>
      </c>
      <c r="D20" s="55">
        <v>46.699666666666666</v>
      </c>
      <c r="E20" s="55">
        <v>49.859666666666669</v>
      </c>
      <c r="F20" s="55">
        <v>47.421333333333337</v>
      </c>
      <c r="G20" s="56">
        <v>49.304666666666662</v>
      </c>
      <c r="H20" s="28">
        <f t="shared" si="0"/>
        <v>3.9714896249226639</v>
      </c>
      <c r="I20" s="27">
        <f t="shared" si="3"/>
        <v>-4.8903923679126109</v>
      </c>
      <c r="J20" s="28">
        <f t="shared" si="1"/>
        <v>3.0494965405200349</v>
      </c>
      <c r="K20" s="27">
        <f t="shared" si="2"/>
        <v>3.0196913319508152</v>
      </c>
      <c r="L20" s="18"/>
    </row>
    <row r="21" spans="1:14">
      <c r="A21" s="16"/>
      <c r="B21" s="11" t="s">
        <v>20</v>
      </c>
      <c r="C21" s="55">
        <v>28.634333333333331</v>
      </c>
      <c r="D21" s="55">
        <v>31.878666666666664</v>
      </c>
      <c r="E21" s="55">
        <v>37.745666666666665</v>
      </c>
      <c r="F21" s="55">
        <v>35.486999999999995</v>
      </c>
      <c r="G21" s="56">
        <v>36.151000000000003</v>
      </c>
      <c r="H21" s="28">
        <f t="shared" si="0"/>
        <v>1.8711077295911371</v>
      </c>
      <c r="I21" s="27">
        <f t="shared" si="3"/>
        <v>-5.9839098527866401</v>
      </c>
      <c r="J21" s="28">
        <f t="shared" si="1"/>
        <v>2.2359414815975458</v>
      </c>
      <c r="K21" s="27">
        <f t="shared" si="2"/>
        <v>2.2597379441799448</v>
      </c>
      <c r="L21" s="18"/>
    </row>
    <row r="22" spans="1:14">
      <c r="A22" s="16"/>
      <c r="B22" s="11" t="s">
        <v>7</v>
      </c>
      <c r="C22" s="55">
        <v>22.407</v>
      </c>
      <c r="D22" s="55">
        <v>21.088999999999999</v>
      </c>
      <c r="E22" s="55">
        <v>24.123333333333335</v>
      </c>
      <c r="F22" s="55">
        <v>22.115333333333336</v>
      </c>
      <c r="G22" s="56">
        <v>22.291333333333331</v>
      </c>
      <c r="H22" s="28">
        <f t="shared" si="0"/>
        <v>0.79582793235459803</v>
      </c>
      <c r="I22" s="27">
        <f t="shared" si="3"/>
        <v>-8.3238911151029438</v>
      </c>
      <c r="J22" s="28">
        <f t="shared" si="1"/>
        <v>1.3787202810466677</v>
      </c>
      <c r="K22" s="27">
        <f t="shared" si="2"/>
        <v>1.4082581757128212</v>
      </c>
      <c r="L22" s="18"/>
    </row>
    <row r="23" spans="1:14">
      <c r="A23" s="16"/>
      <c r="B23" s="11" t="s">
        <v>18</v>
      </c>
      <c r="C23" s="55">
        <v>20.854666666666667</v>
      </c>
      <c r="D23" s="55">
        <v>21.651333333333337</v>
      </c>
      <c r="E23" s="55">
        <v>20.28233333333333</v>
      </c>
      <c r="F23" s="55">
        <v>19.293666666666667</v>
      </c>
      <c r="G23" s="56">
        <v>22.204666666666665</v>
      </c>
      <c r="H23" s="28">
        <f t="shared" si="0"/>
        <v>15.087852663222812</v>
      </c>
      <c r="I23" s="27">
        <f t="shared" si="3"/>
        <v>-4.8745213404111754</v>
      </c>
      <c r="J23" s="28">
        <f t="shared" si="1"/>
        <v>1.3733599426031451</v>
      </c>
      <c r="K23" s="27">
        <f t="shared" si="2"/>
        <v>1.2285803434786393</v>
      </c>
      <c r="L23" s="18"/>
    </row>
    <row r="24" spans="1:14">
      <c r="A24" s="16"/>
      <c r="B24" s="11" t="s">
        <v>22</v>
      </c>
      <c r="C24" s="55">
        <v>19.891999999999999</v>
      </c>
      <c r="D24" s="55">
        <v>18.614999999999998</v>
      </c>
      <c r="E24" s="55">
        <v>20.240333333333336</v>
      </c>
      <c r="F24" s="55">
        <v>24.116</v>
      </c>
      <c r="G24" s="56">
        <v>21.239666666666665</v>
      </c>
      <c r="H24" s="28">
        <f t="shared" si="0"/>
        <v>-11.927074694531992</v>
      </c>
      <c r="I24" s="27">
        <f t="shared" si="3"/>
        <v>19.148235371617716</v>
      </c>
      <c r="J24" s="28">
        <f t="shared" si="1"/>
        <v>1.3136746357031523</v>
      </c>
      <c r="K24" s="27">
        <f t="shared" si="2"/>
        <v>1.5356564449472638</v>
      </c>
      <c r="L24" s="18"/>
    </row>
    <row r="25" spans="1:14">
      <c r="A25" s="16"/>
      <c r="B25" s="11" t="s">
        <v>10</v>
      </c>
      <c r="C25" s="55">
        <v>15.440666666666667</v>
      </c>
      <c r="D25" s="55">
        <v>13.456000000000001</v>
      </c>
      <c r="E25" s="55">
        <v>18.193666666666669</v>
      </c>
      <c r="F25" s="55">
        <v>16.840666666666667</v>
      </c>
      <c r="G25" s="56">
        <v>18.813666666666666</v>
      </c>
      <c r="H25" s="28">
        <f t="shared" si="0"/>
        <v>11.715688215035037</v>
      </c>
      <c r="I25" s="27">
        <f t="shared" si="3"/>
        <v>-7.4366537806196398</v>
      </c>
      <c r="J25" s="28">
        <f t="shared" si="1"/>
        <v>1.1636263926571608</v>
      </c>
      <c r="K25" s="27">
        <f t="shared" si="2"/>
        <v>1.0723784335658992</v>
      </c>
      <c r="L25" s="18"/>
    </row>
    <row r="26" spans="1:14">
      <c r="A26" s="16"/>
      <c r="B26" s="11" t="s">
        <v>21</v>
      </c>
      <c r="C26" s="55">
        <v>13.791666666666666</v>
      </c>
      <c r="D26" s="55">
        <v>13.286333333333333</v>
      </c>
      <c r="E26" s="55">
        <v>16.126666666666665</v>
      </c>
      <c r="F26" s="55">
        <v>16.034333333333333</v>
      </c>
      <c r="G26" s="56">
        <v>16.122666666666664</v>
      </c>
      <c r="H26" s="28">
        <f t="shared" si="0"/>
        <v>0.55090119119387548</v>
      </c>
      <c r="I26" s="27">
        <f t="shared" si="3"/>
        <v>-0.57255064076063844</v>
      </c>
      <c r="J26" s="28">
        <f t="shared" si="1"/>
        <v>0.9971878839857824</v>
      </c>
      <c r="K26" s="27">
        <f t="shared" si="2"/>
        <v>1.021032813226326</v>
      </c>
      <c r="L26" s="18"/>
    </row>
    <row r="27" spans="1:14">
      <c r="A27" s="16"/>
      <c r="B27" s="11" t="s">
        <v>8</v>
      </c>
      <c r="C27" s="55">
        <v>14.235333333333331</v>
      </c>
      <c r="D27" s="55">
        <v>18.474333333333334</v>
      </c>
      <c r="E27" s="55">
        <v>18.259333333333331</v>
      </c>
      <c r="F27" s="55">
        <v>15.745666666666665</v>
      </c>
      <c r="G27" s="56">
        <v>16.102666666666668</v>
      </c>
      <c r="H27" s="28">
        <f t="shared" si="0"/>
        <v>2.2672904714524877</v>
      </c>
      <c r="I27" s="27">
        <f t="shared" si="3"/>
        <v>-13.766475592391103</v>
      </c>
      <c r="J27" s="28">
        <f t="shared" si="1"/>
        <v>0.99595088280650823</v>
      </c>
      <c r="K27" s="27">
        <f t="shared" si="2"/>
        <v>1.0026511235966979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234.90166666666664</v>
      </c>
      <c r="D13" s="26">
        <v>236.15300000000002</v>
      </c>
      <c r="E13" s="26">
        <v>212.422</v>
      </c>
      <c r="F13" s="26">
        <v>246.4143333333333</v>
      </c>
      <c r="G13" s="26">
        <v>239.65299999999999</v>
      </c>
      <c r="H13" s="28">
        <f t="shared" ref="H13:H27" si="0">IF(OR(OR(G13=0,F13=0),G13=""),"",(G13/F13-1)*100)</f>
        <v>-2.7438880043503922</v>
      </c>
      <c r="I13" s="27">
        <f>IF(OR(OR(G13=0,F13=0),F13=""),"",(F13/E13-1)*100)</f>
        <v>16.002265929768722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50.624000000000024</v>
      </c>
      <c r="D14" s="25">
        <v>43.648333333333369</v>
      </c>
      <c r="E14" s="25">
        <v>39.984666666666612</v>
      </c>
      <c r="F14" s="25">
        <v>60.771999999999963</v>
      </c>
      <c r="G14" s="26">
        <v>60.275333333333236</v>
      </c>
      <c r="H14" s="28">
        <f t="shared" si="0"/>
        <v>-0.81726233572488871</v>
      </c>
      <c r="I14" s="27">
        <f>IF(OR(OR(G14=0,F14=0),F14=""),"",(F14/E14-1)*100)</f>
        <v>51.988262167164187</v>
      </c>
      <c r="J14" s="28">
        <f t="shared" si="1"/>
        <v>25.151086501455538</v>
      </c>
      <c r="K14" s="27">
        <f t="shared" si="2"/>
        <v>24.662526395244853</v>
      </c>
      <c r="L14" s="18"/>
    </row>
    <row r="15" spans="1:15">
      <c r="A15" s="16"/>
      <c r="B15" s="12" t="s">
        <v>4</v>
      </c>
      <c r="C15" s="107">
        <v>96.726666666666674</v>
      </c>
      <c r="D15" s="107">
        <v>112.02500000000001</v>
      </c>
      <c r="E15" s="107">
        <v>82.046666666666667</v>
      </c>
      <c r="F15" s="107">
        <v>93.078999999999994</v>
      </c>
      <c r="G15" s="107">
        <v>86.42</v>
      </c>
      <c r="H15" s="50">
        <f t="shared" si="0"/>
        <v>-7.1541378828736786</v>
      </c>
      <c r="I15" s="36">
        <f t="shared" ref="I15:I27" si="3">IF(OR(OR(G15=0,F15=0),F15=""),"",(F15/E15-1)*100)</f>
        <v>13.446412610709334</v>
      </c>
      <c r="J15" s="50">
        <f t="shared" si="1"/>
        <v>36.060470763979588</v>
      </c>
      <c r="K15" s="36">
        <f t="shared" si="2"/>
        <v>37.773370867224983</v>
      </c>
      <c r="L15" s="18"/>
      <c r="N15" s="23" t="s">
        <v>4</v>
      </c>
      <c r="O15" s="34">
        <f>J15</f>
        <v>36.060470763979588</v>
      </c>
    </row>
    <row r="16" spans="1:15">
      <c r="A16" s="16"/>
      <c r="B16" s="11" t="s">
        <v>195</v>
      </c>
      <c r="C16" s="55">
        <v>27.973666666666663</v>
      </c>
      <c r="D16" s="55">
        <v>26.427666666666667</v>
      </c>
      <c r="E16" s="55">
        <v>33.021333333333331</v>
      </c>
      <c r="F16" s="55">
        <v>30.160666666666668</v>
      </c>
      <c r="G16" s="56">
        <v>33.521000000000001</v>
      </c>
      <c r="H16" s="28">
        <f t="shared" si="0"/>
        <v>11.141442496850207</v>
      </c>
      <c r="I16" s="27">
        <f t="shared" si="3"/>
        <v>-8.6630864895421045</v>
      </c>
      <c r="J16" s="28">
        <f t="shared" si="1"/>
        <v>13.987306647527886</v>
      </c>
      <c r="K16" s="27">
        <f t="shared" si="2"/>
        <v>12.239818300612926</v>
      </c>
      <c r="L16" s="18"/>
      <c r="N16" s="23" t="s">
        <v>35</v>
      </c>
      <c r="O16" s="34">
        <f>100-O15</f>
        <v>63.939529236020412</v>
      </c>
    </row>
    <row r="17" spans="1:14">
      <c r="A17" s="16"/>
      <c r="B17" s="11" t="s">
        <v>23</v>
      </c>
      <c r="C17" s="55">
        <v>18.061666666666667</v>
      </c>
      <c r="D17" s="55">
        <v>14.085666666666668</v>
      </c>
      <c r="E17" s="55">
        <v>15.840333333333334</v>
      </c>
      <c r="F17" s="55">
        <v>17.36066666666667</v>
      </c>
      <c r="G17" s="56">
        <v>13.414000000000001</v>
      </c>
      <c r="H17" s="28">
        <f t="shared" si="0"/>
        <v>-22.73338197457856</v>
      </c>
      <c r="I17" s="27">
        <f t="shared" si="3"/>
        <v>9.5978619978535953</v>
      </c>
      <c r="J17" s="28">
        <f t="shared" si="1"/>
        <v>5.5972593708403409</v>
      </c>
      <c r="K17" s="27">
        <f t="shared" si="2"/>
        <v>7.0453152752207346</v>
      </c>
      <c r="L17" s="18"/>
    </row>
    <row r="18" spans="1:14">
      <c r="A18" s="16"/>
      <c r="B18" s="11" t="s">
        <v>24</v>
      </c>
      <c r="C18" s="55">
        <v>11.08</v>
      </c>
      <c r="D18" s="55">
        <v>9.174333333333335</v>
      </c>
      <c r="E18" s="55">
        <v>11.280333333333333</v>
      </c>
      <c r="F18" s="55">
        <v>11.939666666666668</v>
      </c>
      <c r="G18" s="56">
        <v>10.814333333333332</v>
      </c>
      <c r="H18" s="28">
        <f t="shared" si="0"/>
        <v>-9.4251654150032227</v>
      </c>
      <c r="I18" s="27">
        <f t="shared" si="3"/>
        <v>5.8449809402795427</v>
      </c>
      <c r="J18" s="28">
        <f t="shared" si="1"/>
        <v>4.5124965401365031</v>
      </c>
      <c r="K18" s="27">
        <f t="shared" si="2"/>
        <v>4.8453620798573684</v>
      </c>
      <c r="L18" s="18"/>
    </row>
    <row r="19" spans="1:14">
      <c r="A19" s="16"/>
      <c r="B19" s="11" t="s">
        <v>19</v>
      </c>
      <c r="C19" s="55">
        <v>6.5646666666666667</v>
      </c>
      <c r="D19" s="55">
        <v>6.0413333333333332</v>
      </c>
      <c r="E19" s="55">
        <v>9.5473333333333343</v>
      </c>
      <c r="F19" s="55">
        <v>9.3946666666666658</v>
      </c>
      <c r="G19" s="56">
        <v>9.0626666666666669</v>
      </c>
      <c r="H19" s="28">
        <f t="shared" si="0"/>
        <v>-3.5339199545841526</v>
      </c>
      <c r="I19" s="27">
        <f t="shared" si="3"/>
        <v>-1.599050345646269</v>
      </c>
      <c r="J19" s="28">
        <f t="shared" si="1"/>
        <v>3.7815786435666014</v>
      </c>
      <c r="K19" s="27">
        <f t="shared" si="2"/>
        <v>3.8125487830118105</v>
      </c>
      <c r="L19" s="18"/>
    </row>
    <row r="20" spans="1:14">
      <c r="A20" s="16"/>
      <c r="B20" s="11" t="s">
        <v>20</v>
      </c>
      <c r="C20" s="55">
        <v>3.355</v>
      </c>
      <c r="D20" s="55">
        <v>3.9689999999999999</v>
      </c>
      <c r="E20" s="55">
        <v>2.9883333333333333</v>
      </c>
      <c r="F20" s="55">
        <v>3.9743333333333326</v>
      </c>
      <c r="G20" s="56">
        <v>4.5796666666666672</v>
      </c>
      <c r="H20" s="28">
        <f t="shared" si="0"/>
        <v>15.231066006877491</v>
      </c>
      <c r="I20" s="27">
        <f t="shared" si="3"/>
        <v>32.994980479643047</v>
      </c>
      <c r="J20" s="28">
        <f t="shared" si="1"/>
        <v>1.9109573703090164</v>
      </c>
      <c r="K20" s="27">
        <f t="shared" si="2"/>
        <v>1.612866134681018</v>
      </c>
      <c r="L20" s="18"/>
    </row>
    <row r="21" spans="1:14">
      <c r="A21" s="16"/>
      <c r="B21" s="11" t="s">
        <v>5</v>
      </c>
      <c r="C21" s="55">
        <v>4.1526666666666658</v>
      </c>
      <c r="D21" s="55">
        <v>3.8706666666666671</v>
      </c>
      <c r="E21" s="55">
        <v>3.1320000000000001</v>
      </c>
      <c r="F21" s="55">
        <v>4.4763333333333337</v>
      </c>
      <c r="G21" s="56">
        <v>4.312666666666666</v>
      </c>
      <c r="H21" s="28">
        <f t="shared" si="0"/>
        <v>-3.6562662893737663</v>
      </c>
      <c r="I21" s="27">
        <f t="shared" si="3"/>
        <v>42.922520221370796</v>
      </c>
      <c r="J21" s="28">
        <f t="shared" si="1"/>
        <v>1.7995462884531661</v>
      </c>
      <c r="K21" s="27">
        <f t="shared" si="2"/>
        <v>1.8165880502081189</v>
      </c>
      <c r="L21" s="18"/>
    </row>
    <row r="22" spans="1:14">
      <c r="A22" s="16"/>
      <c r="B22" s="11" t="s">
        <v>22</v>
      </c>
      <c r="C22" s="55">
        <v>4.0813333333333333</v>
      </c>
      <c r="D22" s="55">
        <v>4.4636666666666667</v>
      </c>
      <c r="E22" s="55">
        <v>3.5503333333333331</v>
      </c>
      <c r="F22" s="55">
        <v>4.0633333333333335</v>
      </c>
      <c r="G22" s="56">
        <v>4.2860000000000005</v>
      </c>
      <c r="H22" s="28">
        <f t="shared" si="0"/>
        <v>5.479901558654654</v>
      </c>
      <c r="I22" s="27">
        <f t="shared" si="3"/>
        <v>14.449347479109953</v>
      </c>
      <c r="J22" s="28">
        <f t="shared" si="1"/>
        <v>1.7884190892665648</v>
      </c>
      <c r="K22" s="27">
        <f t="shared" si="2"/>
        <v>1.6489841635294484</v>
      </c>
      <c r="L22" s="18"/>
    </row>
    <row r="23" spans="1:14">
      <c r="A23" s="16"/>
      <c r="B23" s="11" t="s">
        <v>7</v>
      </c>
      <c r="C23" s="55">
        <v>3.7010000000000001</v>
      </c>
      <c r="D23" s="55">
        <v>3.0803333333333334</v>
      </c>
      <c r="E23" s="55">
        <v>2.8160000000000003</v>
      </c>
      <c r="F23" s="55">
        <v>3.1306666666666665</v>
      </c>
      <c r="G23" s="56">
        <v>3.3180000000000001</v>
      </c>
      <c r="H23" s="28">
        <f t="shared" si="0"/>
        <v>5.9838160136286289</v>
      </c>
      <c r="I23" s="27">
        <f t="shared" si="3"/>
        <v>11.174242424242408</v>
      </c>
      <c r="J23" s="28">
        <f t="shared" si="1"/>
        <v>1.3845017587929216</v>
      </c>
      <c r="K23" s="27">
        <f t="shared" si="2"/>
        <v>1.2704888649605071</v>
      </c>
      <c r="L23" s="18"/>
    </row>
    <row r="24" spans="1:14">
      <c r="A24" s="16"/>
      <c r="B24" s="11" t="s">
        <v>21</v>
      </c>
      <c r="C24" s="55">
        <v>2.7829999999999999</v>
      </c>
      <c r="D24" s="55">
        <v>3.821333333333333</v>
      </c>
      <c r="E24" s="55">
        <v>2.86</v>
      </c>
      <c r="F24" s="55">
        <v>2.6273333333333335</v>
      </c>
      <c r="G24" s="56">
        <v>2.9806666666666666</v>
      </c>
      <c r="H24" s="28">
        <f t="shared" si="0"/>
        <v>13.448363359553394</v>
      </c>
      <c r="I24" s="27">
        <f t="shared" si="3"/>
        <v>-8.1351981351981291</v>
      </c>
      <c r="J24" s="28">
        <f t="shared" si="1"/>
        <v>1.2437426890824095</v>
      </c>
      <c r="K24" s="27">
        <f t="shared" si="2"/>
        <v>1.0662258553682622</v>
      </c>
      <c r="L24" s="18"/>
    </row>
    <row r="25" spans="1:14">
      <c r="A25" s="16"/>
      <c r="B25" s="11" t="s">
        <v>18</v>
      </c>
      <c r="C25" s="55">
        <v>2.2850000000000001</v>
      </c>
      <c r="D25" s="55">
        <v>1.9573333333333334</v>
      </c>
      <c r="E25" s="55">
        <v>2.3163333333333331</v>
      </c>
      <c r="F25" s="55">
        <v>2.0606666666666666</v>
      </c>
      <c r="G25" s="56">
        <v>2.5843333333333334</v>
      </c>
      <c r="H25" s="28">
        <f t="shared" si="0"/>
        <v>25.412487868003875</v>
      </c>
      <c r="I25" s="27">
        <f t="shared" si="3"/>
        <v>-11.037559361059134</v>
      </c>
      <c r="J25" s="28">
        <f t="shared" si="1"/>
        <v>1.078364691171541</v>
      </c>
      <c r="K25" s="27">
        <f t="shared" si="2"/>
        <v>0.83626087768162849</v>
      </c>
      <c r="L25" s="18"/>
    </row>
    <row r="26" spans="1:14">
      <c r="A26" s="16"/>
      <c r="B26" s="11" t="s">
        <v>10</v>
      </c>
      <c r="C26" s="55">
        <v>1.5389999999999999</v>
      </c>
      <c r="D26" s="55">
        <v>2.1339999999999999</v>
      </c>
      <c r="E26" s="55">
        <v>1.6516666666666666</v>
      </c>
      <c r="F26" s="55">
        <v>1.5419999999999998</v>
      </c>
      <c r="G26" s="56">
        <v>2.1746666666666665</v>
      </c>
      <c r="H26" s="28">
        <f t="shared" si="0"/>
        <v>41.028966709900573</v>
      </c>
      <c r="I26" s="27">
        <f t="shared" si="3"/>
        <v>-6.6397578203834628</v>
      </c>
      <c r="J26" s="28">
        <f t="shared" si="1"/>
        <v>0.90742309366737184</v>
      </c>
      <c r="K26" s="27">
        <f t="shared" si="2"/>
        <v>0.62577528634021562</v>
      </c>
      <c r="L26" s="18"/>
    </row>
    <row r="27" spans="1:14">
      <c r="A27" s="16"/>
      <c r="B27" s="11" t="s">
        <v>8</v>
      </c>
      <c r="C27" s="55">
        <v>1.974</v>
      </c>
      <c r="D27" s="55">
        <v>1.4543333333333333</v>
      </c>
      <c r="E27" s="55">
        <v>1.3866666666666667</v>
      </c>
      <c r="F27" s="55">
        <v>1.833</v>
      </c>
      <c r="G27" s="56">
        <v>1.9096666666666664</v>
      </c>
      <c r="H27" s="28">
        <f t="shared" si="0"/>
        <v>4.1825786506637375</v>
      </c>
      <c r="I27" s="27">
        <f t="shared" si="3"/>
        <v>32.187499999999993</v>
      </c>
      <c r="J27" s="28">
        <f t="shared" si="1"/>
        <v>0.796846551750517</v>
      </c>
      <c r="K27" s="27">
        <f t="shared" si="2"/>
        <v>0.74386906605811631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953.20433333333347</v>
      </c>
      <c r="D13" s="26">
        <v>1114.1273333333334</v>
      </c>
      <c r="E13" s="26">
        <v>1184.7816666666668</v>
      </c>
      <c r="F13" s="26">
        <v>1233.1503333333333</v>
      </c>
      <c r="G13" s="26">
        <v>1322.3966666666668</v>
      </c>
      <c r="H13" s="28">
        <f t="shared" ref="H13:H14" si="0">IF(OR(OR(G13=0,F13=0),G13=""),"",(G13/F13-1)*100)</f>
        <v>7.2372630425433515</v>
      </c>
      <c r="I13" s="27">
        <f>IF(OR(OR(G13=0,F13=0),F13=""),"",(F13/E13-1)*100)</f>
        <v>4.0824962123823028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212.17666666666685</v>
      </c>
      <c r="D14" s="25">
        <v>248.24800000000016</v>
      </c>
      <c r="E14" s="25">
        <v>302.76433333333364</v>
      </c>
      <c r="F14" s="25">
        <v>324.54333333333318</v>
      </c>
      <c r="G14" s="26">
        <v>345.72299999999996</v>
      </c>
      <c r="H14" s="28">
        <f t="shared" si="0"/>
        <v>6.5259903659501406</v>
      </c>
      <c r="I14" s="27">
        <f>IF(OR(OR(G14=0,F14=0),F14=""),"",(F14/E14-1)*100)</f>
        <v>7.1933836328143652</v>
      </c>
      <c r="J14" s="28">
        <f t="shared" si="1"/>
        <v>26.143668440382228</v>
      </c>
      <c r="K14" s="27">
        <f t="shared" si="2"/>
        <v>26.318229380521586</v>
      </c>
      <c r="L14" s="18"/>
    </row>
    <row r="15" spans="1:15">
      <c r="A15" s="16"/>
      <c r="B15" s="12" t="s">
        <v>4</v>
      </c>
      <c r="C15" s="107">
        <v>385.75600000000003</v>
      </c>
      <c r="D15" s="107">
        <v>428.18866666666668</v>
      </c>
      <c r="E15" s="107">
        <v>420.17733333333331</v>
      </c>
      <c r="F15" s="107">
        <v>460.63866666666667</v>
      </c>
      <c r="G15" s="107">
        <v>496.99566666666669</v>
      </c>
      <c r="H15" s="50">
        <v>439.51066666666662</v>
      </c>
      <c r="I15" s="36">
        <f t="shared" ref="I15:I27" si="3">IF(OR(OR(G15=0,F15=0),F15=""),"",(F15/E15-1)*100)</f>
        <v>9.6295849688861512</v>
      </c>
      <c r="J15" s="50">
        <f t="shared" si="1"/>
        <v>37.5829491403235</v>
      </c>
      <c r="K15" s="36">
        <f t="shared" si="2"/>
        <v>37.35462369957056</v>
      </c>
      <c r="L15" s="18"/>
      <c r="N15" s="23" t="s">
        <v>4</v>
      </c>
      <c r="O15" s="34">
        <f>J15</f>
        <v>37.5829491403235</v>
      </c>
    </row>
    <row r="16" spans="1:15">
      <c r="A16" s="16"/>
      <c r="B16" s="11" t="s">
        <v>195</v>
      </c>
      <c r="C16" s="55">
        <v>112.72333333333331</v>
      </c>
      <c r="D16" s="55">
        <v>138.94</v>
      </c>
      <c r="E16" s="55">
        <v>149.57</v>
      </c>
      <c r="F16" s="55">
        <v>135.58799999999999</v>
      </c>
      <c r="G16" s="56">
        <v>154.274</v>
      </c>
      <c r="H16" s="28">
        <v>128.27266666666665</v>
      </c>
      <c r="I16" s="27">
        <f t="shared" si="3"/>
        <v>-9.3481313097546259</v>
      </c>
      <c r="J16" s="28">
        <f t="shared" si="1"/>
        <v>11.666242352899658</v>
      </c>
      <c r="K16" s="27">
        <f t="shared" si="2"/>
        <v>10.99525307944341</v>
      </c>
      <c r="L16" s="18"/>
      <c r="N16" s="23" t="s">
        <v>35</v>
      </c>
      <c r="O16" s="34">
        <f>100-O15</f>
        <v>62.4170508596765</v>
      </c>
    </row>
    <row r="17" spans="1:14">
      <c r="A17" s="16"/>
      <c r="B17" s="11" t="s">
        <v>23</v>
      </c>
      <c r="C17" s="55">
        <v>85.407333333333327</v>
      </c>
      <c r="D17" s="55">
        <v>108.005</v>
      </c>
      <c r="E17" s="55">
        <v>102.16366666666666</v>
      </c>
      <c r="F17" s="55">
        <v>103.07133333333333</v>
      </c>
      <c r="G17" s="56">
        <v>100.85899999999999</v>
      </c>
      <c r="H17" s="28">
        <v>94.843000000000004</v>
      </c>
      <c r="I17" s="27">
        <f t="shared" si="3"/>
        <v>0.88844370634049152</v>
      </c>
      <c r="J17" s="28">
        <f t="shared" si="1"/>
        <v>7.6269853473113196</v>
      </c>
      <c r="K17" s="27">
        <f t="shared" si="2"/>
        <v>8.3583753373135625</v>
      </c>
      <c r="L17" s="18"/>
    </row>
    <row r="18" spans="1:14">
      <c r="A18" s="16"/>
      <c r="B18" s="11" t="s">
        <v>24</v>
      </c>
      <c r="C18" s="55">
        <v>39.902666666666669</v>
      </c>
      <c r="D18" s="55">
        <v>49.423333333333339</v>
      </c>
      <c r="E18" s="55">
        <v>48.427999999999997</v>
      </c>
      <c r="F18" s="55">
        <v>48.657999999999994</v>
      </c>
      <c r="G18" s="56">
        <v>51.464666666666666</v>
      </c>
      <c r="H18" s="28">
        <v>49.016666666666673</v>
      </c>
      <c r="I18" s="27">
        <f t="shared" si="3"/>
        <v>0.47493185760303369</v>
      </c>
      <c r="J18" s="28">
        <f t="shared" si="1"/>
        <v>3.8917722619788813</v>
      </c>
      <c r="K18" s="27">
        <f t="shared" si="2"/>
        <v>3.9458287189099135</v>
      </c>
      <c r="L18" s="18"/>
    </row>
    <row r="19" spans="1:14">
      <c r="A19" s="16"/>
      <c r="B19" s="11" t="s">
        <v>19</v>
      </c>
      <c r="C19" s="55">
        <v>26.134333333333331</v>
      </c>
      <c r="D19" s="55">
        <v>33.415333333333336</v>
      </c>
      <c r="E19" s="55">
        <v>47.389333333333333</v>
      </c>
      <c r="F19" s="55">
        <v>40.466000000000001</v>
      </c>
      <c r="G19" s="56">
        <v>43.207999999999998</v>
      </c>
      <c r="H19" s="28">
        <v>42.814</v>
      </c>
      <c r="I19" s="27">
        <f t="shared" si="3"/>
        <v>-14.609476112767993</v>
      </c>
      <c r="J19" s="28">
        <f t="shared" si="1"/>
        <v>3.2674008555173808</v>
      </c>
      <c r="K19" s="27">
        <f t="shared" si="2"/>
        <v>3.2815139327429939</v>
      </c>
      <c r="L19" s="18"/>
    </row>
    <row r="20" spans="1:14">
      <c r="A20" s="16"/>
      <c r="B20" s="11" t="s">
        <v>22</v>
      </c>
      <c r="C20" s="55">
        <v>15.236666666666665</v>
      </c>
      <c r="D20" s="55">
        <v>19.109666666666666</v>
      </c>
      <c r="E20" s="55">
        <v>21.421666666666667</v>
      </c>
      <c r="F20" s="55">
        <v>19.893999999999998</v>
      </c>
      <c r="G20" s="56">
        <v>24.766333333333336</v>
      </c>
      <c r="H20" s="28">
        <v>26.511333333333337</v>
      </c>
      <c r="I20" s="27">
        <f t="shared" si="3"/>
        <v>-7.1314090095697562</v>
      </c>
      <c r="J20" s="28">
        <f t="shared" si="1"/>
        <v>1.8728369450417046</v>
      </c>
      <c r="K20" s="27">
        <f t="shared" si="2"/>
        <v>1.6132664008794817</v>
      </c>
      <c r="L20" s="18"/>
    </row>
    <row r="21" spans="1:14">
      <c r="A21" s="16"/>
      <c r="B21" s="11" t="s">
        <v>5</v>
      </c>
      <c r="C21" s="55">
        <v>18.266333333333336</v>
      </c>
      <c r="D21" s="55">
        <v>20.185666666666666</v>
      </c>
      <c r="E21" s="55">
        <v>22.835999999999999</v>
      </c>
      <c r="F21" s="55">
        <v>23.759</v>
      </c>
      <c r="G21" s="56">
        <v>21.374666666666666</v>
      </c>
      <c r="H21" s="28">
        <v>20.180666666666667</v>
      </c>
      <c r="I21" s="27">
        <f t="shared" si="3"/>
        <v>4.0418637239446609</v>
      </c>
      <c r="J21" s="28">
        <f t="shared" si="1"/>
        <v>1.616358177954673</v>
      </c>
      <c r="K21" s="27">
        <f t="shared" si="2"/>
        <v>1.92669128473387</v>
      </c>
      <c r="L21" s="18"/>
    </row>
    <row r="22" spans="1:14">
      <c r="A22" s="16"/>
      <c r="B22" s="11" t="s">
        <v>20</v>
      </c>
      <c r="C22" s="55">
        <v>11.608666666666666</v>
      </c>
      <c r="D22" s="55">
        <v>15.249333333333334</v>
      </c>
      <c r="E22" s="55">
        <v>14.467999999999998</v>
      </c>
      <c r="F22" s="55">
        <v>15.039666666666667</v>
      </c>
      <c r="G22" s="56">
        <v>18.001333333333335</v>
      </c>
      <c r="H22" s="28">
        <v>16.443333333333332</v>
      </c>
      <c r="I22" s="27">
        <f t="shared" si="3"/>
        <v>3.9512487328356993</v>
      </c>
      <c r="J22" s="28">
        <f t="shared" si="1"/>
        <v>1.3612657825816257</v>
      </c>
      <c r="K22" s="27">
        <f t="shared" si="2"/>
        <v>1.2196133966904821</v>
      </c>
      <c r="L22" s="18"/>
    </row>
    <row r="23" spans="1:14">
      <c r="A23" s="16"/>
      <c r="B23" s="11" t="s">
        <v>7</v>
      </c>
      <c r="C23" s="55">
        <v>11.006666666666666</v>
      </c>
      <c r="D23" s="55">
        <v>12.860333333333335</v>
      </c>
      <c r="E23" s="55">
        <v>14.277666666666667</v>
      </c>
      <c r="F23" s="55">
        <v>14.724666666666666</v>
      </c>
      <c r="G23" s="56">
        <v>17.296333333333333</v>
      </c>
      <c r="H23" s="28">
        <v>15.176</v>
      </c>
      <c r="I23" s="27">
        <f t="shared" si="3"/>
        <v>3.1307636635304448</v>
      </c>
      <c r="J23" s="28">
        <f t="shared" si="1"/>
        <v>1.3079534884893336</v>
      </c>
      <c r="K23" s="27">
        <f t="shared" si="2"/>
        <v>1.1940690659235653</v>
      </c>
      <c r="L23" s="18"/>
    </row>
    <row r="24" spans="1:14">
      <c r="A24" s="16"/>
      <c r="B24" s="11" t="s">
        <v>21</v>
      </c>
      <c r="C24" s="55">
        <v>12.025</v>
      </c>
      <c r="D24" s="55">
        <v>12.379333333333333</v>
      </c>
      <c r="E24" s="55">
        <v>13.492666666666667</v>
      </c>
      <c r="F24" s="55">
        <v>14.616666666666667</v>
      </c>
      <c r="G24" s="56">
        <v>16.018333333333334</v>
      </c>
      <c r="H24" s="28">
        <v>14.386000000000001</v>
      </c>
      <c r="I24" s="27">
        <f t="shared" si="3"/>
        <v>8.3304511092445299</v>
      </c>
      <c r="J24" s="28">
        <f t="shared" si="1"/>
        <v>1.2113107766454343</v>
      </c>
      <c r="K24" s="27">
        <f t="shared" si="2"/>
        <v>1.1853110096606227</v>
      </c>
      <c r="L24" s="18"/>
    </row>
    <row r="25" spans="1:14">
      <c r="A25" s="16"/>
      <c r="B25" s="11" t="s">
        <v>18</v>
      </c>
      <c r="C25" s="55">
        <v>10.856000000000002</v>
      </c>
      <c r="D25" s="55">
        <v>12.842999999999998</v>
      </c>
      <c r="E25" s="55">
        <v>12.883000000000001</v>
      </c>
      <c r="F25" s="55">
        <v>14.483666666666666</v>
      </c>
      <c r="G25" s="56">
        <v>13.718333333333334</v>
      </c>
      <c r="H25" s="28">
        <v>13.31</v>
      </c>
      <c r="I25" s="27">
        <f t="shared" si="3"/>
        <v>12.424642293461652</v>
      </c>
      <c r="J25" s="28">
        <f t="shared" si="1"/>
        <v>1.0373841434365383</v>
      </c>
      <c r="K25" s="27">
        <f t="shared" si="2"/>
        <v>1.1745256255590357</v>
      </c>
      <c r="L25" s="18"/>
    </row>
    <row r="26" spans="1:14">
      <c r="A26" s="16"/>
      <c r="B26" s="11" t="s">
        <v>10</v>
      </c>
      <c r="C26" s="55">
        <v>7.1039999999999992</v>
      </c>
      <c r="D26" s="55">
        <v>10.054</v>
      </c>
      <c r="E26" s="55">
        <v>8.7656666666666663</v>
      </c>
      <c r="F26" s="55">
        <v>10.066666666666666</v>
      </c>
      <c r="G26" s="56">
        <v>11.023666666666665</v>
      </c>
      <c r="H26" s="28">
        <v>10.647666666666666</v>
      </c>
      <c r="I26" s="27">
        <f t="shared" si="3"/>
        <v>14.841997185990795</v>
      </c>
      <c r="J26" s="28">
        <f t="shared" si="1"/>
        <v>0.83361270823933309</v>
      </c>
      <c r="K26" s="27">
        <f t="shared" si="2"/>
        <v>0.81633734302738437</v>
      </c>
      <c r="L26" s="18"/>
    </row>
    <row r="27" spans="1:14">
      <c r="A27" s="16"/>
      <c r="B27" s="11" t="s">
        <v>8</v>
      </c>
      <c r="C27" s="55">
        <v>5.0006666666666666</v>
      </c>
      <c r="D27" s="55">
        <v>5.2256666666666671</v>
      </c>
      <c r="E27" s="55">
        <v>6.144333333333333</v>
      </c>
      <c r="F27" s="55">
        <v>7.6006666666666662</v>
      </c>
      <c r="G27" s="56">
        <v>7.6733333333333329</v>
      </c>
      <c r="H27" s="28">
        <v>8.374666666666668</v>
      </c>
      <c r="I27" s="27">
        <f t="shared" si="3"/>
        <v>23.70205609504692</v>
      </c>
      <c r="J27" s="28">
        <f t="shared" si="1"/>
        <v>0.58025957919837456</v>
      </c>
      <c r="K27" s="27">
        <f t="shared" si="2"/>
        <v>0.61636172502352371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3631.404</v>
      </c>
      <c r="D13" s="26">
        <v>3585.9383333333335</v>
      </c>
      <c r="E13" s="26">
        <v>3680.8773333333334</v>
      </c>
      <c r="F13" s="26">
        <v>3800.3576666666668</v>
      </c>
      <c r="G13" s="26">
        <v>3765.5450000000001</v>
      </c>
      <c r="H13" s="28">
        <f t="shared" ref="H13:H27" si="0">IF(OR(OR(G13=0,F13=0),G13=""),"",(G13/F13-1)*100)</f>
        <v>-0.91603658708263591</v>
      </c>
      <c r="I13" s="27">
        <f>IF(OR(OR(G13=0,F13=0),F13=""),"",(F13/E13-1)*100)</f>
        <v>3.2459743293084431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1574.6913333333337</v>
      </c>
      <c r="D14" s="25">
        <v>1605.991</v>
      </c>
      <c r="E14" s="25">
        <v>1657.8919999999996</v>
      </c>
      <c r="F14" s="25">
        <v>1676.9340000000002</v>
      </c>
      <c r="G14" s="26">
        <v>1647.3316666666669</v>
      </c>
      <c r="H14" s="28">
        <f t="shared" si="0"/>
        <v>-1.7652652598929564</v>
      </c>
      <c r="I14" s="27">
        <f>IF(OR(OR(G14=0,F14=0),F14=""),"",(F14/E14-1)*100)</f>
        <v>1.1485669754121908</v>
      </c>
      <c r="J14" s="28">
        <f t="shared" si="1"/>
        <v>43.747496488998721</v>
      </c>
      <c r="K14" s="27">
        <f t="shared" si="2"/>
        <v>44.125688871564989</v>
      </c>
      <c r="L14" s="18"/>
    </row>
    <row r="15" spans="1:15">
      <c r="A15" s="16"/>
      <c r="B15" s="12" t="s">
        <v>4</v>
      </c>
      <c r="C15" s="107">
        <v>840.005</v>
      </c>
      <c r="D15" s="107">
        <v>804.32466666666676</v>
      </c>
      <c r="E15" s="107">
        <v>813.30200000000002</v>
      </c>
      <c r="F15" s="107">
        <v>862.94099999999992</v>
      </c>
      <c r="G15" s="107">
        <v>836.91733333333332</v>
      </c>
      <c r="H15" s="50">
        <f t="shared" si="0"/>
        <v>-3.0156947771245779</v>
      </c>
      <c r="I15" s="36">
        <f t="shared" ref="I15:I27" si="3">IF(OR(OR(G15=0,F15=0),F15=""),"",(F15/E15-1)*100)</f>
        <v>6.1033908683367111</v>
      </c>
      <c r="J15" s="50">
        <f t="shared" si="1"/>
        <v>22.225662774799751</v>
      </c>
      <c r="K15" s="36">
        <f t="shared" si="2"/>
        <v>22.706836453025076</v>
      </c>
      <c r="L15" s="18"/>
      <c r="N15" s="23" t="s">
        <v>4</v>
      </c>
      <c r="O15" s="34">
        <f>J15</f>
        <v>22.225662774799751</v>
      </c>
    </row>
    <row r="16" spans="1:15">
      <c r="A16" s="16"/>
      <c r="B16" s="11" t="s">
        <v>195</v>
      </c>
      <c r="C16" s="55">
        <v>289.53199999999998</v>
      </c>
      <c r="D16" s="55">
        <v>292.93933333333331</v>
      </c>
      <c r="E16" s="55">
        <v>329.77166666666665</v>
      </c>
      <c r="F16" s="55">
        <v>324.52299999999997</v>
      </c>
      <c r="G16" s="56">
        <v>348.85599999999999</v>
      </c>
      <c r="H16" s="28">
        <f t="shared" si="0"/>
        <v>7.4980818000573324</v>
      </c>
      <c r="I16" s="27">
        <f t="shared" si="3"/>
        <v>-1.591606313459315</v>
      </c>
      <c r="J16" s="28">
        <f t="shared" si="1"/>
        <v>9.2644225470682198</v>
      </c>
      <c r="K16" s="27">
        <f t="shared" si="2"/>
        <v>8.5392752068160593</v>
      </c>
      <c r="L16" s="18"/>
      <c r="N16" s="23" t="s">
        <v>35</v>
      </c>
      <c r="O16" s="34">
        <f>100-O15</f>
        <v>77.774337225200242</v>
      </c>
    </row>
    <row r="17" spans="1:14">
      <c r="A17" s="16"/>
      <c r="B17" s="11" t="s">
        <v>23</v>
      </c>
      <c r="C17" s="55">
        <v>255.56599999999995</v>
      </c>
      <c r="D17" s="55">
        <v>247.00666666666666</v>
      </c>
      <c r="E17" s="55">
        <v>225.69333333333336</v>
      </c>
      <c r="F17" s="55">
        <v>247.15533333333335</v>
      </c>
      <c r="G17" s="56">
        <v>226.90833333333333</v>
      </c>
      <c r="H17" s="28">
        <f t="shared" si="0"/>
        <v>-8.1920141988978674</v>
      </c>
      <c r="I17" s="27">
        <f t="shared" si="3"/>
        <v>9.5093637384060958</v>
      </c>
      <c r="J17" s="28">
        <f t="shared" si="1"/>
        <v>6.0259094854352639</v>
      </c>
      <c r="K17" s="27">
        <f t="shared" si="2"/>
        <v>6.5034755939199762</v>
      </c>
      <c r="L17" s="18"/>
    </row>
    <row r="18" spans="1:14">
      <c r="A18" s="16"/>
      <c r="B18" s="11" t="s">
        <v>24</v>
      </c>
      <c r="C18" s="55">
        <v>153.93533333333335</v>
      </c>
      <c r="D18" s="55">
        <v>139.52566666666667</v>
      </c>
      <c r="E18" s="55">
        <v>141.64433333333332</v>
      </c>
      <c r="F18" s="55">
        <v>147.14333333333335</v>
      </c>
      <c r="G18" s="56">
        <v>159.67699999999999</v>
      </c>
      <c r="H18" s="28">
        <f t="shared" si="0"/>
        <v>8.517998323630005</v>
      </c>
      <c r="I18" s="27">
        <f t="shared" si="3"/>
        <v>3.8822590855499772</v>
      </c>
      <c r="J18" s="28">
        <f t="shared" si="1"/>
        <v>4.2404751503434426</v>
      </c>
      <c r="K18" s="27">
        <f t="shared" si="2"/>
        <v>3.8718285550842455</v>
      </c>
      <c r="L18" s="18"/>
    </row>
    <row r="19" spans="1:14">
      <c r="A19" s="16"/>
      <c r="B19" s="11" t="s">
        <v>19</v>
      </c>
      <c r="C19" s="55">
        <v>86.456000000000003</v>
      </c>
      <c r="D19" s="55">
        <v>91.2</v>
      </c>
      <c r="E19" s="55">
        <v>105.116</v>
      </c>
      <c r="F19" s="55">
        <v>117.577</v>
      </c>
      <c r="G19" s="56">
        <v>109.39666666666666</v>
      </c>
      <c r="H19" s="28">
        <f t="shared" si="0"/>
        <v>-6.9574264808026527</v>
      </c>
      <c r="I19" s="27">
        <f t="shared" si="3"/>
        <v>11.85452262262643</v>
      </c>
      <c r="J19" s="28">
        <f t="shared" si="1"/>
        <v>2.9052014161739312</v>
      </c>
      <c r="K19" s="27">
        <f t="shared" si="2"/>
        <v>3.0938403780065262</v>
      </c>
      <c r="L19" s="18"/>
    </row>
    <row r="20" spans="1:14">
      <c r="A20" s="16"/>
      <c r="B20" s="11" t="s">
        <v>5</v>
      </c>
      <c r="C20" s="55">
        <v>89.830333333333328</v>
      </c>
      <c r="D20" s="55">
        <v>82.058000000000007</v>
      </c>
      <c r="E20" s="55">
        <v>81.203666666666663</v>
      </c>
      <c r="F20" s="55">
        <v>85.013999999999996</v>
      </c>
      <c r="G20" s="56">
        <v>94.901333333333341</v>
      </c>
      <c r="H20" s="28">
        <f t="shared" si="0"/>
        <v>11.630241293590871</v>
      </c>
      <c r="I20" s="27">
        <f t="shared" si="3"/>
        <v>4.692316849403344</v>
      </c>
      <c r="J20" s="28">
        <f t="shared" si="1"/>
        <v>2.5202549254711695</v>
      </c>
      <c r="K20" s="27">
        <f t="shared" si="2"/>
        <v>2.2369999735989761</v>
      </c>
      <c r="L20" s="18"/>
    </row>
    <row r="21" spans="1:14">
      <c r="A21" s="16"/>
      <c r="B21" s="11" t="s">
        <v>20</v>
      </c>
      <c r="C21" s="55">
        <v>65.099666666666664</v>
      </c>
      <c r="D21" s="55">
        <v>58.131</v>
      </c>
      <c r="E21" s="55">
        <v>69.382999999999996</v>
      </c>
      <c r="F21" s="55">
        <v>64.75633333333333</v>
      </c>
      <c r="G21" s="56">
        <v>64.227999999999994</v>
      </c>
      <c r="H21" s="28">
        <f t="shared" si="0"/>
        <v>-0.81587901312099032</v>
      </c>
      <c r="I21" s="27">
        <f t="shared" si="3"/>
        <v>-6.6683001119390406</v>
      </c>
      <c r="J21" s="28">
        <f t="shared" si="1"/>
        <v>1.7056760707945329</v>
      </c>
      <c r="K21" s="27">
        <f t="shared" si="2"/>
        <v>1.7039536541867593</v>
      </c>
      <c r="L21" s="18"/>
    </row>
    <row r="22" spans="1:14">
      <c r="A22" s="16"/>
      <c r="B22" s="11" t="s">
        <v>22</v>
      </c>
      <c r="C22" s="55">
        <v>54.533666666666669</v>
      </c>
      <c r="D22" s="55">
        <v>55.709666666666664</v>
      </c>
      <c r="E22" s="55">
        <v>47.56133333333333</v>
      </c>
      <c r="F22" s="55">
        <v>54.13033333333334</v>
      </c>
      <c r="G22" s="56">
        <v>57.472666666666669</v>
      </c>
      <c r="H22" s="28">
        <f t="shared" si="0"/>
        <v>6.174603272348822</v>
      </c>
      <c r="I22" s="27">
        <f t="shared" si="3"/>
        <v>13.811639707325307</v>
      </c>
      <c r="J22" s="28">
        <f t="shared" si="1"/>
        <v>1.526277515384006</v>
      </c>
      <c r="K22" s="27">
        <f t="shared" si="2"/>
        <v>1.4243483924714806</v>
      </c>
      <c r="L22" s="18"/>
    </row>
    <row r="23" spans="1:14">
      <c r="A23" s="16"/>
      <c r="B23" s="11" t="s">
        <v>7</v>
      </c>
      <c r="C23" s="55">
        <v>52.952666666666666</v>
      </c>
      <c r="D23" s="55">
        <v>49.910333333333334</v>
      </c>
      <c r="E23" s="55">
        <v>49.011666666666663</v>
      </c>
      <c r="F23" s="55">
        <v>54.942666666666668</v>
      </c>
      <c r="G23" s="56">
        <v>50.543666666666667</v>
      </c>
      <c r="H23" s="28">
        <f t="shared" si="0"/>
        <v>-8.0065280170844808</v>
      </c>
      <c r="I23" s="27">
        <f t="shared" si="3"/>
        <v>12.101200394463918</v>
      </c>
      <c r="J23" s="28">
        <f t="shared" si="1"/>
        <v>1.3422669671101173</v>
      </c>
      <c r="K23" s="27">
        <f t="shared" si="2"/>
        <v>1.4457235735618919</v>
      </c>
      <c r="L23" s="18"/>
    </row>
    <row r="24" spans="1:14">
      <c r="A24" s="16"/>
      <c r="B24" s="11" t="s">
        <v>21</v>
      </c>
      <c r="C24" s="55">
        <v>45.414666666666655</v>
      </c>
      <c r="D24" s="55">
        <v>38.460333333333331</v>
      </c>
      <c r="E24" s="55">
        <v>44.227000000000004</v>
      </c>
      <c r="F24" s="55">
        <v>44.699000000000005</v>
      </c>
      <c r="G24" s="56">
        <v>43.804333333333339</v>
      </c>
      <c r="H24" s="28">
        <f t="shared" si="0"/>
        <v>-2.0015362014064397</v>
      </c>
      <c r="I24" s="27">
        <f t="shared" si="3"/>
        <v>1.0672213806046216</v>
      </c>
      <c r="J24" s="28">
        <f t="shared" si="1"/>
        <v>1.163293316992184</v>
      </c>
      <c r="K24" s="27">
        <f t="shared" si="2"/>
        <v>1.1761787684369709</v>
      </c>
      <c r="L24" s="18"/>
    </row>
    <row r="25" spans="1:14">
      <c r="A25" s="16"/>
      <c r="B25" s="11" t="s">
        <v>10</v>
      </c>
      <c r="C25" s="55">
        <v>41.31433333333333</v>
      </c>
      <c r="D25" s="55">
        <v>41.512</v>
      </c>
      <c r="E25" s="55">
        <v>40.612333333333332</v>
      </c>
      <c r="F25" s="55">
        <v>40.434333333333335</v>
      </c>
      <c r="G25" s="56">
        <v>43.372333333333337</v>
      </c>
      <c r="H25" s="28">
        <f t="shared" si="0"/>
        <v>7.2661022398456732</v>
      </c>
      <c r="I25" s="27">
        <f t="shared" si="3"/>
        <v>-0.43829050288499705</v>
      </c>
      <c r="J25" s="28">
        <f t="shared" si="1"/>
        <v>1.1518208740921523</v>
      </c>
      <c r="K25" s="27">
        <f t="shared" si="2"/>
        <v>1.0639612604883768</v>
      </c>
      <c r="L25" s="18"/>
    </row>
    <row r="26" spans="1:14">
      <c r="A26" s="16"/>
      <c r="B26" s="11" t="s">
        <v>18</v>
      </c>
      <c r="C26" s="55">
        <v>42.181000000000004</v>
      </c>
      <c r="D26" s="55">
        <v>39.497666666666667</v>
      </c>
      <c r="E26" s="55">
        <v>38.56066666666667</v>
      </c>
      <c r="F26" s="55">
        <v>42.100999999999999</v>
      </c>
      <c r="G26" s="56">
        <v>41.603000000000002</v>
      </c>
      <c r="H26" s="28">
        <f t="shared" si="0"/>
        <v>-1.1828697655637543</v>
      </c>
      <c r="I26" s="27">
        <f t="shared" si="3"/>
        <v>9.1812036444736336</v>
      </c>
      <c r="J26" s="28">
        <f t="shared" si="1"/>
        <v>1.104833430486158</v>
      </c>
      <c r="K26" s="27">
        <f t="shared" si="2"/>
        <v>1.107816781806414</v>
      </c>
      <c r="L26" s="18"/>
    </row>
    <row r="27" spans="1:14">
      <c r="A27" s="16"/>
      <c r="B27" s="11" t="s">
        <v>8</v>
      </c>
      <c r="C27" s="55">
        <v>39.891999999999996</v>
      </c>
      <c r="D27" s="55">
        <v>39.671999999999997</v>
      </c>
      <c r="E27" s="55">
        <v>36.898333333333333</v>
      </c>
      <c r="F27" s="55">
        <v>38.00633333333333</v>
      </c>
      <c r="G27" s="56">
        <v>40.532666666666664</v>
      </c>
      <c r="H27" s="28">
        <f t="shared" si="0"/>
        <v>6.6471377577421276</v>
      </c>
      <c r="I27" s="27">
        <f t="shared" si="3"/>
        <v>3.002845656985409</v>
      </c>
      <c r="J27" s="28">
        <f t="shared" si="1"/>
        <v>1.0764090368503541</v>
      </c>
      <c r="K27" s="27">
        <f t="shared" si="2"/>
        <v>1.0000725370322598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C13" sqref="C13:F24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66" t="s">
        <v>181</v>
      </c>
      <c r="D7" s="166"/>
      <c r="E7" s="166"/>
      <c r="F7" s="166"/>
      <c r="G7" s="166"/>
      <c r="H7" s="166"/>
      <c r="I7" s="166"/>
      <c r="J7" s="18"/>
    </row>
    <row r="8" spans="1:22">
      <c r="A8" s="16"/>
      <c r="B8" s="3"/>
      <c r="C8" s="166" t="s">
        <v>152</v>
      </c>
      <c r="D8" s="166"/>
      <c r="E8" s="166"/>
      <c r="F8" s="166"/>
      <c r="G8" s="166"/>
      <c r="H8" s="166"/>
      <c r="I8" s="166"/>
      <c r="J8" s="18"/>
    </row>
    <row r="9" spans="1:22">
      <c r="A9" s="16"/>
      <c r="C9" s="171" t="s">
        <v>191</v>
      </c>
      <c r="D9" s="171"/>
      <c r="E9" s="171"/>
      <c r="F9" s="171"/>
      <c r="G9" s="171"/>
      <c r="H9" s="171"/>
      <c r="I9" s="171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22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J12" s="18"/>
    </row>
    <row r="13" spans="1:22">
      <c r="A13" s="16"/>
      <c r="B13" s="118" t="s">
        <v>128</v>
      </c>
      <c r="C13" s="27">
        <v>301.34966666666668</v>
      </c>
      <c r="D13" s="27">
        <v>371.69333333333333</v>
      </c>
      <c r="E13" s="27">
        <v>394.53466666666668</v>
      </c>
      <c r="F13" s="36">
        <v>374.28933333333333</v>
      </c>
      <c r="G13" s="28">
        <f>IF(OR(OR(F13=0,E13=0),F13=""),"",(F13/E13-1)*100)</f>
        <v>-5.1314459903819216</v>
      </c>
      <c r="H13" s="26">
        <f>F13-E13</f>
        <v>-20.245333333333349</v>
      </c>
      <c r="I13" s="28">
        <f>IF(F13=0,"",F13/$F$13*100)</f>
        <v>100</v>
      </c>
      <c r="J13" s="18"/>
      <c r="K13" s="23"/>
      <c r="L13" s="122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117</v>
      </c>
      <c r="C14" s="27">
        <v>0</v>
      </c>
      <c r="D14" s="27">
        <v>0.79400000000000004</v>
      </c>
      <c r="E14" s="27">
        <v>1.4173333333333333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-1.4173333333333333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18" t="s">
        <v>154</v>
      </c>
      <c r="C15" s="27">
        <v>6.192333333333333</v>
      </c>
      <c r="D15" s="27">
        <v>4.1906666666666661</v>
      </c>
      <c r="E15" s="27">
        <v>5.1349999999999998</v>
      </c>
      <c r="F15" s="36">
        <v>4.5276666666666658</v>
      </c>
      <c r="G15" s="28">
        <f t="shared" si="0"/>
        <v>-11.827328789354119</v>
      </c>
      <c r="H15" s="26">
        <f t="shared" si="1"/>
        <v>-0.60733333333333395</v>
      </c>
      <c r="I15" s="28">
        <f t="shared" si="2"/>
        <v>1.2096702372852373</v>
      </c>
      <c r="J15" s="18"/>
      <c r="M15" s="34"/>
    </row>
    <row r="16" spans="1:22">
      <c r="A16" s="16"/>
      <c r="B16" s="119" t="s">
        <v>119</v>
      </c>
      <c r="C16" s="27">
        <v>0</v>
      </c>
      <c r="D16" s="27">
        <v>3.4106666666666663</v>
      </c>
      <c r="E16" s="27">
        <v>0</v>
      </c>
      <c r="F16" s="36">
        <v>0.68566666666666665</v>
      </c>
      <c r="G16" s="28" t="str">
        <f t="shared" si="0"/>
        <v/>
      </c>
      <c r="H16" s="26">
        <f t="shared" si="1"/>
        <v>0.68566666666666665</v>
      </c>
      <c r="I16" s="28">
        <f t="shared" si="2"/>
        <v>0.18319161290552408</v>
      </c>
      <c r="J16" s="18"/>
      <c r="K16" s="104"/>
    </row>
    <row r="17" spans="1:12">
      <c r="A17" s="16"/>
      <c r="B17" s="118" t="s">
        <v>120</v>
      </c>
      <c r="C17" s="27">
        <v>55.380666666666663</v>
      </c>
      <c r="D17" s="27">
        <v>78.238</v>
      </c>
      <c r="E17" s="27">
        <v>66.535333333333327</v>
      </c>
      <c r="F17" s="36">
        <v>56.665333333333329</v>
      </c>
      <c r="G17" s="28">
        <f t="shared" si="0"/>
        <v>-14.834223420137672</v>
      </c>
      <c r="H17" s="26">
        <f t="shared" si="1"/>
        <v>-9.8699999999999974</v>
      </c>
      <c r="I17" s="28">
        <f t="shared" si="2"/>
        <v>15.139446488812574</v>
      </c>
      <c r="J17" s="18"/>
      <c r="K17" s="104"/>
    </row>
    <row r="18" spans="1:12">
      <c r="A18" s="16"/>
      <c r="B18" s="118" t="s">
        <v>156</v>
      </c>
      <c r="C18" s="27">
        <v>0.85799999999999998</v>
      </c>
      <c r="D18" s="27">
        <v>0.75900000000000001</v>
      </c>
      <c r="E18" s="27">
        <v>0</v>
      </c>
      <c r="F18" s="36">
        <v>0.73866666666666669</v>
      </c>
      <c r="G18" s="28" t="str">
        <f t="shared" si="0"/>
        <v/>
      </c>
      <c r="H18" s="26">
        <f t="shared" si="1"/>
        <v>0.73866666666666669</v>
      </c>
      <c r="I18" s="28">
        <f t="shared" si="2"/>
        <v>0.19735178133137646</v>
      </c>
      <c r="J18" s="18"/>
      <c r="K18" s="104"/>
    </row>
    <row r="19" spans="1:12">
      <c r="A19" s="16"/>
      <c r="B19" s="118" t="s">
        <v>122</v>
      </c>
      <c r="C19" s="27">
        <v>23.335000000000001</v>
      </c>
      <c r="D19" s="27">
        <v>44.718999999999994</v>
      </c>
      <c r="E19" s="27">
        <v>31.007999999999999</v>
      </c>
      <c r="F19" s="36">
        <v>34.93966666666666</v>
      </c>
      <c r="G19" s="28">
        <f t="shared" si="0"/>
        <v>12.679523563811479</v>
      </c>
      <c r="H19" s="26">
        <f t="shared" si="1"/>
        <v>3.9316666666666613</v>
      </c>
      <c r="I19" s="28">
        <f t="shared" si="2"/>
        <v>9.3349351838328261</v>
      </c>
      <c r="J19" s="18"/>
      <c r="K19" s="104"/>
    </row>
    <row r="20" spans="1:12">
      <c r="A20" s="16"/>
      <c r="B20" s="118" t="s">
        <v>123</v>
      </c>
      <c r="C20" s="27">
        <v>78.904333333333327</v>
      </c>
      <c r="D20" s="27">
        <v>80.725999999999999</v>
      </c>
      <c r="E20" s="27">
        <v>101.80033333333334</v>
      </c>
      <c r="F20" s="36">
        <v>106.22066666666667</v>
      </c>
      <c r="G20" s="28">
        <f t="shared" si="0"/>
        <v>4.342159979829785</v>
      </c>
      <c r="H20" s="26">
        <f t="shared" si="1"/>
        <v>4.4203333333333319</v>
      </c>
      <c r="I20" s="28">
        <f t="shared" si="2"/>
        <v>28.379293024647602</v>
      </c>
      <c r="J20" s="18"/>
      <c r="K20" s="104"/>
    </row>
    <row r="21" spans="1:12">
      <c r="A21" s="16"/>
      <c r="B21" s="118" t="s">
        <v>158</v>
      </c>
      <c r="C21" s="27">
        <v>22.267666666666667</v>
      </c>
      <c r="D21" s="27">
        <v>35.846333333333334</v>
      </c>
      <c r="E21" s="27">
        <v>38.213999999999999</v>
      </c>
      <c r="F21" s="36">
        <v>41.070333333333338</v>
      </c>
      <c r="G21" s="28">
        <f t="shared" si="0"/>
        <v>7.4745730186144943</v>
      </c>
      <c r="H21" s="26">
        <f t="shared" si="1"/>
        <v>2.8563333333333389</v>
      </c>
      <c r="I21" s="28">
        <f t="shared" si="2"/>
        <v>10.972883722752808</v>
      </c>
      <c r="J21" s="18"/>
      <c r="K21" s="104"/>
    </row>
    <row r="22" spans="1:12">
      <c r="A22" s="16"/>
      <c r="B22" s="118" t="s">
        <v>125</v>
      </c>
      <c r="C22" s="27">
        <v>9.559333333333333</v>
      </c>
      <c r="D22" s="27">
        <v>8.577</v>
      </c>
      <c r="E22" s="27">
        <v>10.081000000000001</v>
      </c>
      <c r="F22" s="36">
        <v>5.8936666666666673</v>
      </c>
      <c r="G22" s="28">
        <f t="shared" si="0"/>
        <v>-41.536884568329867</v>
      </c>
      <c r="H22" s="26">
        <f t="shared" si="1"/>
        <v>-4.187333333333334</v>
      </c>
      <c r="I22" s="28">
        <f t="shared" si="2"/>
        <v>1.574628540487395</v>
      </c>
      <c r="J22" s="18"/>
      <c r="K22" s="104"/>
    </row>
    <row r="23" spans="1:12">
      <c r="A23" s="16"/>
      <c r="B23" s="118" t="s">
        <v>126</v>
      </c>
      <c r="C23" s="27">
        <v>40.29</v>
      </c>
      <c r="D23" s="27">
        <v>43.571333333333335</v>
      </c>
      <c r="E23" s="27">
        <v>50.177999999999997</v>
      </c>
      <c r="F23" s="36">
        <v>42.146000000000008</v>
      </c>
      <c r="G23" s="28">
        <f t="shared" si="0"/>
        <v>-16.007015026505623</v>
      </c>
      <c r="H23" s="26">
        <f t="shared" si="1"/>
        <v>-8.0319999999999894</v>
      </c>
      <c r="I23" s="28">
        <f t="shared" si="2"/>
        <v>11.260272801433475</v>
      </c>
      <c r="J23" s="18"/>
    </row>
    <row r="24" spans="1:12">
      <c r="A24" s="16"/>
      <c r="B24" s="104" t="s">
        <v>160</v>
      </c>
      <c r="C24" s="27">
        <v>64.562333333333328</v>
      </c>
      <c r="D24" s="27">
        <v>70.86066666666666</v>
      </c>
      <c r="E24" s="27">
        <v>90.166999999999987</v>
      </c>
      <c r="F24" s="36">
        <v>81.401333333333341</v>
      </c>
      <c r="G24" s="28">
        <f t="shared" si="0"/>
        <v>-9.7215906780381385</v>
      </c>
      <c r="H24" s="26">
        <f t="shared" si="1"/>
        <v>-8.7656666666666467</v>
      </c>
      <c r="I24" s="28">
        <f t="shared" si="2"/>
        <v>21.748237548848127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4"/>
    </row>
    <row r="37" spans="1:12">
      <c r="A37" s="16"/>
      <c r="B37" s="74" t="s">
        <v>155</v>
      </c>
      <c r="C37" s="4"/>
      <c r="D37" s="4"/>
      <c r="E37" s="4"/>
      <c r="F37" s="5"/>
      <c r="G37" s="8"/>
      <c r="H37" s="8"/>
      <c r="I37" s="8"/>
      <c r="J37" s="18"/>
      <c r="L37" s="104"/>
    </row>
    <row r="38" spans="1:12">
      <c r="A38" s="16"/>
      <c r="B38" s="74" t="s">
        <v>157</v>
      </c>
      <c r="C38" s="4"/>
      <c r="D38" s="4"/>
      <c r="E38" s="4"/>
      <c r="F38" s="5"/>
      <c r="G38" s="8"/>
      <c r="H38" s="8"/>
      <c r="I38" s="8"/>
      <c r="J38" s="18"/>
      <c r="L38" s="104"/>
    </row>
    <row r="39" spans="1:12">
      <c r="A39" s="16"/>
      <c r="B39" s="74" t="s">
        <v>159</v>
      </c>
      <c r="C39" s="4"/>
      <c r="D39" s="4"/>
      <c r="E39" s="4"/>
      <c r="F39" s="5"/>
      <c r="G39" s="8"/>
      <c r="H39" s="8"/>
      <c r="I39" s="8"/>
      <c r="J39" s="18"/>
      <c r="L39" s="104"/>
    </row>
    <row r="40" spans="1:12">
      <c r="A40" s="16"/>
      <c r="B40" s="74" t="s">
        <v>161</v>
      </c>
      <c r="C40" s="4"/>
      <c r="D40" s="4"/>
      <c r="E40" s="4"/>
      <c r="F40" s="5"/>
      <c r="G40" s="8"/>
      <c r="H40" s="8"/>
      <c r="I40" s="8"/>
      <c r="J40" s="18"/>
      <c r="L40" s="104"/>
    </row>
    <row r="41" spans="1:12">
      <c r="A41" s="16"/>
      <c r="B41" s="74" t="s">
        <v>190</v>
      </c>
      <c r="C41" s="4"/>
      <c r="D41" s="4"/>
      <c r="E41" s="4"/>
      <c r="F41" s="5"/>
      <c r="G41" s="8"/>
      <c r="H41" s="8"/>
      <c r="I41" s="8"/>
      <c r="J41" s="18"/>
      <c r="L41" s="104"/>
    </row>
    <row r="42" spans="1:12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8"/>
      <c r="L42" s="104"/>
    </row>
    <row r="43" spans="1:12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175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170</v>
      </c>
      <c r="C45" s="95"/>
      <c r="D45" s="95"/>
      <c r="E45" s="95"/>
      <c r="F45" s="95"/>
      <c r="G45" s="95"/>
      <c r="H45" s="96"/>
      <c r="I45" s="96"/>
      <c r="J45" s="97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1667.778</v>
      </c>
      <c r="D13" s="26">
        <v>1758.8876666666665</v>
      </c>
      <c r="E13" s="26">
        <v>2074.6659999999997</v>
      </c>
      <c r="F13" s="26">
        <v>2218.7249999999999</v>
      </c>
      <c r="G13" s="26">
        <v>2116.6566666666663</v>
      </c>
      <c r="H13" s="28">
        <f t="shared" ref="H13:H27" si="0">IF(OR(OR(G13=0,F13=0),G13=""),"",(G13/F13-1)*100)</f>
        <v>-4.6003147453304809</v>
      </c>
      <c r="I13" s="27">
        <f>IF(OR(OR(G13=0,F13=0),F13=""),"",(F13/E13-1)*100)</f>
        <v>6.9437200975964508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764.44566666666674</v>
      </c>
      <c r="D14" s="25">
        <v>813.62133333333304</v>
      </c>
      <c r="E14" s="25">
        <v>940.78399999999965</v>
      </c>
      <c r="F14" s="25">
        <v>1051.0250000000003</v>
      </c>
      <c r="G14" s="26">
        <v>1016.0529999999997</v>
      </c>
      <c r="H14" s="28">
        <f t="shared" si="0"/>
        <v>-3.3274184724436329</v>
      </c>
      <c r="I14" s="27">
        <f>IF(OR(OR(G14=0,F14=0),F14=""),"",(F14/E14-1)*100)</f>
        <v>11.71799265293636</v>
      </c>
      <c r="J14" s="28">
        <f t="shared" si="1"/>
        <v>48.002730721562457</v>
      </c>
      <c r="K14" s="27">
        <f t="shared" si="2"/>
        <v>47.370674599150433</v>
      </c>
      <c r="L14" s="18"/>
    </row>
    <row r="15" spans="1:15">
      <c r="A15" s="16"/>
      <c r="B15" s="12" t="s">
        <v>4</v>
      </c>
      <c r="C15" s="107">
        <v>319.72533333333337</v>
      </c>
      <c r="D15" s="107">
        <v>301.34966666666668</v>
      </c>
      <c r="E15" s="107">
        <v>371.69333333333333</v>
      </c>
      <c r="F15" s="107">
        <v>394.53466666666668</v>
      </c>
      <c r="G15" s="107">
        <v>374.28933333333333</v>
      </c>
      <c r="H15" s="50">
        <f t="shared" si="0"/>
        <v>-5.1314459903819216</v>
      </c>
      <c r="I15" s="36">
        <f t="shared" ref="I15:I27" si="3">IF(OR(OR(G15=0,F15=0),F15=""),"",(F15/E15-1)*100)</f>
        <v>6.1452093123363305</v>
      </c>
      <c r="J15" s="50">
        <f t="shared" si="1"/>
        <v>17.683044171862232</v>
      </c>
      <c r="K15" s="36">
        <f t="shared" si="2"/>
        <v>17.782044492520104</v>
      </c>
      <c r="L15" s="18"/>
      <c r="N15" s="23" t="s">
        <v>4</v>
      </c>
      <c r="O15" s="34">
        <f>J15</f>
        <v>17.683044171862232</v>
      </c>
    </row>
    <row r="16" spans="1:15">
      <c r="A16" s="16"/>
      <c r="B16" s="11" t="s">
        <v>195</v>
      </c>
      <c r="C16" s="55">
        <v>164.06733333333332</v>
      </c>
      <c r="D16" s="55">
        <v>209.02100000000004</v>
      </c>
      <c r="E16" s="55">
        <v>241.27333333333331</v>
      </c>
      <c r="F16" s="55">
        <v>233.25633333333334</v>
      </c>
      <c r="G16" s="56">
        <v>203.24866666666665</v>
      </c>
      <c r="H16" s="28">
        <f t="shared" si="0"/>
        <v>-12.864673913820146</v>
      </c>
      <c r="I16" s="27">
        <f t="shared" si="3"/>
        <v>-3.3227874333397689</v>
      </c>
      <c r="J16" s="28">
        <f t="shared" si="1"/>
        <v>9.60234457800588</v>
      </c>
      <c r="K16" s="27">
        <f t="shared" si="2"/>
        <v>10.513079959586399</v>
      </c>
      <c r="L16" s="18"/>
      <c r="N16" s="23" t="s">
        <v>35</v>
      </c>
      <c r="O16" s="34">
        <f>100-O15</f>
        <v>82.316955828137765</v>
      </c>
    </row>
    <row r="17" spans="1:14">
      <c r="A17" s="16"/>
      <c r="B17" s="11" t="s">
        <v>23</v>
      </c>
      <c r="C17" s="55">
        <v>111.89633333333332</v>
      </c>
      <c r="D17" s="55">
        <v>121.60733333333333</v>
      </c>
      <c r="E17" s="55">
        <v>157.37533333333334</v>
      </c>
      <c r="F17" s="55">
        <v>170.29099999999997</v>
      </c>
      <c r="G17" s="56">
        <v>164.17033333333333</v>
      </c>
      <c r="H17" s="28">
        <f t="shared" si="0"/>
        <v>-3.5942396642609675</v>
      </c>
      <c r="I17" s="27">
        <f t="shared" si="3"/>
        <v>8.2069193393288877</v>
      </c>
      <c r="J17" s="28">
        <f t="shared" si="1"/>
        <v>7.7561153832222836</v>
      </c>
      <c r="K17" s="27">
        <f t="shared" si="2"/>
        <v>7.6751738047752633</v>
      </c>
      <c r="L17" s="18"/>
    </row>
    <row r="18" spans="1:14">
      <c r="A18" s="16"/>
      <c r="B18" s="11" t="s">
        <v>20</v>
      </c>
      <c r="C18" s="55">
        <v>30.815333333333331</v>
      </c>
      <c r="D18" s="55">
        <v>27.166666666666668</v>
      </c>
      <c r="E18" s="55">
        <v>37.1</v>
      </c>
      <c r="F18" s="55">
        <v>43.923333333333339</v>
      </c>
      <c r="G18" s="56">
        <v>51.31433333333333</v>
      </c>
      <c r="H18" s="28">
        <f t="shared" si="0"/>
        <v>16.827047127570751</v>
      </c>
      <c r="I18" s="27">
        <f t="shared" si="3"/>
        <v>18.391734052111431</v>
      </c>
      <c r="J18" s="28">
        <f t="shared" si="1"/>
        <v>2.4243106660346432</v>
      </c>
      <c r="K18" s="27">
        <f t="shared" si="2"/>
        <v>1.9796654985783881</v>
      </c>
      <c r="L18" s="18"/>
    </row>
    <row r="19" spans="1:14">
      <c r="A19" s="16"/>
      <c r="B19" s="11" t="s">
        <v>22</v>
      </c>
      <c r="C19" s="55">
        <v>31.337333333333333</v>
      </c>
      <c r="D19" s="55">
        <v>30.457666666666665</v>
      </c>
      <c r="E19" s="55">
        <v>55.808333333333337</v>
      </c>
      <c r="F19" s="55">
        <v>57.342666666666673</v>
      </c>
      <c r="G19" s="56">
        <v>48.628666666666668</v>
      </c>
      <c r="H19" s="28">
        <f t="shared" si="0"/>
        <v>-15.196363382705147</v>
      </c>
      <c r="I19" s="27">
        <f t="shared" si="3"/>
        <v>2.7492907271912781</v>
      </c>
      <c r="J19" s="28">
        <f t="shared" si="1"/>
        <v>2.2974281768260325</v>
      </c>
      <c r="K19" s="27">
        <f t="shared" si="2"/>
        <v>2.5844873369465198</v>
      </c>
      <c r="L19" s="18"/>
    </row>
    <row r="20" spans="1:14">
      <c r="A20" s="16"/>
      <c r="B20" s="11" t="s">
        <v>19</v>
      </c>
      <c r="C20" s="55">
        <v>33.501333333333335</v>
      </c>
      <c r="D20" s="55">
        <v>49.99</v>
      </c>
      <c r="E20" s="55">
        <v>39.891999999999996</v>
      </c>
      <c r="F20" s="55">
        <v>54.217000000000006</v>
      </c>
      <c r="G20" s="56">
        <v>48.041999999999994</v>
      </c>
      <c r="H20" s="28">
        <f t="shared" si="0"/>
        <v>-11.389416603648318</v>
      </c>
      <c r="I20" s="27">
        <f t="shared" si="3"/>
        <v>35.909455529930831</v>
      </c>
      <c r="J20" s="28">
        <f t="shared" si="1"/>
        <v>2.2697115104480812</v>
      </c>
      <c r="K20" s="27">
        <f t="shared" si="2"/>
        <v>2.4436106322324762</v>
      </c>
      <c r="L20" s="18"/>
    </row>
    <row r="21" spans="1:14">
      <c r="A21" s="16"/>
      <c r="B21" s="11" t="s">
        <v>24</v>
      </c>
      <c r="C21" s="55">
        <v>61.512333333333338</v>
      </c>
      <c r="D21" s="55">
        <v>51.348666666666666</v>
      </c>
      <c r="E21" s="55">
        <v>59.263333333333343</v>
      </c>
      <c r="F21" s="55">
        <v>47.940666666666665</v>
      </c>
      <c r="G21" s="56">
        <v>43.082999999999998</v>
      </c>
      <c r="H21" s="28">
        <f t="shared" si="0"/>
        <v>-10.132663987428902</v>
      </c>
      <c r="I21" s="27">
        <f t="shared" si="3"/>
        <v>-19.105686484054239</v>
      </c>
      <c r="J21" s="28">
        <f t="shared" si="1"/>
        <v>2.0354269390249091</v>
      </c>
      <c r="K21" s="27">
        <f t="shared" si="2"/>
        <v>2.1607304495449715</v>
      </c>
      <c r="L21" s="18"/>
    </row>
    <row r="22" spans="1:14">
      <c r="A22" s="16"/>
      <c r="B22" s="11" t="s">
        <v>7</v>
      </c>
      <c r="C22" s="55">
        <v>34.078666666666663</v>
      </c>
      <c r="D22" s="55">
        <v>44.511666666666663</v>
      </c>
      <c r="E22" s="55">
        <v>38.233666666666664</v>
      </c>
      <c r="F22" s="55">
        <v>34.055</v>
      </c>
      <c r="G22" s="56">
        <v>41.840666666666664</v>
      </c>
      <c r="H22" s="28">
        <f t="shared" si="0"/>
        <v>22.862036901091365</v>
      </c>
      <c r="I22" s="27">
        <f t="shared" si="3"/>
        <v>-10.929285708058334</v>
      </c>
      <c r="J22" s="28">
        <f t="shared" si="1"/>
        <v>1.9767337483484175</v>
      </c>
      <c r="K22" s="27">
        <f t="shared" si="2"/>
        <v>1.5348905339778478</v>
      </c>
      <c r="L22" s="18"/>
    </row>
    <row r="23" spans="1:14">
      <c r="A23" s="16"/>
      <c r="B23" s="11" t="s">
        <v>5</v>
      </c>
      <c r="C23" s="55">
        <v>42.333666666666666</v>
      </c>
      <c r="D23" s="55">
        <v>29.278666666666666</v>
      </c>
      <c r="E23" s="55">
        <v>39.005000000000003</v>
      </c>
      <c r="F23" s="55">
        <v>34.072000000000003</v>
      </c>
      <c r="G23" s="56">
        <v>35.74366666666667</v>
      </c>
      <c r="H23" s="28">
        <f t="shared" si="0"/>
        <v>4.906276903811535</v>
      </c>
      <c r="I23" s="27">
        <f t="shared" si="3"/>
        <v>-12.647096526086399</v>
      </c>
      <c r="J23" s="28">
        <f t="shared" si="1"/>
        <v>1.6886851433943786</v>
      </c>
      <c r="K23" s="27">
        <f t="shared" si="2"/>
        <v>1.5356567397942513</v>
      </c>
      <c r="L23" s="18"/>
    </row>
    <row r="24" spans="1:14">
      <c r="A24" s="16"/>
      <c r="B24" s="11" t="s">
        <v>21</v>
      </c>
      <c r="C24" s="55">
        <v>21.556333333333331</v>
      </c>
      <c r="D24" s="55">
        <v>23.748999999999999</v>
      </c>
      <c r="E24" s="55">
        <v>24.123333333333335</v>
      </c>
      <c r="F24" s="55">
        <v>27.836333333333332</v>
      </c>
      <c r="G24" s="56">
        <v>24.379000000000001</v>
      </c>
      <c r="H24" s="28">
        <f t="shared" si="0"/>
        <v>-12.420218180076393</v>
      </c>
      <c r="I24" s="27">
        <f t="shared" si="3"/>
        <v>15.391736907558373</v>
      </c>
      <c r="J24" s="28">
        <f t="shared" si="1"/>
        <v>1.1517692209569497</v>
      </c>
      <c r="K24" s="27">
        <f t="shared" si="2"/>
        <v>1.2546094416087319</v>
      </c>
      <c r="L24" s="18"/>
    </row>
    <row r="25" spans="1:14">
      <c r="A25" s="16"/>
      <c r="B25" s="11" t="s">
        <v>10</v>
      </c>
      <c r="C25" s="55">
        <v>19.608666666666668</v>
      </c>
      <c r="D25" s="55">
        <v>20.885333333333335</v>
      </c>
      <c r="E25" s="55">
        <v>25.697999999999997</v>
      </c>
      <c r="F25" s="55">
        <v>27.292000000000002</v>
      </c>
      <c r="G25" s="56">
        <v>24.266666666666666</v>
      </c>
      <c r="H25" s="28">
        <f t="shared" si="0"/>
        <v>-11.08505544970444</v>
      </c>
      <c r="I25" s="27">
        <f t="shared" si="3"/>
        <v>6.2028173398708253</v>
      </c>
      <c r="J25" s="28">
        <f t="shared" si="1"/>
        <v>1.1464621092698077</v>
      </c>
      <c r="K25" s="27">
        <f t="shared" si="2"/>
        <v>1.2300758318403588</v>
      </c>
      <c r="L25" s="18"/>
    </row>
    <row r="26" spans="1:14">
      <c r="A26" s="16"/>
      <c r="B26" s="11" t="s">
        <v>18</v>
      </c>
      <c r="C26" s="55">
        <v>18.635999999999999</v>
      </c>
      <c r="D26" s="55">
        <v>21.196666666666669</v>
      </c>
      <c r="E26" s="55">
        <v>22.229333333333329</v>
      </c>
      <c r="F26" s="55">
        <v>23.096666666666664</v>
      </c>
      <c r="G26" s="56">
        <v>22.41</v>
      </c>
      <c r="H26" s="28">
        <f t="shared" si="0"/>
        <v>-2.9730119786404829</v>
      </c>
      <c r="I26" s="27">
        <f t="shared" si="3"/>
        <v>3.9017514395393471</v>
      </c>
      <c r="J26" s="28">
        <f t="shared" si="1"/>
        <v>1.0587451594259503</v>
      </c>
      <c r="K26" s="27">
        <f t="shared" si="2"/>
        <v>1.040988255266726</v>
      </c>
      <c r="L26" s="18"/>
    </row>
    <row r="27" spans="1:14">
      <c r="A27" s="16"/>
      <c r="B27" s="11" t="s">
        <v>8</v>
      </c>
      <c r="C27" s="55">
        <v>14.263666666666666</v>
      </c>
      <c r="D27" s="55">
        <v>14.703999999999999</v>
      </c>
      <c r="E27" s="55">
        <v>22.187000000000001</v>
      </c>
      <c r="F27" s="55">
        <v>19.842333333333332</v>
      </c>
      <c r="G27" s="56">
        <v>19.187333333333331</v>
      </c>
      <c r="H27" s="28">
        <f t="shared" si="0"/>
        <v>-3.3010230651637107</v>
      </c>
      <c r="I27" s="27">
        <f t="shared" si="3"/>
        <v>-10.567749883565458</v>
      </c>
      <c r="J27" s="28">
        <f t="shared" si="1"/>
        <v>0.90649247161797619</v>
      </c>
      <c r="K27" s="27">
        <f t="shared" si="2"/>
        <v>0.89431242417754941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8">
        <v>7.2896666666666663</v>
      </c>
      <c r="D13" s="28">
        <v>8.6936666666666671</v>
      </c>
      <c r="E13" s="28">
        <v>2.5870000000000002</v>
      </c>
      <c r="F13" s="28">
        <v>2.5866666666666664</v>
      </c>
      <c r="G13" s="28">
        <v>2.0763333333333334</v>
      </c>
      <c r="H13" s="28">
        <f t="shared" ref="H13:H14" si="0">IF(OR(OR(G13=0,F13=0),G13=""),"",(G13/F13-1)*100)</f>
        <v>-19.729381443298966</v>
      </c>
      <c r="I13" s="27">
        <f>IF(OR(OR(G13=0,F13=0),F13=""),"",(F13/E13-1)*100)</f>
        <v>-1.2884937508073069E-2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7">
        <v>2.753333333333333</v>
      </c>
      <c r="D14" s="27">
        <v>4.2190000000000003</v>
      </c>
      <c r="E14" s="27">
        <v>0.39866666666666672</v>
      </c>
      <c r="F14" s="27">
        <v>0.4359999999999995</v>
      </c>
      <c r="G14" s="28">
        <v>1.1870000000000001</v>
      </c>
      <c r="H14" s="28">
        <f t="shared" si="0"/>
        <v>172.24770642201867</v>
      </c>
      <c r="I14" s="27">
        <f>IF(OR(OR(G14=0,F14=0),F14=""),"",(F14/E14-1)*100)</f>
        <v>9.3645484949831381</v>
      </c>
      <c r="J14" s="28">
        <f t="shared" si="1"/>
        <v>57.16808476480977</v>
      </c>
      <c r="K14" s="27">
        <f t="shared" si="2"/>
        <v>16.855670103092766</v>
      </c>
      <c r="L14" s="18"/>
    </row>
    <row r="15" spans="1:15">
      <c r="A15" s="16"/>
      <c r="B15" s="11" t="s">
        <v>195</v>
      </c>
      <c r="C15" s="53">
        <v>1.6920000000000002</v>
      </c>
      <c r="D15" s="53">
        <v>2.8689999999999998</v>
      </c>
      <c r="E15" s="53">
        <v>0.29366666666666669</v>
      </c>
      <c r="F15" s="53">
        <v>0.39500000000000002</v>
      </c>
      <c r="G15" s="54">
        <v>0.52800000000000002</v>
      </c>
      <c r="H15" s="28">
        <f t="shared" ref="H15" si="3">IF(OR(OR(G15=0,F15=0),G15=""),"",(G15/F15-1)*100)</f>
        <v>33.670886075949369</v>
      </c>
      <c r="I15" s="27"/>
      <c r="J15" s="28">
        <f t="shared" ref="J15" si="4">IF(G15=0,"",G15/$G$13*100)</f>
        <v>25.429442928238881</v>
      </c>
      <c r="K15" s="27">
        <f t="shared" ref="K15" si="5">IF(F15=0,"",F15/$F$13*100)</f>
        <v>15.270618556701033</v>
      </c>
      <c r="L15" s="18"/>
      <c r="N15" s="23" t="s">
        <v>4</v>
      </c>
      <c r="O15" s="34">
        <f>+G19</f>
        <v>0</v>
      </c>
    </row>
    <row r="16" spans="1:15">
      <c r="A16" s="16"/>
      <c r="B16" s="11" t="s">
        <v>23</v>
      </c>
      <c r="C16" s="53">
        <v>0</v>
      </c>
      <c r="D16" s="53">
        <v>0.52033333333333331</v>
      </c>
      <c r="E16" s="53">
        <v>0.63300000000000001</v>
      </c>
      <c r="F16" s="53">
        <v>0.33833333333333332</v>
      </c>
      <c r="G16" s="54">
        <v>0.18966666666666665</v>
      </c>
      <c r="H16" s="28">
        <f t="shared" ref="H16" si="6">IF(OR(OR(G16=0,F16=0),G16=""),"",(G16/F16-1)*100)</f>
        <v>-43.940886699507388</v>
      </c>
      <c r="I16" s="27">
        <f t="shared" ref="I16" si="7">IF(OR(OR(G16=0,F16=0),F16=""),"",(F16/E16-1)*100)</f>
        <v>-46.550816219062661</v>
      </c>
      <c r="J16" s="28">
        <f t="shared" ref="J16" si="8">IF(G16=0,"",G16/$G$13*100)</f>
        <v>9.1346925670252048</v>
      </c>
      <c r="K16" s="27">
        <f t="shared" ref="K16" si="9">IF(F16=0,"",F16/$F$13*100)</f>
        <v>13.079896907216495</v>
      </c>
      <c r="L16" s="18"/>
      <c r="N16" s="23" t="s">
        <v>35</v>
      </c>
      <c r="O16" s="34">
        <f>100-O19</f>
        <v>100</v>
      </c>
    </row>
    <row r="17" spans="1:14">
      <c r="A17" s="16"/>
      <c r="B17" s="11" t="s">
        <v>8</v>
      </c>
      <c r="C17" s="53">
        <v>0</v>
      </c>
      <c r="D17" s="53">
        <v>0</v>
      </c>
      <c r="E17" s="53">
        <v>0</v>
      </c>
      <c r="F17" s="53">
        <v>0</v>
      </c>
      <c r="G17" s="54">
        <v>0.104</v>
      </c>
      <c r="H17" s="28" t="str">
        <f t="shared" ref="H17:H18" si="10">IF(OR(OR(G17=0,F17=0),G17=""),"",(G17/F17-1)*100)</f>
        <v/>
      </c>
      <c r="I17" s="27" t="str">
        <f t="shared" ref="I17" si="11">IF(OR(OR(G17=0,F17=0),F17=""),"",(F17/E17-1)*100)</f>
        <v/>
      </c>
      <c r="J17" s="28">
        <f t="shared" ref="J17:J18" si="12">IF(G17=0,"",G17/$G$13*100)</f>
        <v>5.0088296676834165</v>
      </c>
      <c r="K17" s="27" t="str">
        <f t="shared" ref="K17:K27" si="13">IF(F17=0,"",F17/$F$13*100)</f>
        <v/>
      </c>
      <c r="L17" s="18"/>
    </row>
    <row r="18" spans="1:14">
      <c r="A18" s="16"/>
      <c r="B18" s="11" t="s">
        <v>18</v>
      </c>
      <c r="C18" s="53">
        <v>5.7999999999999996E-2</v>
      </c>
      <c r="D18" s="53">
        <v>0</v>
      </c>
      <c r="E18" s="53">
        <v>0</v>
      </c>
      <c r="F18" s="53">
        <v>0</v>
      </c>
      <c r="G18" s="54">
        <v>6.7666666666666667E-2</v>
      </c>
      <c r="H18" s="28" t="str">
        <f t="shared" si="10"/>
        <v/>
      </c>
      <c r="I18" s="27"/>
      <c r="J18" s="28">
        <f t="shared" si="12"/>
        <v>3.2589500722427354</v>
      </c>
      <c r="K18" s="27" t="str">
        <f t="shared" si="13"/>
        <v/>
      </c>
      <c r="L18" s="18"/>
    </row>
    <row r="19" spans="1:14">
      <c r="A19" s="16"/>
      <c r="B19" s="12" t="s">
        <v>4</v>
      </c>
      <c r="C19" s="50">
        <v>2.2999999999999998</v>
      </c>
      <c r="D19" s="50">
        <v>0</v>
      </c>
      <c r="E19" s="50">
        <v>0.79400000000000004</v>
      </c>
      <c r="F19" s="50">
        <v>1.4173333333333333</v>
      </c>
      <c r="G19" s="50">
        <v>0</v>
      </c>
      <c r="H19" s="50" t="str">
        <f t="shared" ref="H19:H27" si="14">IF(OR(OR(G19=0,F19=0),G19=""),"",(G19/F19-1)*100)</f>
        <v/>
      </c>
      <c r="I19" s="36" t="str">
        <f t="shared" ref="I19:I27" si="15">IF(OR(OR(G19=0,F19=0),F19=""),"",(F19/E19-1)*100)</f>
        <v/>
      </c>
      <c r="J19" s="50" t="str">
        <f t="shared" ref="J19:J27" si="16">IF(G19=0,"",G19/$G$13*100)</f>
        <v/>
      </c>
      <c r="K19" s="36">
        <f t="shared" si="13"/>
        <v>54.793814432989699</v>
      </c>
      <c r="L19" s="18"/>
    </row>
    <row r="20" spans="1:14">
      <c r="A20" s="16"/>
      <c r="B20" s="11" t="s">
        <v>5</v>
      </c>
      <c r="C20" s="53">
        <v>8.6000000000000007E-2</v>
      </c>
      <c r="D20" s="53">
        <v>0.37333333333333335</v>
      </c>
      <c r="E20" s="53">
        <v>0</v>
      </c>
      <c r="F20" s="53">
        <v>0</v>
      </c>
      <c r="G20" s="54">
        <v>0</v>
      </c>
      <c r="H20" s="28" t="str">
        <f t="shared" si="14"/>
        <v/>
      </c>
      <c r="I20" s="27" t="str">
        <f t="shared" si="15"/>
        <v/>
      </c>
      <c r="J20" s="28" t="str">
        <f t="shared" si="16"/>
        <v/>
      </c>
      <c r="K20" s="27" t="str">
        <f t="shared" si="13"/>
        <v/>
      </c>
      <c r="L20" s="18"/>
    </row>
    <row r="21" spans="1:14">
      <c r="A21" s="16"/>
      <c r="B21" s="11" t="s">
        <v>7</v>
      </c>
      <c r="C21" s="53">
        <v>0</v>
      </c>
      <c r="D21" s="53">
        <v>8.6333333333333331E-2</v>
      </c>
      <c r="E21" s="53">
        <v>6.8333333333333329E-2</v>
      </c>
      <c r="F21" s="53">
        <v>0</v>
      </c>
      <c r="G21" s="54">
        <v>0</v>
      </c>
      <c r="H21" s="28" t="str">
        <f t="shared" si="14"/>
        <v/>
      </c>
      <c r="I21" s="27" t="str">
        <f t="shared" si="15"/>
        <v/>
      </c>
      <c r="J21" s="28" t="str">
        <f t="shared" si="16"/>
        <v/>
      </c>
      <c r="K21" s="27" t="str">
        <f t="shared" si="13"/>
        <v/>
      </c>
      <c r="L21" s="18"/>
    </row>
    <row r="22" spans="1:14">
      <c r="A22" s="16"/>
      <c r="B22" s="11" t="s">
        <v>10</v>
      </c>
      <c r="C22" s="53">
        <v>0</v>
      </c>
      <c r="D22" s="53">
        <v>0</v>
      </c>
      <c r="E22" s="53">
        <v>0</v>
      </c>
      <c r="F22" s="53">
        <v>0</v>
      </c>
      <c r="G22" s="54">
        <v>0</v>
      </c>
      <c r="H22" s="28" t="str">
        <f t="shared" si="14"/>
        <v/>
      </c>
      <c r="I22" s="27" t="str">
        <f t="shared" si="15"/>
        <v/>
      </c>
      <c r="J22" s="28" t="str">
        <f t="shared" si="16"/>
        <v/>
      </c>
      <c r="K22" s="27" t="str">
        <f t="shared" si="13"/>
        <v/>
      </c>
      <c r="L22" s="18"/>
    </row>
    <row r="23" spans="1:14">
      <c r="A23" s="16"/>
      <c r="B23" s="11" t="s">
        <v>24</v>
      </c>
      <c r="C23" s="53">
        <v>0.17566666666666667</v>
      </c>
      <c r="D23" s="53">
        <v>0.16800000000000001</v>
      </c>
      <c r="E23" s="53">
        <v>0.215</v>
      </c>
      <c r="F23" s="53">
        <v>0</v>
      </c>
      <c r="G23" s="54">
        <v>0</v>
      </c>
      <c r="H23" s="28" t="str">
        <f t="shared" si="14"/>
        <v/>
      </c>
      <c r="I23" s="27" t="str">
        <f t="shared" si="15"/>
        <v/>
      </c>
      <c r="J23" s="28" t="str">
        <f t="shared" si="16"/>
        <v/>
      </c>
      <c r="K23" s="27" t="str">
        <f t="shared" si="13"/>
        <v/>
      </c>
      <c r="L23" s="18"/>
    </row>
    <row r="24" spans="1:14" s="23" customFormat="1">
      <c r="A24" s="16"/>
      <c r="B24" s="11" t="s">
        <v>19</v>
      </c>
      <c r="C24" s="53">
        <v>0.15533333333333335</v>
      </c>
      <c r="D24" s="53">
        <v>0.14933333333333335</v>
      </c>
      <c r="E24" s="53">
        <v>0</v>
      </c>
      <c r="F24" s="53">
        <v>0</v>
      </c>
      <c r="G24" s="54">
        <v>0</v>
      </c>
      <c r="H24" s="28" t="str">
        <f t="shared" si="14"/>
        <v/>
      </c>
      <c r="I24" s="27" t="str">
        <f t="shared" si="15"/>
        <v/>
      </c>
      <c r="J24" s="28" t="str">
        <f t="shared" si="16"/>
        <v/>
      </c>
      <c r="K24" s="27" t="str">
        <f t="shared" si="13"/>
        <v/>
      </c>
      <c r="L24" s="18"/>
      <c r="M24" s="9"/>
    </row>
    <row r="25" spans="1:14" s="23" customFormat="1">
      <c r="A25" s="16"/>
      <c r="B25" s="11" t="s">
        <v>20</v>
      </c>
      <c r="C25" s="53">
        <v>0</v>
      </c>
      <c r="D25" s="53">
        <v>0</v>
      </c>
      <c r="E25" s="53">
        <v>0</v>
      </c>
      <c r="F25" s="53">
        <v>0</v>
      </c>
      <c r="G25" s="54">
        <v>0</v>
      </c>
      <c r="H25" s="28" t="str">
        <f t="shared" si="14"/>
        <v/>
      </c>
      <c r="I25" s="27" t="str">
        <f t="shared" si="15"/>
        <v/>
      </c>
      <c r="J25" s="28" t="str">
        <f t="shared" si="16"/>
        <v/>
      </c>
      <c r="K25" s="27" t="str">
        <f t="shared" si="13"/>
        <v/>
      </c>
      <c r="L25" s="18"/>
      <c r="M25" s="9"/>
    </row>
    <row r="26" spans="1:14" s="23" customFormat="1">
      <c r="A26" s="16"/>
      <c r="B26" s="11" t="s">
        <v>21</v>
      </c>
      <c r="C26" s="53">
        <v>6.933333333333333E-2</v>
      </c>
      <c r="D26" s="53">
        <v>0.30833333333333335</v>
      </c>
      <c r="E26" s="53">
        <v>7.2999999999999995E-2</v>
      </c>
      <c r="F26" s="53">
        <v>0</v>
      </c>
      <c r="G26" s="54">
        <v>0</v>
      </c>
      <c r="H26" s="28" t="str">
        <f t="shared" si="14"/>
        <v/>
      </c>
      <c r="I26" s="27" t="str">
        <f t="shared" si="15"/>
        <v/>
      </c>
      <c r="J26" s="28" t="str">
        <f t="shared" si="16"/>
        <v/>
      </c>
      <c r="K26" s="27" t="str">
        <f t="shared" si="13"/>
        <v/>
      </c>
      <c r="L26" s="18"/>
      <c r="M26" s="9"/>
    </row>
    <row r="27" spans="1:14" s="23" customFormat="1">
      <c r="A27" s="16"/>
      <c r="B27" s="11" t="s">
        <v>22</v>
      </c>
      <c r="C27" s="53">
        <v>0</v>
      </c>
      <c r="D27" s="53">
        <v>0</v>
      </c>
      <c r="E27" s="53">
        <v>0.11133333333333334</v>
      </c>
      <c r="F27" s="53">
        <v>0</v>
      </c>
      <c r="G27" s="54">
        <v>0</v>
      </c>
      <c r="H27" s="28" t="str">
        <f t="shared" si="14"/>
        <v/>
      </c>
      <c r="I27" s="27" t="str">
        <f t="shared" si="15"/>
        <v/>
      </c>
      <c r="J27" s="28" t="str">
        <f t="shared" si="16"/>
        <v/>
      </c>
      <c r="K27" s="27" t="str">
        <f t="shared" si="13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130.99800000000002</v>
      </c>
      <c r="D13" s="26">
        <v>147.94266666666667</v>
      </c>
      <c r="E13" s="26">
        <v>170.46266666666668</v>
      </c>
      <c r="F13" s="26">
        <v>189.46900000000002</v>
      </c>
      <c r="G13" s="26">
        <v>197.96666666666667</v>
      </c>
      <c r="H13" s="28">
        <f t="shared" ref="H13:H27" si="0">IF(OR(OR(G13=0,F13=0),G13=""),"",(G13/F13-1)*100)</f>
        <v>4.4849905085616371</v>
      </c>
      <c r="I13" s="27">
        <f>IF(OR(OR(G13=0,F13=0),F13=""),"",(F13/E13-1)*100)</f>
        <v>11.149850993765998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117.23400000000001</v>
      </c>
      <c r="D14" s="25">
        <v>133.76966666666667</v>
      </c>
      <c r="E14" s="25">
        <v>150.84733333333335</v>
      </c>
      <c r="F14" s="25">
        <v>172.13233333333335</v>
      </c>
      <c r="G14" s="26">
        <v>179.19266666666667</v>
      </c>
      <c r="H14" s="28">
        <f t="shared" si="0"/>
        <v>4.1016892042362585</v>
      </c>
      <c r="I14" s="27">
        <f>IF(OR(OR(G14=0,F14=0),F14=""),"",(F14/E14-1)*100)</f>
        <v>14.110292525334668</v>
      </c>
      <c r="J14" s="28">
        <f t="shared" si="1"/>
        <v>90.516585283717802</v>
      </c>
      <c r="K14" s="27">
        <f t="shared" si="2"/>
        <v>90.849866380955902</v>
      </c>
      <c r="L14" s="18"/>
    </row>
    <row r="15" spans="1:15">
      <c r="A15" s="16"/>
      <c r="B15" s="12" t="s">
        <v>4</v>
      </c>
      <c r="C15" s="107">
        <v>4.5583333333333336</v>
      </c>
      <c r="D15" s="107">
        <v>6.192333333333333</v>
      </c>
      <c r="E15" s="107">
        <v>4.1906666666666661</v>
      </c>
      <c r="F15" s="107">
        <v>5.1349999999999998</v>
      </c>
      <c r="G15" s="107">
        <v>4.5276666666666658</v>
      </c>
      <c r="H15" s="50">
        <f t="shared" si="0"/>
        <v>-11.827328789354119</v>
      </c>
      <c r="I15" s="36">
        <f t="shared" ref="I15:I24" si="3">IF(OR(OR(G15=0,F15=0),F15=""),"",(F15/E15-1)*100)</f>
        <v>22.534202990773156</v>
      </c>
      <c r="J15" s="50">
        <f t="shared" si="1"/>
        <v>2.2870853679070544</v>
      </c>
      <c r="K15" s="36">
        <f t="shared" si="2"/>
        <v>2.7102058912011988</v>
      </c>
      <c r="L15" s="18"/>
      <c r="N15" s="23" t="s">
        <v>4</v>
      </c>
      <c r="O15" s="34">
        <f>J15</f>
        <v>2.2870853679070544</v>
      </c>
    </row>
    <row r="16" spans="1:15">
      <c r="A16" s="16"/>
      <c r="B16" s="11" t="s">
        <v>195</v>
      </c>
      <c r="C16" s="55">
        <v>1.4506666666666668</v>
      </c>
      <c r="D16" s="55">
        <v>1.7663333333333331</v>
      </c>
      <c r="E16" s="55">
        <v>4.6020000000000003</v>
      </c>
      <c r="F16" s="55">
        <v>2.98</v>
      </c>
      <c r="G16" s="56">
        <v>4.4996666666666663</v>
      </c>
      <c r="H16" s="28">
        <f t="shared" si="0"/>
        <v>50.995525727069335</v>
      </c>
      <c r="I16" s="27">
        <f t="shared" si="3"/>
        <v>-35.24554541503695</v>
      </c>
      <c r="J16" s="28">
        <f t="shared" si="1"/>
        <v>2.2729415726553288</v>
      </c>
      <c r="K16" s="27">
        <f t="shared" si="2"/>
        <v>1.572816661300793</v>
      </c>
      <c r="L16" s="18"/>
      <c r="N16" s="23" t="s">
        <v>35</v>
      </c>
      <c r="O16" s="34">
        <f>100-O15</f>
        <v>97.712914632092946</v>
      </c>
    </row>
    <row r="17" spans="1:14">
      <c r="A17" s="16"/>
      <c r="B17" s="11" t="s">
        <v>7</v>
      </c>
      <c r="C17" s="55">
        <v>1.0436666666666667</v>
      </c>
      <c r="D17" s="55">
        <v>1.3996666666666666</v>
      </c>
      <c r="E17" s="55">
        <v>0.68800000000000006</v>
      </c>
      <c r="F17" s="55">
        <v>0.94366666666666665</v>
      </c>
      <c r="G17" s="56">
        <v>1.8873333333333333</v>
      </c>
      <c r="H17" s="28">
        <f t="shared" si="0"/>
        <v>100</v>
      </c>
      <c r="I17" s="27">
        <f t="shared" si="3"/>
        <v>37.160852713178286</v>
      </c>
      <c r="J17" s="28">
        <f t="shared" si="1"/>
        <v>0.95335915137228477</v>
      </c>
      <c r="K17" s="27">
        <f t="shared" si="2"/>
        <v>0.49805860941191782</v>
      </c>
      <c r="L17" s="18"/>
    </row>
    <row r="18" spans="1:14">
      <c r="A18" s="16"/>
      <c r="B18" s="11" t="s">
        <v>23</v>
      </c>
      <c r="C18" s="55">
        <v>1.9829999999999999</v>
      </c>
      <c r="D18" s="55">
        <v>0.45333333333333331</v>
      </c>
      <c r="E18" s="55">
        <v>2.8396666666666666</v>
      </c>
      <c r="F18" s="55">
        <v>2.081</v>
      </c>
      <c r="G18" s="56">
        <v>1.86</v>
      </c>
      <c r="H18" s="28">
        <f t="shared" si="0"/>
        <v>-10.619894281595377</v>
      </c>
      <c r="I18" s="27">
        <f t="shared" si="3"/>
        <v>-26.716750792346524</v>
      </c>
      <c r="J18" s="28">
        <f t="shared" si="1"/>
        <v>0.93955211315036213</v>
      </c>
      <c r="K18" s="27">
        <f t="shared" si="2"/>
        <v>1.0983327087808559</v>
      </c>
      <c r="L18" s="18"/>
    </row>
    <row r="19" spans="1:14">
      <c r="A19" s="16"/>
      <c r="B19" s="11" t="s">
        <v>22</v>
      </c>
      <c r="C19" s="55">
        <v>0.92933333333333346</v>
      </c>
      <c r="D19" s="55">
        <v>0.9996666666666667</v>
      </c>
      <c r="E19" s="55">
        <v>1.5483333333333331</v>
      </c>
      <c r="F19" s="55">
        <v>2.1963333333333335</v>
      </c>
      <c r="G19" s="56">
        <v>1.4553333333333331</v>
      </c>
      <c r="H19" s="28">
        <f t="shared" si="0"/>
        <v>-33.738048262255283</v>
      </c>
      <c r="I19" s="27">
        <f t="shared" si="3"/>
        <v>41.851453175457507</v>
      </c>
      <c r="J19" s="28">
        <f t="shared" si="1"/>
        <v>0.73514059605994264</v>
      </c>
      <c r="K19" s="27">
        <f t="shared" si="2"/>
        <v>1.1592045840392535</v>
      </c>
      <c r="L19" s="18"/>
    </row>
    <row r="20" spans="1:14">
      <c r="A20" s="16"/>
      <c r="B20" s="11" t="s">
        <v>20</v>
      </c>
      <c r="C20" s="55">
        <v>0.5033333333333333</v>
      </c>
      <c r="D20" s="55">
        <v>0.20866666666666667</v>
      </c>
      <c r="E20" s="55">
        <v>0.8886666666666666</v>
      </c>
      <c r="F20" s="55">
        <v>0.68166666666666664</v>
      </c>
      <c r="G20" s="56">
        <v>1.4029999999999998</v>
      </c>
      <c r="H20" s="28">
        <f t="shared" si="0"/>
        <v>105.81907090464546</v>
      </c>
      <c r="I20" s="27">
        <f t="shared" si="3"/>
        <v>-23.293323330832706</v>
      </c>
      <c r="J20" s="28">
        <f t="shared" si="1"/>
        <v>0.70870516922040738</v>
      </c>
      <c r="K20" s="27">
        <f t="shared" si="2"/>
        <v>0.35977741301567356</v>
      </c>
      <c r="L20" s="18"/>
    </row>
    <row r="21" spans="1:14">
      <c r="A21" s="16"/>
      <c r="B21" s="11" t="s">
        <v>19</v>
      </c>
      <c r="C21" s="55">
        <v>0.26066666666666666</v>
      </c>
      <c r="D21" s="55">
        <v>0.88766666666666671</v>
      </c>
      <c r="E21" s="55">
        <v>1.2073333333333334</v>
      </c>
      <c r="F21" s="55">
        <v>0.39033333333333337</v>
      </c>
      <c r="G21" s="56">
        <v>0.85033333333333327</v>
      </c>
      <c r="H21" s="28">
        <f t="shared" si="0"/>
        <v>117.84799316823226</v>
      </c>
      <c r="I21" s="27">
        <f t="shared" si="3"/>
        <v>-67.669795692987293</v>
      </c>
      <c r="J21" s="28">
        <f t="shared" si="1"/>
        <v>0.42953359151372283</v>
      </c>
      <c r="K21" s="27">
        <f t="shared" si="2"/>
        <v>0.20601435239186003</v>
      </c>
      <c r="L21" s="18"/>
    </row>
    <row r="22" spans="1:14">
      <c r="A22" s="16"/>
      <c r="B22" s="11" t="s">
        <v>21</v>
      </c>
      <c r="C22" s="55">
        <v>0.60199999999999998</v>
      </c>
      <c r="D22" s="55">
        <v>0.14433333333333334</v>
      </c>
      <c r="E22" s="55">
        <v>0.82133333333333336</v>
      </c>
      <c r="F22" s="55">
        <v>0.46900000000000003</v>
      </c>
      <c r="G22" s="56">
        <v>0.73666666666666669</v>
      </c>
      <c r="H22" s="28">
        <f t="shared" si="0"/>
        <v>57.071783937455578</v>
      </c>
      <c r="I22" s="27">
        <f t="shared" si="3"/>
        <v>-42.897727272727273</v>
      </c>
      <c r="J22" s="28">
        <f t="shared" si="1"/>
        <v>0.37211651793231187</v>
      </c>
      <c r="K22" s="27">
        <f t="shared" si="2"/>
        <v>0.24753389736579598</v>
      </c>
      <c r="L22" s="18"/>
    </row>
    <row r="23" spans="1:14">
      <c r="A23" s="16"/>
      <c r="B23" s="11" t="s">
        <v>18</v>
      </c>
      <c r="C23" s="55">
        <v>0.755</v>
      </c>
      <c r="D23" s="55">
        <v>1.2433333333333334</v>
      </c>
      <c r="E23" s="55">
        <v>1.4976666666666667</v>
      </c>
      <c r="F23" s="55">
        <v>1.1516666666666666</v>
      </c>
      <c r="G23" s="56">
        <v>0.72399999999999987</v>
      </c>
      <c r="H23" s="28">
        <f t="shared" si="0"/>
        <v>-37.134587554269181</v>
      </c>
      <c r="I23" s="27">
        <f t="shared" si="3"/>
        <v>-23.102604050745612</v>
      </c>
      <c r="J23" s="28">
        <f t="shared" si="1"/>
        <v>0.36571813436605483</v>
      </c>
      <c r="K23" s="27">
        <f t="shared" si="2"/>
        <v>0.60783910120740936</v>
      </c>
      <c r="L23" s="18"/>
    </row>
    <row r="24" spans="1:14">
      <c r="A24" s="16"/>
      <c r="B24" s="11" t="s">
        <v>8</v>
      </c>
      <c r="C24" s="55">
        <v>0.22833333333333336</v>
      </c>
      <c r="D24" s="55">
        <v>0.25566666666666665</v>
      </c>
      <c r="E24" s="55">
        <v>0.21199999999999999</v>
      </c>
      <c r="F24" s="55">
        <v>0.34433333333333332</v>
      </c>
      <c r="G24" s="56">
        <v>0.47833333333333333</v>
      </c>
      <c r="H24" s="28">
        <f t="shared" si="0"/>
        <v>38.915779283639893</v>
      </c>
      <c r="I24" s="27">
        <f t="shared" si="3"/>
        <v>62.421383647798748</v>
      </c>
      <c r="J24" s="28">
        <f t="shared" si="1"/>
        <v>0.24162316888365043</v>
      </c>
      <c r="K24" s="27">
        <f t="shared" si="2"/>
        <v>0.18173597439862632</v>
      </c>
      <c r="L24" s="18"/>
    </row>
    <row r="25" spans="1:14">
      <c r="A25" s="16"/>
      <c r="B25" s="11" t="s">
        <v>5</v>
      </c>
      <c r="C25" s="55">
        <v>0.52599999999999991</v>
      </c>
      <c r="D25" s="55">
        <v>0.105</v>
      </c>
      <c r="E25" s="55">
        <v>0</v>
      </c>
      <c r="F25" s="55">
        <v>0.10766666666666667</v>
      </c>
      <c r="G25" s="56">
        <v>0.17600000000000002</v>
      </c>
      <c r="H25" s="28">
        <f t="shared" si="0"/>
        <v>63.467492260061917</v>
      </c>
      <c r="I25" s="27"/>
      <c r="J25" s="28">
        <f t="shared" si="1"/>
        <v>8.8903855867991252E-2</v>
      </c>
      <c r="K25" s="27">
        <f t="shared" si="2"/>
        <v>5.6825478926191976E-2</v>
      </c>
      <c r="L25" s="18"/>
    </row>
    <row r="26" spans="1:14">
      <c r="A26" s="16"/>
      <c r="B26" s="11" t="s">
        <v>10</v>
      </c>
      <c r="C26" s="55">
        <v>0.32766666666666666</v>
      </c>
      <c r="D26" s="55">
        <v>0.51700000000000002</v>
      </c>
      <c r="E26" s="55">
        <v>0.3203333333333333</v>
      </c>
      <c r="F26" s="55">
        <v>0.49700000000000005</v>
      </c>
      <c r="G26" s="56">
        <v>0.17566666666666667</v>
      </c>
      <c r="H26" s="28">
        <f t="shared" ref="H26" si="4">IF(OR(OR(G26=0,F26=0),G26=""),"",(G26/F26-1)*100)</f>
        <v>-64.654594232059026</v>
      </c>
      <c r="I26" s="27">
        <f t="shared" ref="I26:I27" si="5">IF(OR(OR(G26=0,F26=0),F26=""),"",(F26/E26-1)*100)</f>
        <v>55.150884495317399</v>
      </c>
      <c r="J26" s="28">
        <f t="shared" ref="J26" si="6">IF(G26=0,"",G26/$G$13*100)</f>
        <v>8.8735477353089745E-2</v>
      </c>
      <c r="K26" s="27">
        <f t="shared" ref="K26" si="7">IF(F26=0,"",F26/$F$13*100)</f>
        <v>0.26231204049211215</v>
      </c>
      <c r="L26" s="18"/>
    </row>
    <row r="27" spans="1:14">
      <c r="A27" s="16"/>
      <c r="B27" s="11" t="s">
        <v>24</v>
      </c>
      <c r="C27" s="55">
        <v>0.59599999999999997</v>
      </c>
      <c r="D27" s="55">
        <v>0</v>
      </c>
      <c r="E27" s="55">
        <v>0.79933333333333334</v>
      </c>
      <c r="F27" s="55">
        <v>0.35899999999999999</v>
      </c>
      <c r="G27" s="56">
        <v>0</v>
      </c>
      <c r="H27" s="28" t="str">
        <f t="shared" si="0"/>
        <v/>
      </c>
      <c r="I27" s="27" t="str">
        <f t="shared" si="5"/>
        <v/>
      </c>
      <c r="J27" s="28" t="str">
        <f t="shared" si="1"/>
        <v/>
      </c>
      <c r="K27" s="27">
        <f t="shared" si="2"/>
        <v>0.18947690651241098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16.322999999999997</v>
      </c>
      <c r="D13" s="26">
        <v>7.774</v>
      </c>
      <c r="E13" s="26">
        <v>19.541333333333331</v>
      </c>
      <c r="F13" s="26">
        <v>13.696666666666667</v>
      </c>
      <c r="G13" s="26">
        <v>24.647000000000002</v>
      </c>
      <c r="H13" s="28">
        <f t="shared" ref="H13:H14" si="0">IF(OR(OR(G13=0,F13=0),G13=""),"",(G13/F13-1)*100)</f>
        <v>79.948892674616715</v>
      </c>
      <c r="I13" s="27">
        <f>IF(OR(OR(G13=0,F13=0),F13=""),"",(F13/E13-1)*100)</f>
        <v>-29.9092521834061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5">
        <v>15.790333333333329</v>
      </c>
      <c r="D14" s="25">
        <v>7.2766666666666664</v>
      </c>
      <c r="E14" s="25">
        <v>13.451333333333331</v>
      </c>
      <c r="F14" s="25">
        <v>11.087666666666667</v>
      </c>
      <c r="G14" s="26">
        <v>18.859666666666669</v>
      </c>
      <c r="H14" s="28">
        <f t="shared" si="0"/>
        <v>70.095902353966878</v>
      </c>
      <c r="I14" s="27">
        <f>IF(OR(OR(G14=0,F14=0),F14=""),"",(F14/E14-1)*100)</f>
        <v>-17.571987907022823</v>
      </c>
      <c r="J14" s="28">
        <f t="shared" si="1"/>
        <v>76.519116592959264</v>
      </c>
      <c r="K14" s="27">
        <f t="shared" si="2"/>
        <v>80.951569724993917</v>
      </c>
      <c r="L14" s="18"/>
    </row>
    <row r="15" spans="1:15">
      <c r="A15" s="16"/>
      <c r="B15" s="11" t="s">
        <v>195</v>
      </c>
      <c r="C15" s="55">
        <v>0.22966666666666666</v>
      </c>
      <c r="D15" s="55">
        <v>0</v>
      </c>
      <c r="E15" s="55">
        <v>1.3380000000000001</v>
      </c>
      <c r="F15" s="55">
        <v>0</v>
      </c>
      <c r="G15" s="56">
        <v>1.9969999999999999</v>
      </c>
      <c r="H15" s="28" t="str">
        <f t="shared" ref="H15:H23" si="3">IF(OR(OR(G15=0,F15=0),G15=""),"",(G15/F15-1)*100)</f>
        <v/>
      </c>
      <c r="I15" s="27" t="str">
        <f t="shared" ref="I15:I22" si="4">IF(OR(OR(G15=0,F15=0),F15=""),"",(F15/E15-1)*100)</f>
        <v/>
      </c>
      <c r="J15" s="28">
        <f t="shared" ref="J15:J21" si="5">IF(G15=0,"",G15/$G$13*100)</f>
        <v>8.1024059723292883</v>
      </c>
      <c r="K15" s="27" t="str">
        <f t="shared" ref="K15:K21" si="6">IF(F15=0,"",F15/$F$13*100)</f>
        <v/>
      </c>
      <c r="L15" s="18"/>
      <c r="N15" s="23" t="s">
        <v>4</v>
      </c>
      <c r="O15" s="34">
        <f>+J18</f>
        <v>2.7819477691673091</v>
      </c>
    </row>
    <row r="16" spans="1:15">
      <c r="A16" s="16"/>
      <c r="B16" s="11" t="s">
        <v>19</v>
      </c>
      <c r="C16" s="55">
        <v>0.14366666666666666</v>
      </c>
      <c r="D16" s="55">
        <v>0</v>
      </c>
      <c r="E16" s="55">
        <v>0.13500000000000001</v>
      </c>
      <c r="F16" s="55">
        <v>1.29</v>
      </c>
      <c r="G16" s="56">
        <v>0.95633333333333326</v>
      </c>
      <c r="H16" s="28">
        <f t="shared" si="3"/>
        <v>-25.865633074935413</v>
      </c>
      <c r="I16" s="27">
        <f t="shared" si="4"/>
        <v>855.55555555555554</v>
      </c>
      <c r="J16" s="28">
        <f t="shared" si="5"/>
        <v>3.8801206367238739</v>
      </c>
      <c r="K16" s="27">
        <f t="shared" si="6"/>
        <v>9.4183499634947676</v>
      </c>
      <c r="L16" s="18"/>
      <c r="N16" s="23" t="s">
        <v>35</v>
      </c>
      <c r="O16" s="34">
        <f>100-O15</f>
        <v>97.218052230832697</v>
      </c>
    </row>
    <row r="17" spans="1:14">
      <c r="A17" s="16"/>
      <c r="B17" s="11" t="s">
        <v>18</v>
      </c>
      <c r="C17" s="55">
        <v>0</v>
      </c>
      <c r="D17" s="55">
        <v>5.6666666666666671E-2</v>
      </c>
      <c r="E17" s="55">
        <v>0.29599999999999999</v>
      </c>
      <c r="F17" s="55">
        <v>0.55966666666666665</v>
      </c>
      <c r="G17" s="56">
        <v>0.77799999999999991</v>
      </c>
      <c r="H17" s="28">
        <f t="shared" si="3"/>
        <v>39.011316259678374</v>
      </c>
      <c r="I17" s="27">
        <f t="shared" si="4"/>
        <v>89.076576576576571</v>
      </c>
      <c r="J17" s="28">
        <f t="shared" si="5"/>
        <v>3.1565707794052011</v>
      </c>
      <c r="K17" s="27">
        <f t="shared" si="6"/>
        <v>4.0861523485032851</v>
      </c>
      <c r="L17" s="18"/>
    </row>
    <row r="18" spans="1:14">
      <c r="A18" s="16"/>
      <c r="B18" s="12" t="s">
        <v>4</v>
      </c>
      <c r="C18" s="107">
        <v>0</v>
      </c>
      <c r="D18" s="107">
        <v>0</v>
      </c>
      <c r="E18" s="107">
        <v>3.4106666666666663</v>
      </c>
      <c r="F18" s="107">
        <v>0</v>
      </c>
      <c r="G18" s="107">
        <v>0.68566666666666665</v>
      </c>
      <c r="H18" s="50" t="str">
        <f t="shared" si="3"/>
        <v/>
      </c>
      <c r="I18" s="36" t="str">
        <f t="shared" si="4"/>
        <v/>
      </c>
      <c r="J18" s="50">
        <f t="shared" si="5"/>
        <v>2.7819477691673091</v>
      </c>
      <c r="K18" s="36" t="str">
        <f t="shared" si="6"/>
        <v/>
      </c>
      <c r="L18" s="18"/>
    </row>
    <row r="19" spans="1:14">
      <c r="A19" s="16"/>
      <c r="B19" s="11" t="s">
        <v>20</v>
      </c>
      <c r="C19" s="55">
        <v>0</v>
      </c>
      <c r="D19" s="55">
        <v>0</v>
      </c>
      <c r="E19" s="55">
        <v>0.4</v>
      </c>
      <c r="F19" s="55">
        <v>0.10933333333333334</v>
      </c>
      <c r="G19" s="56">
        <v>0.4413333333333333</v>
      </c>
      <c r="H19" s="28">
        <f t="shared" si="3"/>
        <v>303.65853658536582</v>
      </c>
      <c r="I19" s="27">
        <f t="shared" si="4"/>
        <v>-72.666666666666671</v>
      </c>
      <c r="J19" s="28">
        <f t="shared" si="5"/>
        <v>1.7906168431587342</v>
      </c>
      <c r="K19" s="27">
        <f t="shared" si="6"/>
        <v>0.79824774884400085</v>
      </c>
      <c r="L19" s="18"/>
    </row>
    <row r="20" spans="1:14">
      <c r="A20" s="16"/>
      <c r="B20" s="11" t="s">
        <v>23</v>
      </c>
      <c r="C20" s="55">
        <v>0</v>
      </c>
      <c r="D20" s="55">
        <v>0</v>
      </c>
      <c r="E20" s="55">
        <v>0</v>
      </c>
      <c r="F20" s="55">
        <v>0.28199999999999997</v>
      </c>
      <c r="G20" s="56">
        <v>0.34633333333333333</v>
      </c>
      <c r="H20" s="28">
        <f t="shared" si="3"/>
        <v>22.813238770685594</v>
      </c>
      <c r="I20" s="27"/>
      <c r="J20" s="28">
        <f t="shared" si="5"/>
        <v>1.4051743958020584</v>
      </c>
      <c r="K20" s="27">
        <f t="shared" si="6"/>
        <v>2.0588951082988558</v>
      </c>
      <c r="L20" s="18"/>
    </row>
    <row r="21" spans="1:14">
      <c r="A21" s="16"/>
      <c r="B21" s="11" t="s">
        <v>7</v>
      </c>
      <c r="C21" s="55">
        <v>0</v>
      </c>
      <c r="D21" s="55">
        <v>0.152</v>
      </c>
      <c r="E21" s="55">
        <v>0.16600000000000001</v>
      </c>
      <c r="F21" s="55">
        <v>0.14633333333333334</v>
      </c>
      <c r="G21" s="56">
        <v>0.34133333333333332</v>
      </c>
      <c r="H21" s="28">
        <f t="shared" si="3"/>
        <v>133.25740318906605</v>
      </c>
      <c r="I21" s="27"/>
      <c r="J21" s="28">
        <f t="shared" si="5"/>
        <v>1.3848879512043384</v>
      </c>
      <c r="K21" s="27">
        <f t="shared" si="6"/>
        <v>1.0683864687271842</v>
      </c>
      <c r="L21" s="18"/>
    </row>
    <row r="22" spans="1:14">
      <c r="A22" s="16"/>
      <c r="B22" s="11" t="s">
        <v>5</v>
      </c>
      <c r="C22" s="55">
        <v>9.4333333333333325E-2</v>
      </c>
      <c r="D22" s="55">
        <v>0</v>
      </c>
      <c r="E22" s="55">
        <v>0.12933333333333333</v>
      </c>
      <c r="F22" s="55">
        <v>0</v>
      </c>
      <c r="G22" s="56">
        <v>0.127</v>
      </c>
      <c r="H22" s="28" t="str">
        <f t="shared" si="3"/>
        <v/>
      </c>
      <c r="I22" s="27" t="str">
        <f t="shared" si="4"/>
        <v/>
      </c>
      <c r="J22" s="28">
        <f t="shared" ref="J22:J23" si="7">IF(G22=0,"",G22/$G$13*100)</f>
        <v>0.51527569278208296</v>
      </c>
      <c r="K22" s="27" t="str">
        <f t="shared" ref="K22:K23" si="8">IF(F22=0,"",F22/$F$13*100)</f>
        <v/>
      </c>
      <c r="L22" s="18"/>
    </row>
    <row r="23" spans="1:14">
      <c r="A23" s="16"/>
      <c r="B23" s="11" t="s">
        <v>22</v>
      </c>
      <c r="C23" s="55">
        <v>0</v>
      </c>
      <c r="D23" s="55">
        <v>9.3000000000000013E-2</v>
      </c>
      <c r="E23" s="55">
        <v>0</v>
      </c>
      <c r="F23" s="55">
        <v>7.1999999999999995E-2</v>
      </c>
      <c r="G23" s="56">
        <v>6.7999999999999991E-2</v>
      </c>
      <c r="H23" s="28">
        <f t="shared" si="3"/>
        <v>-5.555555555555558</v>
      </c>
      <c r="I23" s="27"/>
      <c r="J23" s="28">
        <f t="shared" si="7"/>
        <v>0.27589564652898929</v>
      </c>
      <c r="K23" s="27">
        <f t="shared" si="8"/>
        <v>0.52567534679970784</v>
      </c>
      <c r="L23" s="18"/>
    </row>
    <row r="24" spans="1:14">
      <c r="A24" s="16"/>
      <c r="B24" s="11" t="s">
        <v>8</v>
      </c>
      <c r="C24" s="55">
        <v>0</v>
      </c>
      <c r="D24" s="55">
        <v>0</v>
      </c>
      <c r="E24" s="55">
        <v>3.2000000000000001E-2</v>
      </c>
      <c r="F24" s="55">
        <v>9.7000000000000017E-2</v>
      </c>
      <c r="G24" s="56">
        <v>4.6333333333333337E-2</v>
      </c>
      <c r="H24" s="28">
        <f t="shared" ref="H24" si="9">IF(OR(OR(G24=0,F24=0),G24=""),"",(G24/F24-1)*100)</f>
        <v>-52.233676975945023</v>
      </c>
      <c r="I24" s="27">
        <f t="shared" ref="I24" si="10">IF(OR(OR(G24=0,F24=0),F24=""),"",(F24/E24-1)*100)</f>
        <v>203.12500000000006</v>
      </c>
      <c r="J24" s="28">
        <f t="shared" ref="J24:J27" si="11">IF(G24=0,"",G24/$G$13*100)</f>
        <v>0.18798771993887017</v>
      </c>
      <c r="K24" s="27">
        <f t="shared" ref="K24:K27" si="12">IF(F24=0,"",F24/$F$13*100)</f>
        <v>0.70820150888293998</v>
      </c>
      <c r="L24" s="18"/>
    </row>
    <row r="25" spans="1:14">
      <c r="A25" s="16"/>
      <c r="B25" s="11" t="s">
        <v>10</v>
      </c>
      <c r="C25" s="55">
        <v>0</v>
      </c>
      <c r="D25" s="55">
        <v>0.19566666666666666</v>
      </c>
      <c r="E25" s="55">
        <v>0</v>
      </c>
      <c r="F25" s="55">
        <v>0</v>
      </c>
      <c r="G25" s="56">
        <v>0</v>
      </c>
      <c r="H25" s="28" t="str">
        <f t="shared" ref="H25:H27" si="13">IF(OR(OR(G25=0,F25=0),G25=""),"",(G25/F25-1)*100)</f>
        <v/>
      </c>
      <c r="I25" s="27"/>
      <c r="J25" s="28" t="str">
        <f t="shared" si="11"/>
        <v/>
      </c>
      <c r="K25" s="27" t="str">
        <f t="shared" si="12"/>
        <v/>
      </c>
      <c r="L25" s="18"/>
    </row>
    <row r="26" spans="1:14">
      <c r="A26" s="16"/>
      <c r="B26" s="11" t="s">
        <v>24</v>
      </c>
      <c r="C26" s="55">
        <v>0</v>
      </c>
      <c r="D26" s="55">
        <v>0</v>
      </c>
      <c r="E26" s="55">
        <v>0.18300000000000002</v>
      </c>
      <c r="F26" s="55">
        <v>0</v>
      </c>
      <c r="G26" s="56">
        <v>0</v>
      </c>
      <c r="H26" s="28" t="str">
        <f t="shared" si="13"/>
        <v/>
      </c>
      <c r="I26" s="27" t="str">
        <f t="shared" ref="I26:I27" si="14">IF(OR(OR(G26=0,F26=0),F26=""),"",(F26/E26-1)*100)</f>
        <v/>
      </c>
      <c r="J26" s="28" t="str">
        <f t="shared" si="11"/>
        <v/>
      </c>
      <c r="K26" s="27" t="str">
        <f t="shared" si="12"/>
        <v/>
      </c>
      <c r="L26" s="18"/>
    </row>
    <row r="27" spans="1:14">
      <c r="A27" s="16"/>
      <c r="B27" s="11" t="s">
        <v>21</v>
      </c>
      <c r="C27" s="55">
        <v>6.5000000000000002E-2</v>
      </c>
      <c r="D27" s="55">
        <v>0</v>
      </c>
      <c r="E27" s="55">
        <v>0</v>
      </c>
      <c r="F27" s="55">
        <v>5.2666666666666667E-2</v>
      </c>
      <c r="G27" s="56">
        <v>0</v>
      </c>
      <c r="H27" s="28" t="str">
        <f t="shared" si="13"/>
        <v/>
      </c>
      <c r="I27" s="27" t="str">
        <f t="shared" si="14"/>
        <v/>
      </c>
      <c r="J27" s="28" t="str">
        <f t="shared" si="11"/>
        <v/>
      </c>
      <c r="K27" s="27">
        <f t="shared" si="12"/>
        <v>0.38452178145534194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197.92566666666667</v>
      </c>
      <c r="D13" s="26">
        <v>237.31199999999998</v>
      </c>
      <c r="E13" s="26">
        <v>294.48133333333334</v>
      </c>
      <c r="F13" s="26">
        <v>274.45299999999997</v>
      </c>
      <c r="G13" s="26">
        <v>258.14799999999997</v>
      </c>
      <c r="H13" s="28">
        <f t="shared" ref="H13:H27" si="0">IF(OR(OR(G13=0,F13=0),G13=""),"",(G13/F13-1)*100)</f>
        <v>-5.9409079150164139</v>
      </c>
      <c r="I13" s="27">
        <f>IF(OR(OR(G13=0,F13=0),F13=""),"",(F13/E13-1)*100)</f>
        <v>-6.8012233938993365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44.504000000000019</v>
      </c>
      <c r="D14" s="25">
        <v>51.658999999999935</v>
      </c>
      <c r="E14" s="25">
        <v>75.076333333333338</v>
      </c>
      <c r="F14" s="25">
        <v>76.865666666666698</v>
      </c>
      <c r="G14" s="26">
        <v>82.603000000000009</v>
      </c>
      <c r="H14" s="28">
        <f t="shared" si="0"/>
        <v>7.4641040429840544</v>
      </c>
      <c r="I14" s="27">
        <f>IF(OR(OR(G14=0,F14=0),F14=""),"",(F14/E14-1)*100)</f>
        <v>2.383352055019583</v>
      </c>
      <c r="J14" s="28">
        <f t="shared" si="1"/>
        <v>31.998311046376504</v>
      </c>
      <c r="K14" s="27">
        <f t="shared" si="2"/>
        <v>28.006859705183295</v>
      </c>
      <c r="L14" s="18"/>
    </row>
    <row r="15" spans="1:15">
      <c r="A15" s="16"/>
      <c r="B15" s="12" t="s">
        <v>4</v>
      </c>
      <c r="C15" s="107">
        <v>58.606333333333339</v>
      </c>
      <c r="D15" s="107">
        <v>55.380666666666663</v>
      </c>
      <c r="E15" s="107">
        <v>78.238</v>
      </c>
      <c r="F15" s="107">
        <v>66.535333333333327</v>
      </c>
      <c r="G15" s="107">
        <v>56.665333333333329</v>
      </c>
      <c r="H15" s="50">
        <f t="shared" si="0"/>
        <v>-14.834223420137672</v>
      </c>
      <c r="I15" s="36">
        <f t="shared" ref="I15:I27" si="3">IF(OR(OR(G15=0,F15=0),F15=""),"",(F15/E15-1)*100)</f>
        <v>-14.957778402651744</v>
      </c>
      <c r="J15" s="50">
        <f t="shared" si="1"/>
        <v>21.950715610166778</v>
      </c>
      <c r="K15" s="36">
        <f t="shared" si="2"/>
        <v>24.242887974747347</v>
      </c>
      <c r="L15" s="18"/>
      <c r="N15" s="23" t="s">
        <v>4</v>
      </c>
      <c r="O15" s="34">
        <f>J15</f>
        <v>21.950715610166778</v>
      </c>
    </row>
    <row r="16" spans="1:15">
      <c r="A16" s="16"/>
      <c r="B16" s="11" t="s">
        <v>195</v>
      </c>
      <c r="C16" s="55">
        <v>31.405333333333335</v>
      </c>
      <c r="D16" s="55">
        <v>48.984000000000002</v>
      </c>
      <c r="E16" s="55">
        <v>59.688666666666656</v>
      </c>
      <c r="F16" s="55">
        <v>51.283333333333331</v>
      </c>
      <c r="G16" s="56">
        <v>39.969333333333338</v>
      </c>
      <c r="H16" s="28">
        <f t="shared" si="0"/>
        <v>-22.061748456288576</v>
      </c>
      <c r="I16" s="27">
        <f t="shared" si="3"/>
        <v>-14.081958607440814</v>
      </c>
      <c r="J16" s="28">
        <f t="shared" si="1"/>
        <v>15.483107881267081</v>
      </c>
      <c r="K16" s="27">
        <f t="shared" si="2"/>
        <v>18.685652309624356</v>
      </c>
      <c r="L16" s="18"/>
      <c r="N16" s="23" t="s">
        <v>35</v>
      </c>
      <c r="O16" s="34">
        <f>100-O15</f>
        <v>78.049284389833218</v>
      </c>
    </row>
    <row r="17" spans="1:14">
      <c r="A17" s="16"/>
      <c r="B17" s="11" t="s">
        <v>23</v>
      </c>
      <c r="C17" s="55">
        <v>21.366333333333333</v>
      </c>
      <c r="D17" s="55">
        <v>29.065333333333331</v>
      </c>
      <c r="E17" s="55">
        <v>30.363333333333333</v>
      </c>
      <c r="F17" s="55">
        <v>30.140666666666664</v>
      </c>
      <c r="G17" s="56">
        <v>28.52933333333333</v>
      </c>
      <c r="H17" s="28">
        <f t="shared" si="0"/>
        <v>-5.3460441043108986</v>
      </c>
      <c r="I17" s="27">
        <f t="shared" si="3"/>
        <v>-0.73334065210232113</v>
      </c>
      <c r="J17" s="28">
        <f t="shared" si="1"/>
        <v>11.051541492993683</v>
      </c>
      <c r="K17" s="27">
        <f t="shared" si="2"/>
        <v>10.982086793245717</v>
      </c>
      <c r="L17" s="18"/>
    </row>
    <row r="18" spans="1:14">
      <c r="A18" s="16"/>
      <c r="B18" s="11" t="s">
        <v>19</v>
      </c>
      <c r="C18" s="55">
        <v>7.7536666666666667</v>
      </c>
      <c r="D18" s="55">
        <v>13.597</v>
      </c>
      <c r="E18" s="55">
        <v>6.8250000000000002</v>
      </c>
      <c r="F18" s="55">
        <v>10.842666666666666</v>
      </c>
      <c r="G18" s="56">
        <v>8.7170000000000005</v>
      </c>
      <c r="H18" s="28">
        <f t="shared" si="0"/>
        <v>-19.604648303000481</v>
      </c>
      <c r="I18" s="27">
        <f t="shared" si="3"/>
        <v>58.86691086691085</v>
      </c>
      <c r="J18" s="28">
        <f t="shared" si="1"/>
        <v>3.3767451229527254</v>
      </c>
      <c r="K18" s="27">
        <f t="shared" si="2"/>
        <v>3.9506460729766726</v>
      </c>
      <c r="L18" s="18"/>
    </row>
    <row r="19" spans="1:14">
      <c r="A19" s="16"/>
      <c r="B19" s="11" t="s">
        <v>20</v>
      </c>
      <c r="C19" s="55">
        <v>6.4830000000000005</v>
      </c>
      <c r="D19" s="55">
        <v>6.6090000000000009</v>
      </c>
      <c r="E19" s="55">
        <v>8.9600000000000009</v>
      </c>
      <c r="F19" s="55">
        <v>9.0389999999999997</v>
      </c>
      <c r="G19" s="56">
        <v>8.5230000000000015</v>
      </c>
      <c r="H19" s="28">
        <f t="shared" si="0"/>
        <v>-5.708596083637552</v>
      </c>
      <c r="I19" s="27">
        <f t="shared" si="3"/>
        <v>0.88169642857141017</v>
      </c>
      <c r="J19" s="28">
        <f t="shared" si="1"/>
        <v>3.3015944342005374</v>
      </c>
      <c r="K19" s="27">
        <f t="shared" si="2"/>
        <v>3.2934600824184832</v>
      </c>
      <c r="L19" s="18"/>
    </row>
    <row r="20" spans="1:14">
      <c r="A20" s="16"/>
      <c r="B20" s="11" t="s">
        <v>22</v>
      </c>
      <c r="C20" s="55">
        <v>4.1133333333333333</v>
      </c>
      <c r="D20" s="55">
        <v>4.2433333333333332</v>
      </c>
      <c r="E20" s="55">
        <v>7.4240000000000004</v>
      </c>
      <c r="F20" s="55">
        <v>8.8386666666666667</v>
      </c>
      <c r="G20" s="56">
        <v>7.5616666666666665</v>
      </c>
      <c r="H20" s="28">
        <f t="shared" si="0"/>
        <v>-14.447880524966061</v>
      </c>
      <c r="I20" s="27">
        <f t="shared" si="3"/>
        <v>19.055316091954012</v>
      </c>
      <c r="J20" s="28">
        <f t="shared" si="1"/>
        <v>2.9291982377034365</v>
      </c>
      <c r="K20" s="27">
        <f t="shared" si="2"/>
        <v>3.2204664065128332</v>
      </c>
      <c r="L20" s="18"/>
    </row>
    <row r="21" spans="1:14">
      <c r="A21" s="16"/>
      <c r="B21" s="11" t="s">
        <v>24</v>
      </c>
      <c r="C21" s="55">
        <v>7.1819999999999995</v>
      </c>
      <c r="D21" s="55">
        <v>8.1390000000000011</v>
      </c>
      <c r="E21" s="55">
        <v>10.125666666666667</v>
      </c>
      <c r="F21" s="55">
        <v>6.1016666666666666</v>
      </c>
      <c r="G21" s="56">
        <v>7.1756666666666673</v>
      </c>
      <c r="H21" s="28">
        <f t="shared" si="0"/>
        <v>17.60174815624147</v>
      </c>
      <c r="I21" s="27">
        <f t="shared" si="3"/>
        <v>-39.740593211969589</v>
      </c>
      <c r="J21" s="28">
        <f t="shared" si="1"/>
        <v>2.779671609567639</v>
      </c>
      <c r="K21" s="27">
        <f t="shared" si="2"/>
        <v>2.223210045678738</v>
      </c>
      <c r="L21" s="18"/>
    </row>
    <row r="22" spans="1:14">
      <c r="A22" s="16"/>
      <c r="B22" s="11" t="s">
        <v>7</v>
      </c>
      <c r="C22" s="55">
        <v>4.8133333333333335</v>
      </c>
      <c r="D22" s="55">
        <v>8.1696666666666662</v>
      </c>
      <c r="E22" s="55">
        <v>3.9129999999999998</v>
      </c>
      <c r="F22" s="55">
        <v>3.7376666666666671</v>
      </c>
      <c r="G22" s="56">
        <v>5.444</v>
      </c>
      <c r="H22" s="28">
        <f t="shared" si="0"/>
        <v>45.652367787389615</v>
      </c>
      <c r="I22" s="27">
        <f t="shared" si="3"/>
        <v>-4.4807905273021369</v>
      </c>
      <c r="J22" s="28">
        <f t="shared" si="1"/>
        <v>2.1088677812727585</v>
      </c>
      <c r="K22" s="27">
        <f t="shared" si="2"/>
        <v>1.3618603792513353</v>
      </c>
      <c r="L22" s="18"/>
    </row>
    <row r="23" spans="1:14">
      <c r="A23" s="16"/>
      <c r="B23" s="11" t="s">
        <v>5</v>
      </c>
      <c r="C23" s="55">
        <v>5.0793333333333335</v>
      </c>
      <c r="D23" s="55">
        <v>3.5113333333333334</v>
      </c>
      <c r="E23" s="55">
        <v>4.9529999999999994</v>
      </c>
      <c r="F23" s="55">
        <v>3.661</v>
      </c>
      <c r="G23" s="56">
        <v>4.0083333333333329</v>
      </c>
      <c r="H23" s="28">
        <f t="shared" si="0"/>
        <v>9.4873896021123514</v>
      </c>
      <c r="I23" s="27">
        <f t="shared" si="3"/>
        <v>-26.085200888350492</v>
      </c>
      <c r="J23" s="28">
        <f t="shared" si="1"/>
        <v>1.5527268595276094</v>
      </c>
      <c r="K23" s="27">
        <f t="shared" si="2"/>
        <v>1.3339260274072429</v>
      </c>
      <c r="L23" s="18"/>
    </row>
    <row r="24" spans="1:14">
      <c r="A24" s="16"/>
      <c r="B24" s="11" t="s">
        <v>21</v>
      </c>
      <c r="C24" s="55">
        <v>2.5579999999999998</v>
      </c>
      <c r="D24" s="55">
        <v>3.5113333333333334</v>
      </c>
      <c r="E24" s="55">
        <v>3.8046666666666664</v>
      </c>
      <c r="F24" s="55">
        <v>3.2883333333333336</v>
      </c>
      <c r="G24" s="56">
        <v>3.1170000000000004</v>
      </c>
      <c r="H24" s="28">
        <f t="shared" si="0"/>
        <v>-5.2103395843892457</v>
      </c>
      <c r="I24" s="27">
        <f t="shared" si="3"/>
        <v>-13.571053092693175</v>
      </c>
      <c r="J24" s="28">
        <f t="shared" si="1"/>
        <v>1.2074468909307843</v>
      </c>
      <c r="K24" s="27">
        <f t="shared" si="2"/>
        <v>1.1981407867042204</v>
      </c>
      <c r="L24" s="18"/>
    </row>
    <row r="25" spans="1:14">
      <c r="A25" s="16"/>
      <c r="B25" s="11" t="s">
        <v>10</v>
      </c>
      <c r="C25" s="55">
        <v>1.9630000000000001</v>
      </c>
      <c r="D25" s="55">
        <v>2.3653333333333335</v>
      </c>
      <c r="E25" s="55">
        <v>2.702</v>
      </c>
      <c r="F25" s="55">
        <v>2</v>
      </c>
      <c r="G25" s="56">
        <v>2.8353333333333333</v>
      </c>
      <c r="H25" s="28">
        <f t="shared" si="0"/>
        <v>41.766666666666666</v>
      </c>
      <c r="I25" s="27">
        <f t="shared" si="3"/>
        <v>-25.980754996299037</v>
      </c>
      <c r="J25" s="28">
        <f t="shared" si="1"/>
        <v>1.0983363548558709</v>
      </c>
      <c r="K25" s="27">
        <f t="shared" si="2"/>
        <v>0.72872222201979953</v>
      </c>
      <c r="L25" s="18"/>
    </row>
    <row r="26" spans="1:14">
      <c r="A26" s="16"/>
      <c r="B26" s="11" t="s">
        <v>18</v>
      </c>
      <c r="C26" s="55">
        <v>1.2203333333333333</v>
      </c>
      <c r="D26" s="55">
        <v>1.5446666666666669</v>
      </c>
      <c r="E26" s="55">
        <v>1.2150000000000001</v>
      </c>
      <c r="F26" s="55">
        <v>1.1333333333333331</v>
      </c>
      <c r="G26" s="56">
        <v>1.6616666666666664</v>
      </c>
      <c r="H26" s="28">
        <f t="shared" si="0"/>
        <v>46.617647058823543</v>
      </c>
      <c r="I26" s="27">
        <f t="shared" si="3"/>
        <v>-6.7215363511660131</v>
      </c>
      <c r="J26" s="28">
        <f t="shared" si="1"/>
        <v>0.6436876003946056</v>
      </c>
      <c r="K26" s="27">
        <f t="shared" si="2"/>
        <v>0.41294259247788628</v>
      </c>
      <c r="L26" s="18"/>
    </row>
    <row r="27" spans="1:14">
      <c r="A27" s="16"/>
      <c r="B27" s="11" t="s">
        <v>8</v>
      </c>
      <c r="C27" s="55">
        <v>0.87766666666666671</v>
      </c>
      <c r="D27" s="55">
        <v>0.53233333333333344</v>
      </c>
      <c r="E27" s="55">
        <v>1.1926666666666665</v>
      </c>
      <c r="F27" s="55">
        <v>0.98566666666666658</v>
      </c>
      <c r="G27" s="56">
        <v>1.3373333333333335</v>
      </c>
      <c r="H27" s="28">
        <f t="shared" si="0"/>
        <v>35.678052079810655</v>
      </c>
      <c r="I27" s="27">
        <f t="shared" si="3"/>
        <v>-17.356064840693119</v>
      </c>
      <c r="J27" s="28">
        <f t="shared" si="1"/>
        <v>0.51804907779000176</v>
      </c>
      <c r="K27" s="27">
        <f t="shared" si="2"/>
        <v>0.35913860175209111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7.663333333333334</v>
      </c>
      <c r="D13" s="26">
        <v>8.8809999999999985</v>
      </c>
      <c r="E13" s="26">
        <v>7.3776666666666664</v>
      </c>
      <c r="F13" s="26">
        <v>7.31</v>
      </c>
      <c r="G13" s="26">
        <v>9.613666666666667</v>
      </c>
      <c r="H13" s="28">
        <f t="shared" ref="H13" si="0">IF(OR(OR(G13=0,F13=0),G13=""),"",(G13/F13-1)*100)</f>
        <v>31.513907888736892</v>
      </c>
      <c r="I13" s="27">
        <f>IF(OR(OR(G13=0,F13=0),F13=""),"",(F13/E13-1)*100)</f>
        <v>-0.91718248768807298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26</v>
      </c>
      <c r="C14" s="25">
        <v>2.3810000000000011</v>
      </c>
      <c r="D14" s="25">
        <v>5.5913333333333313</v>
      </c>
      <c r="E14" s="25">
        <v>3.0019999999999998</v>
      </c>
      <c r="F14" s="25">
        <v>5.1886666666666663</v>
      </c>
      <c r="G14" s="26">
        <v>5.0146666666666668</v>
      </c>
      <c r="H14" s="28">
        <f t="shared" ref="H14:H18" si="3">IF(OR(OR(G14=0,F14=0),G14=""),"",(G14/F14-1)*100)</f>
        <v>-3.3534626750610252</v>
      </c>
      <c r="I14" s="27">
        <f t="shared" ref="I14:I18" si="4">IF(OR(OR(G14=0,F14=0),F14=""),"",(F14/E14-1)*100)</f>
        <v>72.840328669775701</v>
      </c>
      <c r="J14" s="28">
        <f t="shared" ref="J14:J17" si="5">IF(G14=0,"",G14/$G$13*100)</f>
        <v>52.161852917721298</v>
      </c>
      <c r="K14" s="27">
        <f t="shared" ref="K14:K17" si="6">IF(F14=0,"",F14/$F$13*100)</f>
        <v>70.980392156862749</v>
      </c>
      <c r="L14" s="18"/>
    </row>
    <row r="15" spans="1:15">
      <c r="A15" s="16"/>
      <c r="B15" s="11" t="s">
        <v>195</v>
      </c>
      <c r="C15" s="25">
        <v>0.58599999999999997</v>
      </c>
      <c r="D15" s="25">
        <v>0.58233333333333326</v>
      </c>
      <c r="E15" s="25">
        <v>0.67566666666666675</v>
      </c>
      <c r="F15" s="25">
        <v>0.59699999999999998</v>
      </c>
      <c r="G15" s="26">
        <v>0.93033333333333335</v>
      </c>
      <c r="H15" s="28">
        <f t="shared" ref="H15:H16" si="7">IF(OR(OR(G15=0,F15=0),G15=""),"",(G15/F15-1)*100)</f>
        <v>55.834729201563384</v>
      </c>
      <c r="I15" s="27"/>
      <c r="J15" s="28">
        <f t="shared" si="5"/>
        <v>9.6771956589577339</v>
      </c>
      <c r="K15" s="27">
        <f t="shared" si="6"/>
        <v>8.1668946648426815</v>
      </c>
      <c r="L15" s="18"/>
      <c r="N15" s="23" t="s">
        <v>4</v>
      </c>
      <c r="O15" s="34">
        <f>+G16</f>
        <v>0.73866666666666669</v>
      </c>
    </row>
    <row r="16" spans="1:15">
      <c r="A16" s="16"/>
      <c r="B16" s="12" t="s">
        <v>4</v>
      </c>
      <c r="C16" s="107">
        <v>1.6733333333333331</v>
      </c>
      <c r="D16" s="107">
        <v>0.85799999999999998</v>
      </c>
      <c r="E16" s="107">
        <v>0.75900000000000001</v>
      </c>
      <c r="F16" s="107">
        <v>0</v>
      </c>
      <c r="G16" s="107">
        <v>0.73866666666666669</v>
      </c>
      <c r="H16" s="50" t="str">
        <f t="shared" si="7"/>
        <v/>
      </c>
      <c r="I16" s="36" t="str">
        <f t="shared" ref="I16" si="8">IF(OR(OR(G16=0,F16=0),F16=""),"",(F16/E16-1)*100)</f>
        <v/>
      </c>
      <c r="J16" s="50">
        <f t="shared" si="5"/>
        <v>7.6835061197600645</v>
      </c>
      <c r="K16" s="36" t="str">
        <f t="shared" si="6"/>
        <v/>
      </c>
      <c r="L16" s="18"/>
      <c r="N16" s="23" t="s">
        <v>35</v>
      </c>
      <c r="O16" s="34">
        <f>100-O26</f>
        <v>100</v>
      </c>
    </row>
    <row r="17" spans="1:15">
      <c r="A17" s="16"/>
      <c r="B17" s="11" t="s">
        <v>23</v>
      </c>
      <c r="C17" s="25">
        <v>0.249</v>
      </c>
      <c r="D17" s="25">
        <v>0</v>
      </c>
      <c r="E17" s="25">
        <v>0.64766666666666672</v>
      </c>
      <c r="F17" s="25">
        <v>0</v>
      </c>
      <c r="G17" s="26">
        <v>0.6313333333333333</v>
      </c>
      <c r="H17" s="28" t="str">
        <f t="shared" si="3"/>
        <v/>
      </c>
      <c r="I17" s="27" t="str">
        <f t="shared" si="4"/>
        <v/>
      </c>
      <c r="J17" s="28">
        <f t="shared" si="5"/>
        <v>6.567039977809368</v>
      </c>
      <c r="K17" s="27" t="str">
        <f t="shared" si="6"/>
        <v/>
      </c>
      <c r="L17" s="18"/>
      <c r="O17" s="34"/>
    </row>
    <row r="18" spans="1:15">
      <c r="A18" s="16"/>
      <c r="B18" s="11" t="s">
        <v>24</v>
      </c>
      <c r="C18" s="25">
        <v>1.2216666666666667</v>
      </c>
      <c r="D18" s="25">
        <v>0.49333333333333335</v>
      </c>
      <c r="E18" s="25">
        <v>0.5</v>
      </c>
      <c r="F18" s="25">
        <v>0.41366666666666668</v>
      </c>
      <c r="G18" s="26">
        <v>0.57666666666666666</v>
      </c>
      <c r="H18" s="28">
        <f t="shared" si="3"/>
        <v>39.403706688154713</v>
      </c>
      <c r="I18" s="27">
        <f t="shared" si="4"/>
        <v>-17.266666666666662</v>
      </c>
      <c r="J18" s="28">
        <f t="shared" ref="J18:J27" si="9">IF(G18=0,"",G18/$G$13*100)</f>
        <v>5.9984050483686415</v>
      </c>
      <c r="K18" s="27">
        <f t="shared" ref="K18:K27" si="10">IF(F18=0,"",F18/$F$13*100)</f>
        <v>5.6589147286821708</v>
      </c>
      <c r="L18" s="18"/>
    </row>
    <row r="19" spans="1:15">
      <c r="A19" s="16"/>
      <c r="B19" s="11" t="s">
        <v>22</v>
      </c>
      <c r="C19" s="25">
        <v>0.10233333333333333</v>
      </c>
      <c r="D19" s="25">
        <v>0</v>
      </c>
      <c r="E19" s="25">
        <v>0.18666666666666668</v>
      </c>
      <c r="F19" s="25">
        <v>0.26333333333333336</v>
      </c>
      <c r="G19" s="26">
        <v>0.48799999999999999</v>
      </c>
      <c r="H19" s="28">
        <f t="shared" ref="H19:H27" si="11">IF(OR(OR(G19=0,F19=0),G19=""),"",(G19/F19-1)*100)</f>
        <v>85.316455696202496</v>
      </c>
      <c r="I19" s="27"/>
      <c r="J19" s="28">
        <f t="shared" si="9"/>
        <v>5.0761069311050244</v>
      </c>
      <c r="K19" s="27">
        <f t="shared" si="10"/>
        <v>3.6023711810305525</v>
      </c>
      <c r="L19" s="18"/>
    </row>
    <row r="20" spans="1:15">
      <c r="A20" s="16"/>
      <c r="B20" s="11" t="s">
        <v>21</v>
      </c>
      <c r="C20" s="25">
        <v>0.17699999999999996</v>
      </c>
      <c r="D20" s="25">
        <v>9.3333333333333338E-2</v>
      </c>
      <c r="E20" s="25">
        <v>0.14666666666666664</v>
      </c>
      <c r="F20" s="25">
        <v>0.23366666666666669</v>
      </c>
      <c r="G20" s="26">
        <v>0.33866666666666667</v>
      </c>
      <c r="H20" s="28">
        <f t="shared" si="11"/>
        <v>44.93580599144078</v>
      </c>
      <c r="I20" s="27">
        <f t="shared" ref="I20:I27" si="12">IF(OR(OR(G20=0,F20=0),F20=""),"",(F20/E20-1)*100)</f>
        <v>59.31818181818187</v>
      </c>
      <c r="J20" s="28">
        <f t="shared" si="9"/>
        <v>3.5227627336084049</v>
      </c>
      <c r="K20" s="27">
        <f t="shared" si="10"/>
        <v>3.1965344277245791</v>
      </c>
      <c r="L20" s="18"/>
    </row>
    <row r="21" spans="1:15">
      <c r="A21" s="16"/>
      <c r="B21" s="11" t="s">
        <v>5</v>
      </c>
      <c r="C21" s="25">
        <v>0.26666666666666666</v>
      </c>
      <c r="D21" s="25">
        <v>0.1</v>
      </c>
      <c r="E21" s="25">
        <v>0.55366666666666664</v>
      </c>
      <c r="F21" s="25">
        <v>0</v>
      </c>
      <c r="G21" s="26">
        <v>0.252</v>
      </c>
      <c r="H21" s="28" t="str">
        <f t="shared" si="11"/>
        <v/>
      </c>
      <c r="I21" s="27" t="str">
        <f t="shared" si="12"/>
        <v/>
      </c>
      <c r="J21" s="28">
        <f t="shared" si="9"/>
        <v>2.6212683332755451</v>
      </c>
      <c r="K21" s="27" t="str">
        <f t="shared" si="10"/>
        <v/>
      </c>
      <c r="L21" s="18"/>
    </row>
    <row r="22" spans="1:15">
      <c r="A22" s="16"/>
      <c r="B22" s="11" t="s">
        <v>7</v>
      </c>
      <c r="C22" s="25">
        <v>0.13033333333333333</v>
      </c>
      <c r="D22" s="25">
        <v>0.36966666666666664</v>
      </c>
      <c r="E22" s="25">
        <v>0.44900000000000001</v>
      </c>
      <c r="F22" s="25">
        <v>0.12733333333333333</v>
      </c>
      <c r="G22" s="26">
        <v>0.19566666666666666</v>
      </c>
      <c r="H22" s="28">
        <f t="shared" si="11"/>
        <v>53.664921465968597</v>
      </c>
      <c r="I22" s="27">
        <f t="shared" si="12"/>
        <v>-71.640682999257606</v>
      </c>
      <c r="J22" s="28">
        <f t="shared" si="9"/>
        <v>2.0352969730591863</v>
      </c>
      <c r="K22" s="27">
        <f t="shared" si="10"/>
        <v>1.7419060647514819</v>
      </c>
      <c r="L22" s="18"/>
    </row>
    <row r="23" spans="1:15">
      <c r="A23" s="16"/>
      <c r="B23" s="11" t="s">
        <v>8</v>
      </c>
      <c r="C23" s="25">
        <v>0.10599999999999998</v>
      </c>
      <c r="D23" s="25">
        <v>0</v>
      </c>
      <c r="E23" s="25">
        <v>0.107</v>
      </c>
      <c r="F23" s="25">
        <v>9.4666666666666677E-2</v>
      </c>
      <c r="G23" s="26">
        <v>0.19499999999999998</v>
      </c>
      <c r="H23" s="28">
        <f t="shared" si="11"/>
        <v>105.9859154929577</v>
      </c>
      <c r="I23" s="27"/>
      <c r="J23" s="28">
        <f t="shared" si="9"/>
        <v>2.0283624007489336</v>
      </c>
      <c r="K23" s="27">
        <f t="shared" si="10"/>
        <v>1.295029639762882</v>
      </c>
      <c r="L23" s="18"/>
    </row>
    <row r="24" spans="1:15">
      <c r="A24" s="16"/>
      <c r="B24" s="11" t="s">
        <v>20</v>
      </c>
      <c r="C24" s="25">
        <v>8.3333333333333329E-2</v>
      </c>
      <c r="D24" s="25">
        <v>0.32500000000000001</v>
      </c>
      <c r="E24" s="25">
        <v>0</v>
      </c>
      <c r="F24" s="25">
        <v>0.27833333333333332</v>
      </c>
      <c r="G24" s="26">
        <v>0.106</v>
      </c>
      <c r="H24" s="28">
        <f t="shared" si="11"/>
        <v>-61.916167664670652</v>
      </c>
      <c r="I24" s="27"/>
      <c r="J24" s="28">
        <f t="shared" si="9"/>
        <v>1.1025969973301897</v>
      </c>
      <c r="K24" s="27">
        <f t="shared" si="10"/>
        <v>3.8075695394436844</v>
      </c>
      <c r="L24" s="18"/>
    </row>
    <row r="25" spans="1:15">
      <c r="A25" s="16"/>
      <c r="B25" s="11" t="s">
        <v>19</v>
      </c>
      <c r="C25" s="25">
        <v>0.50466666666666671</v>
      </c>
      <c r="D25" s="25">
        <v>0.21233333333333335</v>
      </c>
      <c r="E25" s="25">
        <v>0</v>
      </c>
      <c r="F25" s="25">
        <v>0</v>
      </c>
      <c r="G25" s="26">
        <v>9.3666666666666676E-2</v>
      </c>
      <c r="H25" s="28" t="str">
        <f t="shared" si="11"/>
        <v/>
      </c>
      <c r="I25" s="27" t="str">
        <f t="shared" si="12"/>
        <v/>
      </c>
      <c r="J25" s="28">
        <f t="shared" si="9"/>
        <v>0.97430740959051354</v>
      </c>
      <c r="K25" s="27" t="str">
        <f t="shared" si="10"/>
        <v/>
      </c>
      <c r="L25" s="18"/>
    </row>
    <row r="26" spans="1:15">
      <c r="A26" s="16"/>
      <c r="B26" s="11" t="s">
        <v>10</v>
      </c>
      <c r="C26" s="25">
        <v>0.12766666666666668</v>
      </c>
      <c r="D26" s="25">
        <v>0.19</v>
      </c>
      <c r="E26" s="25">
        <v>0.24</v>
      </c>
      <c r="F26" s="25">
        <v>0.11333333333333334</v>
      </c>
      <c r="G26" s="26">
        <v>5.2999999999999999E-2</v>
      </c>
      <c r="H26" s="28">
        <f t="shared" si="11"/>
        <v>-53.235294117647072</v>
      </c>
      <c r="I26" s="27">
        <f t="shared" si="12"/>
        <v>-52.777777777777771</v>
      </c>
      <c r="J26" s="28">
        <f t="shared" si="9"/>
        <v>0.55129849866509484</v>
      </c>
      <c r="K26" s="27">
        <f t="shared" si="10"/>
        <v>1.5503875968992249</v>
      </c>
      <c r="L26" s="18"/>
    </row>
    <row r="27" spans="1:15" s="23" customFormat="1">
      <c r="A27" s="16"/>
      <c r="B27" s="11" t="s">
        <v>18</v>
      </c>
      <c r="C27" s="25">
        <v>5.4333333333333338E-2</v>
      </c>
      <c r="D27" s="25">
        <v>6.5666666666666665E-2</v>
      </c>
      <c r="E27" s="25">
        <v>0.11033333333333334</v>
      </c>
      <c r="F27" s="25">
        <v>0</v>
      </c>
      <c r="G27" s="26">
        <v>0</v>
      </c>
      <c r="H27" s="28" t="str">
        <f t="shared" si="11"/>
        <v/>
      </c>
      <c r="I27" s="27" t="str">
        <f t="shared" si="12"/>
        <v/>
      </c>
      <c r="J27" s="28" t="str">
        <f t="shared" si="9"/>
        <v/>
      </c>
      <c r="K27" s="27" t="str">
        <f t="shared" si="10"/>
        <v/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175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170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8">
        <v>165.69633333333334</v>
      </c>
      <c r="D13" s="28">
        <v>168.75866666666664</v>
      </c>
      <c r="E13" s="28">
        <v>232.60333333333335</v>
      </c>
      <c r="F13" s="28">
        <v>232.30799999999999</v>
      </c>
      <c r="G13" s="28">
        <v>224.02833333333334</v>
      </c>
      <c r="H13" s="28">
        <f t="shared" ref="H13:H27" si="0">IF(OR(OR(G13=0,F13=0),G13=""),"",(G13/F13-1)*100)</f>
        <v>-3.5640902020880327</v>
      </c>
      <c r="I13" s="27">
        <f>IF(OR(OR(G13=0,F13=0),F13=""),"",(F13/E13-1)*100)</f>
        <v>-0.12696865909059829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7">
        <v>69.703666666666692</v>
      </c>
      <c r="D14" s="27">
        <v>80.034333333333294</v>
      </c>
      <c r="E14" s="27">
        <v>90.961333333333329</v>
      </c>
      <c r="F14" s="27">
        <v>110.854</v>
      </c>
      <c r="G14" s="28">
        <v>103.30566666666668</v>
      </c>
      <c r="H14" s="28">
        <f t="shared" si="0"/>
        <v>-6.8092566198182496</v>
      </c>
      <c r="I14" s="27">
        <f>IF(OR(OR(G14=0,F14=0),F14=""),"",(F14/E14-1)*100)</f>
        <v>21.869365737822676</v>
      </c>
      <c r="J14" s="28">
        <f t="shared" si="1"/>
        <v>46.112768474225732</v>
      </c>
      <c r="K14" s="27">
        <f t="shared" si="2"/>
        <v>47.7185460681509</v>
      </c>
      <c r="L14" s="18"/>
    </row>
    <row r="15" spans="1:15">
      <c r="A15" s="16"/>
      <c r="B15" s="12" t="s">
        <v>4</v>
      </c>
      <c r="C15" s="50">
        <v>25.680666666666667</v>
      </c>
      <c r="D15" s="50">
        <v>23.335000000000001</v>
      </c>
      <c r="E15" s="50">
        <v>44.718999999999994</v>
      </c>
      <c r="F15" s="50">
        <v>31.007999999999999</v>
      </c>
      <c r="G15" s="50">
        <v>34.93966666666666</v>
      </c>
      <c r="H15" s="50">
        <f t="shared" si="0"/>
        <v>12.679523563811479</v>
      </c>
      <c r="I15" s="36">
        <f t="shared" ref="I15:I27" si="3">IF(OR(OR(G15=0,F15=0),F15=""),"",(F15/E15-1)*100)</f>
        <v>-30.660345714349603</v>
      </c>
      <c r="J15" s="50">
        <f t="shared" si="1"/>
        <v>15.596092756124595</v>
      </c>
      <c r="K15" s="36">
        <f t="shared" si="2"/>
        <v>13.347796890335244</v>
      </c>
      <c r="L15" s="18"/>
      <c r="N15" s="23" t="s">
        <v>4</v>
      </c>
      <c r="O15" s="34">
        <f>J15</f>
        <v>15.596092756124595</v>
      </c>
    </row>
    <row r="16" spans="1:15">
      <c r="A16" s="16"/>
      <c r="B16" s="11" t="s">
        <v>23</v>
      </c>
      <c r="C16" s="27">
        <v>14.553666666666667</v>
      </c>
      <c r="D16" s="27">
        <v>15.978666666666667</v>
      </c>
      <c r="E16" s="27">
        <v>26.951333333333334</v>
      </c>
      <c r="F16" s="27">
        <v>16.716333333333331</v>
      </c>
      <c r="G16" s="28">
        <v>23.995999999999999</v>
      </c>
      <c r="H16" s="28">
        <f t="shared" si="0"/>
        <v>43.548226285668726</v>
      </c>
      <c r="I16" s="27">
        <f t="shared" si="3"/>
        <v>-37.975857718851266</v>
      </c>
      <c r="J16" s="28">
        <f t="shared" si="1"/>
        <v>10.711145167649924</v>
      </c>
      <c r="K16" s="27">
        <f t="shared" si="2"/>
        <v>7.1957630961195189</v>
      </c>
      <c r="L16" s="18"/>
      <c r="N16" s="23" t="s">
        <v>35</v>
      </c>
      <c r="O16" s="34">
        <f>100-O15</f>
        <v>84.403907243875409</v>
      </c>
    </row>
    <row r="17" spans="1:14">
      <c r="A17" s="16"/>
      <c r="B17" s="11" t="s">
        <v>195</v>
      </c>
      <c r="C17" s="27">
        <v>23.528666666666666</v>
      </c>
      <c r="D17" s="27">
        <v>19.664999999999999</v>
      </c>
      <c r="E17" s="27">
        <v>31.013999999999999</v>
      </c>
      <c r="F17" s="27">
        <v>30.899333333333331</v>
      </c>
      <c r="G17" s="28">
        <v>22.506</v>
      </c>
      <c r="H17" s="28">
        <f t="shared" si="0"/>
        <v>-27.163477097672008</v>
      </c>
      <c r="I17" s="27">
        <f t="shared" si="3"/>
        <v>-0.3697255003116906</v>
      </c>
      <c r="J17" s="28">
        <f t="shared" si="1"/>
        <v>10.046050722750842</v>
      </c>
      <c r="K17" s="27">
        <f t="shared" si="2"/>
        <v>13.301019910348904</v>
      </c>
      <c r="L17" s="18"/>
    </row>
    <row r="18" spans="1:14">
      <c r="A18" s="16"/>
      <c r="B18" s="11" t="s">
        <v>20</v>
      </c>
      <c r="C18" s="27">
        <v>4.0390000000000006</v>
      </c>
      <c r="D18" s="27">
        <v>2.2230000000000003</v>
      </c>
      <c r="E18" s="27">
        <v>4.5746666666666664</v>
      </c>
      <c r="F18" s="27">
        <v>5.9003333333333332</v>
      </c>
      <c r="G18" s="28">
        <v>7.1703333333333328</v>
      </c>
      <c r="H18" s="28">
        <f t="shared" si="0"/>
        <v>21.524207671882944</v>
      </c>
      <c r="I18" s="27">
        <f t="shared" si="3"/>
        <v>28.978431944039642</v>
      </c>
      <c r="J18" s="28">
        <f t="shared" si="1"/>
        <v>3.2006368242112235</v>
      </c>
      <c r="K18" s="27">
        <f t="shared" si="2"/>
        <v>2.5398752231233246</v>
      </c>
      <c r="L18" s="18"/>
    </row>
    <row r="19" spans="1:14">
      <c r="A19" s="16"/>
      <c r="B19" s="11" t="s">
        <v>22</v>
      </c>
      <c r="C19" s="27">
        <v>5.0213333333333336</v>
      </c>
      <c r="D19" s="27">
        <v>5.3506666666666662</v>
      </c>
      <c r="E19" s="27">
        <v>9.0653333333333332</v>
      </c>
      <c r="F19" s="27">
        <v>8.0996666666666659</v>
      </c>
      <c r="G19" s="28">
        <v>6.8796666666666662</v>
      </c>
      <c r="H19" s="28">
        <f t="shared" si="0"/>
        <v>-15.062348244783729</v>
      </c>
      <c r="I19" s="27">
        <f t="shared" si="3"/>
        <v>-10.652301809089582</v>
      </c>
      <c r="J19" s="28">
        <f t="shared" si="1"/>
        <v>3.070891330709657</v>
      </c>
      <c r="K19" s="27">
        <f t="shared" si="2"/>
        <v>3.4866068610063645</v>
      </c>
      <c r="L19" s="18"/>
    </row>
    <row r="20" spans="1:14">
      <c r="A20" s="16"/>
      <c r="B20" s="11" t="s">
        <v>7</v>
      </c>
      <c r="C20" s="27">
        <v>3.4380000000000002</v>
      </c>
      <c r="D20" s="27">
        <v>3.7693333333333334</v>
      </c>
      <c r="E20" s="27">
        <v>4.0369999999999999</v>
      </c>
      <c r="F20" s="27">
        <v>3.4486666666666665</v>
      </c>
      <c r="G20" s="28">
        <v>5.3353333333333337</v>
      </c>
      <c r="H20" s="28">
        <f t="shared" si="0"/>
        <v>54.707133191571636</v>
      </c>
      <c r="I20" s="27">
        <f t="shared" si="3"/>
        <v>-14.573528197506402</v>
      </c>
      <c r="J20" s="28">
        <f t="shared" si="1"/>
        <v>2.3815440011308096</v>
      </c>
      <c r="K20" s="27">
        <f t="shared" si="2"/>
        <v>1.4845234200572801</v>
      </c>
      <c r="L20" s="18"/>
    </row>
    <row r="21" spans="1:14">
      <c r="A21" s="16"/>
      <c r="B21" s="11" t="s">
        <v>19</v>
      </c>
      <c r="C21" s="27">
        <v>4.3483333333333336</v>
      </c>
      <c r="D21" s="27">
        <v>3.9390000000000001</v>
      </c>
      <c r="E21" s="27">
        <v>3.4536666666666669</v>
      </c>
      <c r="F21" s="27">
        <v>5.1580000000000004</v>
      </c>
      <c r="G21" s="28">
        <v>5.16</v>
      </c>
      <c r="H21" s="28">
        <f t="shared" si="0"/>
        <v>3.8774718883294312E-2</v>
      </c>
      <c r="I21" s="27">
        <f t="shared" si="3"/>
        <v>49.348518482771929</v>
      </c>
      <c r="J21" s="28">
        <f t="shared" si="1"/>
        <v>2.3032800910599107</v>
      </c>
      <c r="K21" s="27">
        <f t="shared" si="2"/>
        <v>2.2203281849957817</v>
      </c>
      <c r="L21" s="18"/>
    </row>
    <row r="22" spans="1:14">
      <c r="A22" s="16"/>
      <c r="B22" s="11" t="s">
        <v>18</v>
      </c>
      <c r="C22" s="27">
        <v>2.3303333333333334</v>
      </c>
      <c r="D22" s="27">
        <v>2.4789999999999996</v>
      </c>
      <c r="E22" s="27">
        <v>2.750666666666667</v>
      </c>
      <c r="F22" s="27">
        <v>3.4083333333333337</v>
      </c>
      <c r="G22" s="28">
        <v>3.5173333333333332</v>
      </c>
      <c r="H22" s="28">
        <f t="shared" si="0"/>
        <v>3.1980440097799434</v>
      </c>
      <c r="I22" s="27">
        <f t="shared" si="3"/>
        <v>23.909355307804159</v>
      </c>
      <c r="J22" s="28">
        <f t="shared" si="1"/>
        <v>1.5700395039317945</v>
      </c>
      <c r="K22" s="27">
        <f t="shared" si="2"/>
        <v>1.4671614121482401</v>
      </c>
      <c r="L22" s="18"/>
    </row>
    <row r="23" spans="1:14">
      <c r="A23" s="16"/>
      <c r="B23" s="11" t="s">
        <v>21</v>
      </c>
      <c r="C23" s="27">
        <v>2.8930000000000002</v>
      </c>
      <c r="D23" s="27">
        <v>2.8496666666666663</v>
      </c>
      <c r="E23" s="27">
        <v>4.3796666666666662</v>
      </c>
      <c r="F23" s="27">
        <v>5.3890000000000002</v>
      </c>
      <c r="G23" s="28">
        <v>3.3916666666666671</v>
      </c>
      <c r="H23" s="28">
        <f t="shared" si="0"/>
        <v>-37.063153337044596</v>
      </c>
      <c r="I23" s="27">
        <f t="shared" si="3"/>
        <v>23.045893903645663</v>
      </c>
      <c r="J23" s="28">
        <f t="shared" si="1"/>
        <v>1.5139454086908652</v>
      </c>
      <c r="K23" s="27">
        <f t="shared" si="2"/>
        <v>2.3197651393839216</v>
      </c>
      <c r="L23" s="18"/>
    </row>
    <row r="24" spans="1:14">
      <c r="A24" s="16"/>
      <c r="B24" s="11" t="s">
        <v>5</v>
      </c>
      <c r="C24" s="27">
        <v>2.1716666666666669</v>
      </c>
      <c r="D24" s="27">
        <v>1.3343333333333334</v>
      </c>
      <c r="E24" s="27">
        <v>2.5393333333333334</v>
      </c>
      <c r="F24" s="27">
        <v>4.0936666666666666</v>
      </c>
      <c r="G24" s="28">
        <v>3.0079999999999996</v>
      </c>
      <c r="H24" s="28">
        <f t="shared" si="0"/>
        <v>-26.52064164156014</v>
      </c>
      <c r="I24" s="27">
        <f t="shared" si="3"/>
        <v>61.210291415069548</v>
      </c>
      <c r="J24" s="28">
        <f t="shared" si="1"/>
        <v>1.3426873088969398</v>
      </c>
      <c r="K24" s="27">
        <f t="shared" si="2"/>
        <v>1.7621720589332552</v>
      </c>
      <c r="L24" s="18"/>
    </row>
    <row r="25" spans="1:14">
      <c r="A25" s="16"/>
      <c r="B25" s="11" t="s">
        <v>10</v>
      </c>
      <c r="C25" s="27">
        <v>2.0259999999999998</v>
      </c>
      <c r="D25" s="27">
        <v>2.3973333333333335</v>
      </c>
      <c r="E25" s="27">
        <v>2.6046666666666667</v>
      </c>
      <c r="F25" s="27">
        <v>2.8843333333333336</v>
      </c>
      <c r="G25" s="28">
        <v>2.5619999999999998</v>
      </c>
      <c r="H25" s="28">
        <f t="shared" si="0"/>
        <v>-11.175314919681046</v>
      </c>
      <c r="I25" s="27">
        <f t="shared" si="3"/>
        <v>10.737138469413887</v>
      </c>
      <c r="J25" s="28">
        <f t="shared" si="1"/>
        <v>1.1436053475378858</v>
      </c>
      <c r="K25" s="27">
        <f t="shared" si="2"/>
        <v>1.241598796999386</v>
      </c>
      <c r="L25" s="18"/>
    </row>
    <row r="26" spans="1:14">
      <c r="A26" s="16"/>
      <c r="B26" s="11" t="s">
        <v>8</v>
      </c>
      <c r="C26" s="27">
        <v>1.9693333333333332</v>
      </c>
      <c r="D26" s="27">
        <v>1.4106666666666665</v>
      </c>
      <c r="E26" s="27">
        <v>2.6679999999999997</v>
      </c>
      <c r="F26" s="27">
        <v>2.3493333333333335</v>
      </c>
      <c r="G26" s="28">
        <v>2.061666666666667</v>
      </c>
      <c r="H26" s="28">
        <f t="shared" si="0"/>
        <v>-12.244608399545964</v>
      </c>
      <c r="I26" s="27">
        <f t="shared" si="3"/>
        <v>-11.944027986006978</v>
      </c>
      <c r="J26" s="28">
        <f t="shared" si="1"/>
        <v>0.92027050149906653</v>
      </c>
      <c r="K26" s="27">
        <f t="shared" si="2"/>
        <v>1.01130108878443</v>
      </c>
      <c r="L26" s="18"/>
    </row>
    <row r="27" spans="1:14">
      <c r="A27" s="16"/>
      <c r="B27" s="11" t="s">
        <v>24</v>
      </c>
      <c r="C27" s="27">
        <v>3.9926666666666661</v>
      </c>
      <c r="D27" s="27">
        <v>3.9926666666666666</v>
      </c>
      <c r="E27" s="27">
        <v>2.8846666666666665</v>
      </c>
      <c r="F27" s="27">
        <v>2.0990000000000002</v>
      </c>
      <c r="G27" s="28">
        <v>0.19499999999999998</v>
      </c>
      <c r="H27" s="28">
        <f t="shared" si="0"/>
        <v>-90.709861838970937</v>
      </c>
      <c r="I27" s="27">
        <f t="shared" si="3"/>
        <v>-27.235960249595546</v>
      </c>
      <c r="J27" s="28">
        <f t="shared" si="1"/>
        <v>8.7042561580752423E-2</v>
      </c>
      <c r="K27" s="27">
        <f t="shared" si="2"/>
        <v>0.90354184961344419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437.4973333333333</v>
      </c>
      <c r="D13" s="26">
        <v>464.53199999999998</v>
      </c>
      <c r="E13" s="26">
        <v>517.86900000000003</v>
      </c>
      <c r="F13" s="26">
        <v>578.721</v>
      </c>
      <c r="G13" s="26">
        <v>562.9899999999999</v>
      </c>
      <c r="H13" s="28">
        <f t="shared" ref="H13:H27" si="0">IF(OR(OR(G13=0,F13=0),G13=""),"",(G13/F13-1)*100)</f>
        <v>-2.7182355573756811</v>
      </c>
      <c r="I13" s="27">
        <f>IF(OR(OR(G13=0,F13=0),F13=""),"",(F13/E13-1)*100)</f>
        <v>11.750461989422023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180.37333333333328</v>
      </c>
      <c r="D14" s="25">
        <v>193.82100000000003</v>
      </c>
      <c r="E14" s="25">
        <v>208.49466666666672</v>
      </c>
      <c r="F14" s="25">
        <v>244.04100000000005</v>
      </c>
      <c r="G14" s="26">
        <v>228.93833333333322</v>
      </c>
      <c r="H14" s="28">
        <f t="shared" si="0"/>
        <v>-6.1885776023974826</v>
      </c>
      <c r="I14" s="27">
        <f>IF(OR(OR(G14=0,F14=0),F14=""),"",(F14/E14-1)*100)</f>
        <v>17.049037225572516</v>
      </c>
      <c r="J14" s="28">
        <f t="shared" si="1"/>
        <v>40.664724654671176</v>
      </c>
      <c r="K14" s="27">
        <f t="shared" si="2"/>
        <v>42.169024452197178</v>
      </c>
      <c r="L14" s="18"/>
    </row>
    <row r="15" spans="1:15">
      <c r="A15" s="16"/>
      <c r="B15" s="12" t="s">
        <v>4</v>
      </c>
      <c r="C15" s="107">
        <v>79.107666666666674</v>
      </c>
      <c r="D15" s="107">
        <v>78.904333333333327</v>
      </c>
      <c r="E15" s="107">
        <v>80.725999999999999</v>
      </c>
      <c r="F15" s="107">
        <v>101.80033333333334</v>
      </c>
      <c r="G15" s="107">
        <v>106.22066666666667</v>
      </c>
      <c r="H15" s="50">
        <f t="shared" si="0"/>
        <v>4.342159979829785</v>
      </c>
      <c r="I15" s="36">
        <f t="shared" ref="I15:I27" si="3">IF(OR(OR(G15=0,F15=0),F15=""),"",(F15/E15-1)*100)</f>
        <v>26.106004674247885</v>
      </c>
      <c r="J15" s="50">
        <f t="shared" si="1"/>
        <v>18.86723861288241</v>
      </c>
      <c r="K15" s="36">
        <f t="shared" si="2"/>
        <v>17.590571852988461</v>
      </c>
      <c r="L15" s="18"/>
      <c r="N15" s="23" t="s">
        <v>4</v>
      </c>
      <c r="O15" s="34">
        <f>J15</f>
        <v>18.86723861288241</v>
      </c>
    </row>
    <row r="16" spans="1:15">
      <c r="A16" s="16"/>
      <c r="B16" s="11" t="s">
        <v>195</v>
      </c>
      <c r="C16" s="55">
        <v>47.712333333333333</v>
      </c>
      <c r="D16" s="55">
        <v>66.452333333333328</v>
      </c>
      <c r="E16" s="55">
        <v>61.897333333333336</v>
      </c>
      <c r="F16" s="55">
        <v>67.519000000000005</v>
      </c>
      <c r="G16" s="56">
        <v>63.470666666666659</v>
      </c>
      <c r="H16" s="28">
        <f t="shared" si="0"/>
        <v>-5.9958431453862593</v>
      </c>
      <c r="I16" s="27">
        <f t="shared" si="3"/>
        <v>9.0822437153996951</v>
      </c>
      <c r="J16" s="28">
        <f t="shared" si="1"/>
        <v>11.273853295203587</v>
      </c>
      <c r="K16" s="27">
        <f t="shared" si="2"/>
        <v>11.666934498661705</v>
      </c>
      <c r="L16" s="18"/>
      <c r="N16" s="23" t="s">
        <v>35</v>
      </c>
      <c r="O16" s="34">
        <f>100-O15</f>
        <v>81.132761387117597</v>
      </c>
    </row>
    <row r="17" spans="1:14">
      <c r="A17" s="16"/>
      <c r="B17" s="11" t="s">
        <v>23</v>
      </c>
      <c r="C17" s="55">
        <v>34.747666666666667</v>
      </c>
      <c r="D17" s="55">
        <v>32.645333333333333</v>
      </c>
      <c r="E17" s="55">
        <v>51.08700000000001</v>
      </c>
      <c r="F17" s="55">
        <v>51.497999999999998</v>
      </c>
      <c r="G17" s="56">
        <v>47.687333333333328</v>
      </c>
      <c r="H17" s="28">
        <f t="shared" si="0"/>
        <v>-7.3996401154737494</v>
      </c>
      <c r="I17" s="27">
        <f t="shared" si="3"/>
        <v>0.80450995360852318</v>
      </c>
      <c r="J17" s="28">
        <f t="shared" si="1"/>
        <v>8.4703695151482865</v>
      </c>
      <c r="K17" s="27">
        <f t="shared" si="2"/>
        <v>8.8985884389887353</v>
      </c>
      <c r="L17" s="18"/>
    </row>
    <row r="18" spans="1:14">
      <c r="A18" s="16"/>
      <c r="B18" s="11" t="s">
        <v>20</v>
      </c>
      <c r="C18" s="55">
        <v>9.5596666666666668</v>
      </c>
      <c r="D18" s="55">
        <v>8.2306666666666661</v>
      </c>
      <c r="E18" s="55">
        <v>11.319333333333333</v>
      </c>
      <c r="F18" s="55">
        <v>13.512666666666668</v>
      </c>
      <c r="G18" s="56">
        <v>18.184666666666669</v>
      </c>
      <c r="H18" s="28">
        <f t="shared" si="0"/>
        <v>34.574966697913069</v>
      </c>
      <c r="I18" s="27">
        <f t="shared" si="3"/>
        <v>19.376877319041185</v>
      </c>
      <c r="J18" s="28">
        <f t="shared" si="1"/>
        <v>3.2300159268666708</v>
      </c>
      <c r="K18" s="27">
        <f t="shared" si="2"/>
        <v>2.3349190139405116</v>
      </c>
      <c r="L18" s="18"/>
    </row>
    <row r="19" spans="1:14">
      <c r="A19" s="16"/>
      <c r="B19" s="11" t="s">
        <v>22</v>
      </c>
      <c r="C19" s="55">
        <v>10.18</v>
      </c>
      <c r="D19" s="55">
        <v>9.2520000000000007</v>
      </c>
      <c r="E19" s="55">
        <v>17.843666666666667</v>
      </c>
      <c r="F19" s="55">
        <v>17.351666666666667</v>
      </c>
      <c r="G19" s="56">
        <v>17.038</v>
      </c>
      <c r="H19" s="28">
        <f t="shared" si="0"/>
        <v>-1.8077033906445106</v>
      </c>
      <c r="I19" s="27">
        <f t="shared" si="3"/>
        <v>-2.7572808279314853</v>
      </c>
      <c r="J19" s="28">
        <f t="shared" si="1"/>
        <v>3.0263414980727905</v>
      </c>
      <c r="K19" s="27">
        <f t="shared" si="2"/>
        <v>2.9982783874555556</v>
      </c>
      <c r="L19" s="18"/>
    </row>
    <row r="20" spans="1:14">
      <c r="A20" s="16"/>
      <c r="B20" s="11" t="s">
        <v>19</v>
      </c>
      <c r="C20" s="55">
        <v>8.4846666666666675</v>
      </c>
      <c r="D20" s="55">
        <v>12.454333333333333</v>
      </c>
      <c r="E20" s="55">
        <v>13.311666666666667</v>
      </c>
      <c r="F20" s="55">
        <v>15.037666666666667</v>
      </c>
      <c r="G20" s="56">
        <v>14.518666666666666</v>
      </c>
      <c r="H20" s="28">
        <f t="shared" si="0"/>
        <v>-3.4513333185556272</v>
      </c>
      <c r="I20" s="27">
        <f t="shared" si="3"/>
        <v>12.966069863528219</v>
      </c>
      <c r="J20" s="28">
        <f t="shared" si="1"/>
        <v>2.5788498315541428</v>
      </c>
      <c r="K20" s="27">
        <f t="shared" si="2"/>
        <v>2.5984311380901448</v>
      </c>
      <c r="L20" s="18"/>
    </row>
    <row r="21" spans="1:14">
      <c r="A21" s="16"/>
      <c r="B21" s="11" t="s">
        <v>24</v>
      </c>
      <c r="C21" s="55">
        <v>19.262333333333334</v>
      </c>
      <c r="D21" s="55">
        <v>15.657333333333334</v>
      </c>
      <c r="E21" s="55">
        <v>16.329333333333334</v>
      </c>
      <c r="F21" s="55">
        <v>16.378333333333334</v>
      </c>
      <c r="G21" s="56">
        <v>13.973666666666666</v>
      </c>
      <c r="H21" s="28">
        <f t="shared" si="0"/>
        <v>-14.681998575353617</v>
      </c>
      <c r="I21" s="27">
        <f t="shared" si="3"/>
        <v>0.30007348738465556</v>
      </c>
      <c r="J21" s="28">
        <f t="shared" si="1"/>
        <v>2.482045270194261</v>
      </c>
      <c r="K21" s="27">
        <f t="shared" si="2"/>
        <v>2.8300914142278115</v>
      </c>
      <c r="L21" s="18"/>
    </row>
    <row r="22" spans="1:14">
      <c r="A22" s="16"/>
      <c r="B22" s="11" t="s">
        <v>7</v>
      </c>
      <c r="C22" s="55">
        <v>10.055333333333333</v>
      </c>
      <c r="D22" s="55">
        <v>12.458333333333334</v>
      </c>
      <c r="E22" s="55">
        <v>11.561333333333332</v>
      </c>
      <c r="F22" s="55">
        <v>10.92</v>
      </c>
      <c r="G22" s="56">
        <v>13.106</v>
      </c>
      <c r="H22" s="28">
        <f t="shared" si="0"/>
        <v>20.018315018315015</v>
      </c>
      <c r="I22" s="27">
        <f t="shared" si="3"/>
        <v>-5.5472263868065808</v>
      </c>
      <c r="J22" s="28">
        <f t="shared" si="1"/>
        <v>2.3279276718947055</v>
      </c>
      <c r="K22" s="27">
        <f t="shared" si="2"/>
        <v>1.8869196037468832</v>
      </c>
      <c r="L22" s="18"/>
    </row>
    <row r="23" spans="1:14">
      <c r="A23" s="16"/>
      <c r="B23" s="11" t="s">
        <v>5</v>
      </c>
      <c r="C23" s="55">
        <v>13.95</v>
      </c>
      <c r="D23" s="55">
        <v>7.944</v>
      </c>
      <c r="E23" s="55">
        <v>12.807666666666668</v>
      </c>
      <c r="F23" s="55">
        <v>10.046333333333333</v>
      </c>
      <c r="G23" s="56">
        <v>12.130666666666665</v>
      </c>
      <c r="H23" s="28">
        <f t="shared" si="0"/>
        <v>20.747204618600467</v>
      </c>
      <c r="I23" s="27">
        <f t="shared" si="3"/>
        <v>-21.560003123129391</v>
      </c>
      <c r="J23" s="28">
        <f t="shared" si="1"/>
        <v>2.1546859920543291</v>
      </c>
      <c r="K23" s="27">
        <f t="shared" si="2"/>
        <v>1.735954515791432</v>
      </c>
      <c r="L23" s="18"/>
    </row>
    <row r="24" spans="1:14">
      <c r="A24" s="16"/>
      <c r="B24" s="11" t="s">
        <v>10</v>
      </c>
      <c r="C24" s="55">
        <v>6.1756666666666673</v>
      </c>
      <c r="D24" s="55">
        <v>6.2459999999999996</v>
      </c>
      <c r="E24" s="55">
        <v>9.0356666666666658</v>
      </c>
      <c r="F24" s="55">
        <v>9.0833333333333339</v>
      </c>
      <c r="G24" s="56">
        <v>8.8806666666666665</v>
      </c>
      <c r="H24" s="28">
        <f t="shared" si="0"/>
        <v>-2.2311926605504628</v>
      </c>
      <c r="I24" s="27">
        <f t="shared" si="3"/>
        <v>0.52753901206332721</v>
      </c>
      <c r="J24" s="28">
        <f t="shared" si="1"/>
        <v>1.5774110848623721</v>
      </c>
      <c r="K24" s="27">
        <f t="shared" si="2"/>
        <v>1.5695530891972704</v>
      </c>
      <c r="L24" s="18"/>
    </row>
    <row r="25" spans="1:14">
      <c r="A25" s="16"/>
      <c r="B25" s="11" t="s">
        <v>21</v>
      </c>
      <c r="C25" s="55">
        <v>6.3116666666666665</v>
      </c>
      <c r="D25" s="55">
        <v>7.1790000000000012</v>
      </c>
      <c r="E25" s="55">
        <v>7.1759999999999993</v>
      </c>
      <c r="F25" s="55">
        <v>6.980666666666667</v>
      </c>
      <c r="G25" s="56">
        <v>6.4846666666666666</v>
      </c>
      <c r="H25" s="28">
        <f t="shared" si="0"/>
        <v>-7.1053385541018148</v>
      </c>
      <c r="I25" s="27">
        <f t="shared" si="3"/>
        <v>-2.7220364176885781</v>
      </c>
      <c r="J25" s="28">
        <f t="shared" si="1"/>
        <v>1.1518262609756242</v>
      </c>
      <c r="K25" s="27">
        <f t="shared" si="2"/>
        <v>1.2062231484025405</v>
      </c>
      <c r="L25" s="18"/>
    </row>
    <row r="26" spans="1:14">
      <c r="A26" s="16"/>
      <c r="B26" s="11" t="s">
        <v>18</v>
      </c>
      <c r="C26" s="55">
        <v>7.2329999999999997</v>
      </c>
      <c r="D26" s="55">
        <v>7.6639999999999988</v>
      </c>
      <c r="E26" s="55">
        <v>8.4913333333333316</v>
      </c>
      <c r="F26" s="55">
        <v>8.1126666666666676</v>
      </c>
      <c r="G26" s="56">
        <v>6.2616666666666667</v>
      </c>
      <c r="H26" s="28">
        <f t="shared" si="0"/>
        <v>-22.816172240940102</v>
      </c>
      <c r="I26" s="27">
        <f t="shared" si="3"/>
        <v>-4.4594488498076128</v>
      </c>
      <c r="J26" s="28">
        <f t="shared" si="1"/>
        <v>1.1122163211898379</v>
      </c>
      <c r="K26" s="27">
        <f t="shared" si="2"/>
        <v>1.4018269021975474</v>
      </c>
      <c r="L26" s="18"/>
    </row>
    <row r="27" spans="1:14">
      <c r="A27" s="16"/>
      <c r="B27" s="11" t="s">
        <v>8</v>
      </c>
      <c r="C27" s="55">
        <v>4.3440000000000003</v>
      </c>
      <c r="D27" s="55">
        <v>5.623333333333334</v>
      </c>
      <c r="E27" s="55">
        <v>7.7880000000000003</v>
      </c>
      <c r="F27" s="55">
        <v>6.4393333333333338</v>
      </c>
      <c r="G27" s="56">
        <v>6.094333333333334</v>
      </c>
      <c r="H27" s="28">
        <f t="shared" si="0"/>
        <v>-5.3576974842116094</v>
      </c>
      <c r="I27" s="27">
        <f t="shared" si="3"/>
        <v>-17.317240198596128</v>
      </c>
      <c r="J27" s="28">
        <f t="shared" si="1"/>
        <v>1.0824940644298007</v>
      </c>
      <c r="K27" s="27">
        <f t="shared" si="2"/>
        <v>1.1126835441142335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132.28633333333332</v>
      </c>
      <c r="D13" s="26">
        <v>121.595</v>
      </c>
      <c r="E13" s="26">
        <v>170.61933333333334</v>
      </c>
      <c r="F13" s="26">
        <v>172.48299999999998</v>
      </c>
      <c r="G13" s="26">
        <v>164.149</v>
      </c>
      <c r="H13" s="28">
        <f t="shared" ref="H13:H27" si="0">IF(OR(OR(G13=0,F13=0),G13=""),"",(G13/F13-1)*100)</f>
        <v>-4.8317805232979349</v>
      </c>
      <c r="I13" s="27">
        <f>IF(OR(OR(G13=0,F13=0),F13=""),"",(F13/E13-1)*100)</f>
        <v>1.0922951287270832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57.123666666666651</v>
      </c>
      <c r="D14" s="25">
        <v>53.393666666666661</v>
      </c>
      <c r="E14" s="25">
        <v>73.047333333333327</v>
      </c>
      <c r="F14" s="25">
        <v>66.418999999999969</v>
      </c>
      <c r="G14" s="26">
        <v>69.801333333333318</v>
      </c>
      <c r="H14" s="28">
        <f t="shared" si="0"/>
        <v>5.0924183341112483</v>
      </c>
      <c r="I14" s="27">
        <f>IF(OR(OR(G14=0,F14=0),F14=""),"",(F14/E14-1)*100)</f>
        <v>-9.0740250613757674</v>
      </c>
      <c r="J14" s="28">
        <f t="shared" si="1"/>
        <v>42.523154776046958</v>
      </c>
      <c r="K14" s="27">
        <f t="shared" si="2"/>
        <v>38.507563064186023</v>
      </c>
      <c r="L14" s="18"/>
    </row>
    <row r="15" spans="1:15">
      <c r="A15" s="16"/>
      <c r="B15" s="12" t="s">
        <v>4</v>
      </c>
      <c r="C15" s="107">
        <v>28.033000000000001</v>
      </c>
      <c r="D15" s="107">
        <v>22.267666666666667</v>
      </c>
      <c r="E15" s="107">
        <v>35.846333333333334</v>
      </c>
      <c r="F15" s="107">
        <v>38.213999999999999</v>
      </c>
      <c r="G15" s="107">
        <v>41.070333333333338</v>
      </c>
      <c r="H15" s="50">
        <f t="shared" si="0"/>
        <v>7.4745730186144943</v>
      </c>
      <c r="I15" s="36">
        <f t="shared" ref="I15:I27" si="3">IF(OR(OR(G15=0,F15=0),F15=""),"",(F15/E15-1)*100)</f>
        <v>6.6050456113595946</v>
      </c>
      <c r="J15" s="50">
        <f t="shared" si="1"/>
        <v>25.020154453169578</v>
      </c>
      <c r="K15" s="36">
        <f t="shared" si="2"/>
        <v>22.155226891925583</v>
      </c>
      <c r="L15" s="18"/>
      <c r="N15" s="23" t="s">
        <v>4</v>
      </c>
      <c r="O15" s="34">
        <f>J15</f>
        <v>25.020154453169578</v>
      </c>
    </row>
    <row r="16" spans="1:15">
      <c r="A16" s="16"/>
      <c r="B16" s="11" t="s">
        <v>195</v>
      </c>
      <c r="C16" s="55">
        <v>13.382666666666667</v>
      </c>
      <c r="D16" s="55">
        <v>13.996666666666668</v>
      </c>
      <c r="E16" s="55">
        <v>20.042999999999999</v>
      </c>
      <c r="F16" s="55">
        <v>21.638666666666666</v>
      </c>
      <c r="G16" s="56">
        <v>12.782666666666666</v>
      </c>
      <c r="H16" s="28">
        <f t="shared" si="0"/>
        <v>-40.926736089715945</v>
      </c>
      <c r="I16" s="27">
        <f t="shared" si="3"/>
        <v>7.9612167173909398</v>
      </c>
      <c r="J16" s="28">
        <f t="shared" si="1"/>
        <v>7.7872339561414723</v>
      </c>
      <c r="K16" s="27">
        <f t="shared" si="2"/>
        <v>12.545390946740644</v>
      </c>
      <c r="L16" s="18"/>
      <c r="N16" s="23" t="s">
        <v>35</v>
      </c>
      <c r="O16" s="34">
        <f>100-O15</f>
        <v>74.979845546830418</v>
      </c>
    </row>
    <row r="17" spans="1:14">
      <c r="A17" s="16"/>
      <c r="B17" s="11" t="s">
        <v>23</v>
      </c>
      <c r="C17" s="55">
        <v>6.9066666666666663</v>
      </c>
      <c r="D17" s="55">
        <v>7.5436666666666667</v>
      </c>
      <c r="E17" s="55">
        <v>7.5170000000000003</v>
      </c>
      <c r="F17" s="55">
        <v>13.201666666666668</v>
      </c>
      <c r="G17" s="56">
        <v>10.786333333333333</v>
      </c>
      <c r="H17" s="28">
        <f t="shared" si="0"/>
        <v>-18.295669738669375</v>
      </c>
      <c r="I17" s="27">
        <f t="shared" si="3"/>
        <v>75.624140836326561</v>
      </c>
      <c r="J17" s="28">
        <f t="shared" si="1"/>
        <v>6.5710624696667859</v>
      </c>
      <c r="K17" s="27">
        <f t="shared" si="2"/>
        <v>7.6538943934571346</v>
      </c>
      <c r="L17" s="18"/>
    </row>
    <row r="18" spans="1:14">
      <c r="A18" s="16"/>
      <c r="B18" s="11" t="s">
        <v>24</v>
      </c>
      <c r="C18" s="55">
        <v>7.9776666666666669</v>
      </c>
      <c r="D18" s="55">
        <v>4.916666666666667</v>
      </c>
      <c r="E18" s="55">
        <v>8.1379999999999999</v>
      </c>
      <c r="F18" s="55">
        <v>5.3776666666666664</v>
      </c>
      <c r="G18" s="56">
        <v>5.6856666666666662</v>
      </c>
      <c r="H18" s="28">
        <f t="shared" si="0"/>
        <v>5.7273910617988033</v>
      </c>
      <c r="I18" s="27">
        <f t="shared" si="3"/>
        <v>-33.919062832800847</v>
      </c>
      <c r="J18" s="28">
        <f t="shared" si="1"/>
        <v>3.4637229996324472</v>
      </c>
      <c r="K18" s="27">
        <f t="shared" si="2"/>
        <v>3.117795183679938</v>
      </c>
      <c r="L18" s="18"/>
    </row>
    <row r="19" spans="1:14">
      <c r="A19" s="16"/>
      <c r="B19" s="11" t="s">
        <v>20</v>
      </c>
      <c r="C19" s="55">
        <v>1.575</v>
      </c>
      <c r="D19" s="55">
        <v>1.6653333333333336</v>
      </c>
      <c r="E19" s="55">
        <v>2.6986666666666665</v>
      </c>
      <c r="F19" s="55">
        <v>3.7076666666666664</v>
      </c>
      <c r="G19" s="56">
        <v>3.3386666666666671</v>
      </c>
      <c r="H19" s="28">
        <f t="shared" si="0"/>
        <v>-9.9523509844466229</v>
      </c>
      <c r="I19" s="27">
        <f t="shared" si="3"/>
        <v>37.388833992094852</v>
      </c>
      <c r="J19" s="28">
        <f t="shared" si="1"/>
        <v>2.0339244629371285</v>
      </c>
      <c r="K19" s="27">
        <f t="shared" si="2"/>
        <v>2.1495838237198259</v>
      </c>
      <c r="L19" s="18"/>
    </row>
    <row r="20" spans="1:14">
      <c r="A20" s="16"/>
      <c r="B20" s="11" t="s">
        <v>19</v>
      </c>
      <c r="C20" s="55">
        <v>2.0739999999999998</v>
      </c>
      <c r="D20" s="55">
        <v>2.4633333333333334</v>
      </c>
      <c r="E20" s="55">
        <v>2.0566666666666666</v>
      </c>
      <c r="F20" s="55">
        <v>4.6423333333333332</v>
      </c>
      <c r="G20" s="56">
        <v>3.1953333333333327</v>
      </c>
      <c r="H20" s="28">
        <f t="shared" si="0"/>
        <v>-31.169670424355576</v>
      </c>
      <c r="I20" s="27">
        <f t="shared" si="3"/>
        <v>125.72123176661263</v>
      </c>
      <c r="J20" s="28">
        <f t="shared" si="1"/>
        <v>1.9466054214971353</v>
      </c>
      <c r="K20" s="27">
        <f t="shared" si="2"/>
        <v>2.691472976080735</v>
      </c>
      <c r="L20" s="18"/>
    </row>
    <row r="21" spans="1:14">
      <c r="A21" s="16"/>
      <c r="B21" s="11" t="s">
        <v>5</v>
      </c>
      <c r="C21" s="55">
        <v>3.5143333333333331</v>
      </c>
      <c r="D21" s="55">
        <v>2.359</v>
      </c>
      <c r="E21" s="55">
        <v>4.3656666666666668</v>
      </c>
      <c r="F21" s="55">
        <v>3.1440000000000001</v>
      </c>
      <c r="G21" s="56">
        <v>3.1813333333333333</v>
      </c>
      <c r="H21" s="28">
        <f t="shared" si="0"/>
        <v>1.187446988973706</v>
      </c>
      <c r="I21" s="27">
        <f t="shared" si="3"/>
        <v>-27.983507673513021</v>
      </c>
      <c r="J21" s="28">
        <f t="shared" si="1"/>
        <v>1.938076584891369</v>
      </c>
      <c r="K21" s="27">
        <f t="shared" si="2"/>
        <v>1.8227883327632293</v>
      </c>
      <c r="L21" s="18"/>
    </row>
    <row r="22" spans="1:14">
      <c r="A22" s="16"/>
      <c r="B22" s="11" t="s">
        <v>21</v>
      </c>
      <c r="C22" s="55">
        <v>1.5449999999999999</v>
      </c>
      <c r="D22" s="55">
        <v>1.7643333333333331</v>
      </c>
      <c r="E22" s="55">
        <v>2.3646666666666669</v>
      </c>
      <c r="F22" s="55">
        <v>3.295666666666667</v>
      </c>
      <c r="G22" s="56">
        <v>3.0283333333333338</v>
      </c>
      <c r="H22" s="28">
        <f t="shared" si="0"/>
        <v>-8.1116617780924383</v>
      </c>
      <c r="I22" s="27">
        <f t="shared" si="3"/>
        <v>39.371299689878761</v>
      </c>
      <c r="J22" s="28">
        <f t="shared" si="1"/>
        <v>1.8448685848426332</v>
      </c>
      <c r="K22" s="27">
        <f t="shared" si="2"/>
        <v>1.9107197037775709</v>
      </c>
      <c r="L22" s="18"/>
    </row>
    <row r="23" spans="1:14">
      <c r="A23" s="16"/>
      <c r="B23" s="11" t="s">
        <v>22</v>
      </c>
      <c r="C23" s="55">
        <v>2.7723333333333335</v>
      </c>
      <c r="D23" s="55">
        <v>3.0426666666666669</v>
      </c>
      <c r="E23" s="55">
        <v>4.2530000000000001</v>
      </c>
      <c r="F23" s="55">
        <v>4.3526666666666669</v>
      </c>
      <c r="G23" s="56">
        <v>2.8840000000000003</v>
      </c>
      <c r="H23" s="28">
        <f t="shared" si="0"/>
        <v>-33.741767498851274</v>
      </c>
      <c r="I23" s="27">
        <f t="shared" si="3"/>
        <v>2.3434438435614213</v>
      </c>
      <c r="J23" s="28">
        <f t="shared" si="1"/>
        <v>1.7569403407879429</v>
      </c>
      <c r="K23" s="27">
        <f t="shared" si="2"/>
        <v>2.5235337202313661</v>
      </c>
      <c r="L23" s="18"/>
    </row>
    <row r="24" spans="1:14">
      <c r="A24" s="16"/>
      <c r="B24" s="11" t="s">
        <v>7</v>
      </c>
      <c r="C24" s="55">
        <v>2.6429999999999998</v>
      </c>
      <c r="D24" s="55">
        <v>3.3069999999999999</v>
      </c>
      <c r="E24" s="55">
        <v>2.7413333333333334</v>
      </c>
      <c r="F24" s="55">
        <v>2.7083333333333335</v>
      </c>
      <c r="G24" s="56">
        <v>2.661</v>
      </c>
      <c r="H24" s="28">
        <f t="shared" si="0"/>
        <v>-1.7476923076923168</v>
      </c>
      <c r="I24" s="27">
        <f t="shared" si="3"/>
        <v>-1.2037937743190619</v>
      </c>
      <c r="J24" s="28">
        <f t="shared" si="1"/>
        <v>1.6210881577103728</v>
      </c>
      <c r="K24" s="27">
        <f t="shared" si="2"/>
        <v>1.5702030538275273</v>
      </c>
      <c r="L24" s="18"/>
    </row>
    <row r="25" spans="1:14">
      <c r="A25" s="16"/>
      <c r="B25" s="11" t="s">
        <v>10</v>
      </c>
      <c r="C25" s="55">
        <v>2.2036666666666669</v>
      </c>
      <c r="D25" s="55">
        <v>2.5736666666666665</v>
      </c>
      <c r="E25" s="55">
        <v>3.2906666666666666</v>
      </c>
      <c r="F25" s="55">
        <v>2.9649999999999999</v>
      </c>
      <c r="G25" s="56">
        <v>2.3746666666666667</v>
      </c>
      <c r="H25" s="28">
        <f t="shared" si="0"/>
        <v>-19.910061832490157</v>
      </c>
      <c r="I25" s="27">
        <f t="shared" si="3"/>
        <v>-9.896677471636961</v>
      </c>
      <c r="J25" s="28">
        <f t="shared" si="1"/>
        <v>1.4466531423686204</v>
      </c>
      <c r="K25" s="27">
        <f t="shared" si="2"/>
        <v>1.7190099893902588</v>
      </c>
      <c r="L25" s="18"/>
    </row>
    <row r="26" spans="1:14">
      <c r="A26" s="16"/>
      <c r="B26" s="11" t="s">
        <v>18</v>
      </c>
      <c r="C26" s="55">
        <v>1.524</v>
      </c>
      <c r="D26" s="55">
        <v>1.3419999999999999</v>
      </c>
      <c r="E26" s="55">
        <v>2.3176666666666663</v>
      </c>
      <c r="F26" s="55">
        <v>1.4589999999999999</v>
      </c>
      <c r="G26" s="56">
        <v>2.0663333333333331</v>
      </c>
      <c r="H26" s="28">
        <f t="shared" si="0"/>
        <v>41.626684944025591</v>
      </c>
      <c r="I26" s="27">
        <f t="shared" si="3"/>
        <v>-37.048755932690923</v>
      </c>
      <c r="J26" s="28">
        <f t="shared" si="1"/>
        <v>1.2588156695035202</v>
      </c>
      <c r="K26" s="27">
        <f t="shared" si="2"/>
        <v>0.84588046358191826</v>
      </c>
      <c r="L26" s="18"/>
    </row>
    <row r="27" spans="1:14">
      <c r="A27" s="16"/>
      <c r="B27" s="11" t="s">
        <v>8</v>
      </c>
      <c r="C27" s="55">
        <v>1.0113333333333334</v>
      </c>
      <c r="D27" s="55">
        <v>0.95933333333333337</v>
      </c>
      <c r="E27" s="55">
        <v>1.9393333333333331</v>
      </c>
      <c r="F27" s="55">
        <v>1.3573333333333333</v>
      </c>
      <c r="G27" s="56">
        <v>1.2930000000000001</v>
      </c>
      <c r="H27" s="28">
        <f t="shared" si="0"/>
        <v>-4.7396856581532258</v>
      </c>
      <c r="I27" s="27">
        <f t="shared" si="3"/>
        <v>-30.010312822275687</v>
      </c>
      <c r="J27" s="28">
        <f t="shared" si="1"/>
        <v>0.78769898080402567</v>
      </c>
      <c r="K27" s="27">
        <f t="shared" si="2"/>
        <v>0.78693745663823889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26.152666666666665</v>
      </c>
      <c r="D13" s="26">
        <v>25.228666666666669</v>
      </c>
      <c r="E13" s="26">
        <v>25.219666666666669</v>
      </c>
      <c r="F13" s="26">
        <v>29.102999999999998</v>
      </c>
      <c r="G13" s="26">
        <v>21.225333333333335</v>
      </c>
      <c r="H13" s="28">
        <f t="shared" ref="H13:H27" si="0">IF(OR(OR(G13=0,F13=0),G13=""),"",(G13/F13-1)*100)</f>
        <v>-27.068228934015959</v>
      </c>
      <c r="I13" s="27">
        <f>IF(OR(OR(G13=0,F13=0),F13=""),"",(F13/E13-1)*100)</f>
        <v>15.398035924344743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9.7033333333333331</v>
      </c>
      <c r="D14" s="25">
        <v>8.0460000000000065</v>
      </c>
      <c r="E14" s="25">
        <v>10.218000000000002</v>
      </c>
      <c r="F14" s="25">
        <v>9.8583333333333272</v>
      </c>
      <c r="G14" s="26">
        <v>6.267333333333335</v>
      </c>
      <c r="H14" s="28">
        <f t="shared" si="0"/>
        <v>-36.42603550295852</v>
      </c>
      <c r="I14" s="27">
        <f>IF(OR(OR(G14=0,F14=0),F14=""),"",(F14/E14-1)*100)</f>
        <v>-3.5199321458864175</v>
      </c>
      <c r="J14" s="28">
        <f t="shared" si="1"/>
        <v>29.527608518123007</v>
      </c>
      <c r="K14" s="27">
        <f t="shared" si="2"/>
        <v>33.873941976199454</v>
      </c>
      <c r="L14" s="18"/>
    </row>
    <row r="15" spans="1:15">
      <c r="A15" s="16"/>
      <c r="B15" s="12" t="s">
        <v>4</v>
      </c>
      <c r="C15" s="107">
        <v>7.4016666666666664</v>
      </c>
      <c r="D15" s="107">
        <v>9.559333333333333</v>
      </c>
      <c r="E15" s="107">
        <v>8.577</v>
      </c>
      <c r="F15" s="107">
        <v>10.081000000000001</v>
      </c>
      <c r="G15" s="107">
        <v>5.8936666666666673</v>
      </c>
      <c r="H15" s="50">
        <f t="shared" si="0"/>
        <v>-41.536884568329867</v>
      </c>
      <c r="I15" s="36">
        <f t="shared" ref="I15:I27" si="3">IF(OR(OR(G15=0,F15=0),F15=""),"",(F15/E15-1)*100)</f>
        <v>17.535268741984389</v>
      </c>
      <c r="J15" s="50">
        <f t="shared" si="1"/>
        <v>27.767133613920475</v>
      </c>
      <c r="K15" s="36">
        <f t="shared" si="2"/>
        <v>34.639040648730379</v>
      </c>
      <c r="L15" s="18"/>
      <c r="N15" s="23" t="s">
        <v>4</v>
      </c>
      <c r="O15" s="34">
        <f>J15</f>
        <v>27.767133613920475</v>
      </c>
    </row>
    <row r="16" spans="1:15">
      <c r="A16" s="16"/>
      <c r="B16" s="11" t="s">
        <v>195</v>
      </c>
      <c r="C16" s="55">
        <v>2.1233333333333335</v>
      </c>
      <c r="D16" s="55">
        <v>1.3896666666666668</v>
      </c>
      <c r="E16" s="55">
        <v>1.5880000000000001</v>
      </c>
      <c r="F16" s="55">
        <v>2.6829999999999998</v>
      </c>
      <c r="G16" s="56">
        <v>2.7243333333333335</v>
      </c>
      <c r="H16" s="28">
        <f t="shared" si="0"/>
        <v>1.5405640452230251</v>
      </c>
      <c r="I16" s="27">
        <f t="shared" si="3"/>
        <v>68.954659949622155</v>
      </c>
      <c r="J16" s="28">
        <f t="shared" si="1"/>
        <v>12.835291161505118</v>
      </c>
      <c r="K16" s="27">
        <f t="shared" si="2"/>
        <v>9.2189808610796131</v>
      </c>
      <c r="L16" s="18"/>
      <c r="N16" s="23" t="s">
        <v>35</v>
      </c>
      <c r="O16" s="34">
        <f>100-O15</f>
        <v>72.232866386079522</v>
      </c>
    </row>
    <row r="17" spans="1:14">
      <c r="A17" s="16"/>
      <c r="B17" s="11" t="s">
        <v>23</v>
      </c>
      <c r="C17" s="55">
        <v>2.1083333333333334</v>
      </c>
      <c r="D17" s="55">
        <v>2.1830000000000003</v>
      </c>
      <c r="E17" s="55">
        <v>0.96399999999999997</v>
      </c>
      <c r="F17" s="55">
        <v>1.5453333333333334</v>
      </c>
      <c r="G17" s="56">
        <v>1.9046666666666667</v>
      </c>
      <c r="H17" s="28">
        <f t="shared" si="0"/>
        <v>23.252804141501283</v>
      </c>
      <c r="I17" s="27">
        <f t="shared" si="3"/>
        <v>60.304287690179812</v>
      </c>
      <c r="J17" s="28">
        <f t="shared" si="1"/>
        <v>8.9735536151768329</v>
      </c>
      <c r="K17" s="27">
        <f t="shared" si="2"/>
        <v>5.3098764159479552</v>
      </c>
      <c r="L17" s="18"/>
    </row>
    <row r="18" spans="1:14">
      <c r="A18" s="16"/>
      <c r="B18" s="11" t="s">
        <v>19</v>
      </c>
      <c r="C18" s="55">
        <v>0.41100000000000003</v>
      </c>
      <c r="D18" s="55">
        <v>0.3213333333333333</v>
      </c>
      <c r="E18" s="55">
        <v>0.85766666666666669</v>
      </c>
      <c r="F18" s="55">
        <v>0.88966666666666672</v>
      </c>
      <c r="G18" s="56">
        <v>0.80000000000000016</v>
      </c>
      <c r="H18" s="28">
        <f t="shared" si="0"/>
        <v>-10.078681153990242</v>
      </c>
      <c r="I18" s="27">
        <f t="shared" si="3"/>
        <v>3.7310532452390133</v>
      </c>
      <c r="J18" s="28">
        <f t="shared" si="1"/>
        <v>3.7690809724228913</v>
      </c>
      <c r="K18" s="27">
        <f t="shared" si="2"/>
        <v>3.0569586182409609</v>
      </c>
      <c r="L18" s="18"/>
    </row>
    <row r="19" spans="1:14">
      <c r="A19" s="16"/>
      <c r="B19" s="11" t="s">
        <v>5</v>
      </c>
      <c r="C19" s="55">
        <v>0.42733333333333334</v>
      </c>
      <c r="D19" s="55">
        <v>0.20166666666666666</v>
      </c>
      <c r="E19" s="55">
        <v>0.11533333333333333</v>
      </c>
      <c r="F19" s="55">
        <v>0.86766666666666659</v>
      </c>
      <c r="G19" s="56">
        <v>0.58099999999999996</v>
      </c>
      <c r="H19" s="28">
        <f t="shared" si="0"/>
        <v>-33.038801383019589</v>
      </c>
      <c r="I19" s="27">
        <f t="shared" si="3"/>
        <v>652.31213872832359</v>
      </c>
      <c r="J19" s="28">
        <f t="shared" si="1"/>
        <v>2.7372950562221243</v>
      </c>
      <c r="K19" s="27">
        <f t="shared" si="2"/>
        <v>2.9813650368232367</v>
      </c>
      <c r="L19" s="18"/>
    </row>
    <row r="20" spans="1:14">
      <c r="A20" s="16"/>
      <c r="B20" s="11" t="s">
        <v>22</v>
      </c>
      <c r="C20" s="55">
        <v>0.26233333333333331</v>
      </c>
      <c r="D20" s="55">
        <v>0.26600000000000001</v>
      </c>
      <c r="E20" s="55">
        <v>0.45633333333333331</v>
      </c>
      <c r="F20" s="55">
        <v>0.58399999999999996</v>
      </c>
      <c r="G20" s="56">
        <v>0.51733333333333331</v>
      </c>
      <c r="H20" s="28">
        <f t="shared" si="0"/>
        <v>-11.415525114155244</v>
      </c>
      <c r="I20" s="27">
        <f t="shared" si="3"/>
        <v>27.976625273922572</v>
      </c>
      <c r="J20" s="28">
        <f t="shared" si="1"/>
        <v>2.4373390288334691</v>
      </c>
      <c r="K20" s="27">
        <f t="shared" si="2"/>
        <v>2.0066659794522903</v>
      </c>
      <c r="L20" s="18"/>
    </row>
    <row r="21" spans="1:14">
      <c r="A21" s="16"/>
      <c r="B21" s="11" t="s">
        <v>18</v>
      </c>
      <c r="C21" s="55">
        <v>0.10166666666666667</v>
      </c>
      <c r="D21" s="55">
        <v>0.27200000000000002</v>
      </c>
      <c r="E21" s="55">
        <v>0.12633333333333333</v>
      </c>
      <c r="F21" s="55">
        <v>0.13966666666666669</v>
      </c>
      <c r="G21" s="56">
        <v>0.50866666666666671</v>
      </c>
      <c r="H21" s="28">
        <f t="shared" si="0"/>
        <v>264.20047732696895</v>
      </c>
      <c r="I21" s="27">
        <f t="shared" si="3"/>
        <v>10.554089709762549</v>
      </c>
      <c r="J21" s="28">
        <f t="shared" si="1"/>
        <v>2.3965073182988883</v>
      </c>
      <c r="K21" s="27">
        <f t="shared" si="2"/>
        <v>0.47990470627312204</v>
      </c>
      <c r="L21" s="18"/>
    </row>
    <row r="22" spans="1:14">
      <c r="A22" s="16"/>
      <c r="B22" s="11" t="s">
        <v>21</v>
      </c>
      <c r="C22" s="55">
        <v>0.32033333333333336</v>
      </c>
      <c r="D22" s="55">
        <v>0.58499999999999996</v>
      </c>
      <c r="E22" s="55">
        <v>0.21966666666666668</v>
      </c>
      <c r="F22" s="55">
        <v>0.46466666666666673</v>
      </c>
      <c r="G22" s="56">
        <v>0.38966666666666666</v>
      </c>
      <c r="H22" s="28">
        <f t="shared" si="0"/>
        <v>-16.14060258249642</v>
      </c>
      <c r="I22" s="27">
        <f t="shared" si="3"/>
        <v>111.53262518968137</v>
      </c>
      <c r="J22" s="28">
        <f t="shared" si="1"/>
        <v>1.835856523650983</v>
      </c>
      <c r="K22" s="27">
        <f t="shared" si="2"/>
        <v>1.596628068125852</v>
      </c>
      <c r="L22" s="18"/>
    </row>
    <row r="23" spans="1:14">
      <c r="A23" s="16"/>
      <c r="B23" s="11" t="s">
        <v>20</v>
      </c>
      <c r="C23" s="55">
        <v>0.67200000000000004</v>
      </c>
      <c r="D23" s="55">
        <v>0.44266666666666671</v>
      </c>
      <c r="E23" s="55">
        <v>0.11166666666666668</v>
      </c>
      <c r="F23" s="55">
        <v>0.20433333333333334</v>
      </c>
      <c r="G23" s="56">
        <v>0.36000000000000004</v>
      </c>
      <c r="H23" s="28">
        <f t="shared" si="0"/>
        <v>76.182707993474736</v>
      </c>
      <c r="I23" s="27">
        <f t="shared" si="3"/>
        <v>82.985074626865668</v>
      </c>
      <c r="J23" s="28">
        <f t="shared" si="1"/>
        <v>1.6960864375903009</v>
      </c>
      <c r="K23" s="27">
        <f t="shared" si="2"/>
        <v>0.70210402134946004</v>
      </c>
      <c r="L23" s="18"/>
    </row>
    <row r="24" spans="1:14">
      <c r="A24" s="16"/>
      <c r="B24" s="11" t="s">
        <v>7</v>
      </c>
      <c r="C24" s="55">
        <v>0.40199999999999997</v>
      </c>
      <c r="D24" s="55">
        <v>0.56799999999999995</v>
      </c>
      <c r="E24" s="55">
        <v>0.64366666666666672</v>
      </c>
      <c r="F24" s="55">
        <v>0.66933333333333334</v>
      </c>
      <c r="G24" s="56">
        <v>0.35899999999999999</v>
      </c>
      <c r="H24" s="28">
        <f t="shared" si="0"/>
        <v>-46.364541832669325</v>
      </c>
      <c r="I24" s="27">
        <f t="shared" si="3"/>
        <v>3.9875712066286706</v>
      </c>
      <c r="J24" s="28">
        <f t="shared" si="1"/>
        <v>1.6913750863747721</v>
      </c>
      <c r="K24" s="27">
        <f t="shared" si="2"/>
        <v>2.29987744676952</v>
      </c>
      <c r="L24" s="18"/>
    </row>
    <row r="25" spans="1:14">
      <c r="A25" s="16"/>
      <c r="B25" s="11" t="s">
        <v>10</v>
      </c>
      <c r="C25" s="55">
        <v>0.13433333333333333</v>
      </c>
      <c r="D25" s="55">
        <v>0.26966666666666667</v>
      </c>
      <c r="E25" s="55">
        <v>0.39066666666666672</v>
      </c>
      <c r="F25" s="55">
        <v>0.33866666666666667</v>
      </c>
      <c r="G25" s="56">
        <v>0.35566666666666663</v>
      </c>
      <c r="H25" s="28">
        <f t="shared" si="0"/>
        <v>5.0196850393700698</v>
      </c>
      <c r="I25" s="27">
        <f t="shared" si="3"/>
        <v>-13.310580204778166</v>
      </c>
      <c r="J25" s="28">
        <f t="shared" si="1"/>
        <v>1.6756705823230098</v>
      </c>
      <c r="K25" s="27">
        <f t="shared" si="2"/>
        <v>1.1636830109152552</v>
      </c>
      <c r="L25" s="18"/>
    </row>
    <row r="26" spans="1:14">
      <c r="A26" s="16"/>
      <c r="B26" s="11" t="s">
        <v>24</v>
      </c>
      <c r="C26" s="55">
        <v>1.8083333333333333</v>
      </c>
      <c r="D26" s="55">
        <v>0.98566666666666658</v>
      </c>
      <c r="E26" s="55">
        <v>0.86233333333333329</v>
      </c>
      <c r="F26" s="55">
        <v>0.60766666666666669</v>
      </c>
      <c r="G26" s="56">
        <v>0.32733333333333331</v>
      </c>
      <c r="H26" s="28">
        <f t="shared" si="0"/>
        <v>-46.132748217224361</v>
      </c>
      <c r="I26" s="27">
        <f t="shared" si="3"/>
        <v>-29.532276768457667</v>
      </c>
      <c r="J26" s="28">
        <f t="shared" si="1"/>
        <v>1.5421822978830326</v>
      </c>
      <c r="K26" s="27">
        <f t="shared" si="2"/>
        <v>2.0879863473410532</v>
      </c>
      <c r="L26" s="18"/>
    </row>
    <row r="27" spans="1:14">
      <c r="A27" s="16"/>
      <c r="B27" s="11" t="s">
        <v>8</v>
      </c>
      <c r="C27" s="55">
        <v>0.27666666666666667</v>
      </c>
      <c r="D27" s="55">
        <v>0.13866666666666669</v>
      </c>
      <c r="E27" s="55">
        <v>8.900000000000001E-2</v>
      </c>
      <c r="F27" s="55">
        <v>0.16966666666666666</v>
      </c>
      <c r="G27" s="56">
        <v>0.23666666666666666</v>
      </c>
      <c r="H27" s="28">
        <f t="shared" si="0"/>
        <v>39.489194499017685</v>
      </c>
      <c r="I27" s="27">
        <f t="shared" si="3"/>
        <v>90.636704119850165</v>
      </c>
      <c r="J27" s="28">
        <f t="shared" si="1"/>
        <v>1.1150197876751051</v>
      </c>
      <c r="K27" s="27">
        <f t="shared" si="2"/>
        <v>0.58298686275183542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72" t="s">
        <v>130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8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8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8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8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8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8">
      <c r="A13" s="16"/>
      <c r="B13" s="12" t="s">
        <v>196</v>
      </c>
      <c r="C13" s="26">
        <v>105.31766666666665</v>
      </c>
      <c r="D13" s="26">
        <v>117.32099999999998</v>
      </c>
      <c r="E13" s="26">
        <v>139.00966666666667</v>
      </c>
      <c r="F13" s="26">
        <v>139.77066666666667</v>
      </c>
      <c r="G13" s="26">
        <v>135.03566666666666</v>
      </c>
      <c r="H13" s="28">
        <f t="shared" ref="H13:H27" si="0">IF(OR(OR(G13=0,F13=0),G13=""),"",(G13/F13-1)*100)</f>
        <v>-3.3876922196359849</v>
      </c>
      <c r="I13" s="27">
        <f>IF(OR(OR(G13=0,F13=0),F13=""),"",(F13/E13-1)*100)</f>
        <v>0.54744394274739427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26</v>
      </c>
      <c r="C14" s="25">
        <v>26.256333333333316</v>
      </c>
      <c r="D14" s="25">
        <v>31.787333333333336</v>
      </c>
      <c r="E14" s="25">
        <v>40.605333333333363</v>
      </c>
      <c r="F14" s="25">
        <v>43.591666666666669</v>
      </c>
      <c r="G14" s="26">
        <v>43.405999999999992</v>
      </c>
      <c r="H14" s="28">
        <f t="shared" si="0"/>
        <v>-0.42592238577712216</v>
      </c>
      <c r="I14" s="27">
        <f>IF(OR(OR(G14=0,F14=0),F14=""),"",(F14/E14-1)*100)</f>
        <v>7.3545347080842483</v>
      </c>
      <c r="J14" s="28">
        <f t="shared" si="1"/>
        <v>32.144100200687717</v>
      </c>
      <c r="K14" s="27">
        <f t="shared" si="2"/>
        <v>31.187993665814478</v>
      </c>
      <c r="L14" s="18"/>
    </row>
    <row r="15" spans="1:18">
      <c r="A15" s="16"/>
      <c r="B15" s="12" t="s">
        <v>4</v>
      </c>
      <c r="C15" s="107">
        <v>39.464333333333336</v>
      </c>
      <c r="D15" s="107">
        <v>40.29</v>
      </c>
      <c r="E15" s="107">
        <v>43.571333333333335</v>
      </c>
      <c r="F15" s="107">
        <v>50.177999999999997</v>
      </c>
      <c r="G15" s="107">
        <v>42.146000000000008</v>
      </c>
      <c r="H15" s="50">
        <f t="shared" si="0"/>
        <v>-16.007015026505623</v>
      </c>
      <c r="I15" s="36">
        <f t="shared" ref="I15:I27" si="3">IF(OR(OR(G15=0,F15=0),F15=""),"",(F15/E15-1)*100)</f>
        <v>15.1628746729501</v>
      </c>
      <c r="J15" s="50">
        <f t="shared" si="1"/>
        <v>31.21101338658676</v>
      </c>
      <c r="K15" s="36">
        <f t="shared" si="2"/>
        <v>35.900236578013505</v>
      </c>
      <c r="L15" s="18"/>
      <c r="N15" s="23" t="s">
        <v>4</v>
      </c>
      <c r="O15" s="34">
        <f>J15</f>
        <v>31.21101338658676</v>
      </c>
      <c r="R15" s="120"/>
    </row>
    <row r="16" spans="1:18">
      <c r="A16" s="16"/>
      <c r="B16" s="11" t="s">
        <v>195</v>
      </c>
      <c r="C16" s="55">
        <v>10.587666666666667</v>
      </c>
      <c r="D16" s="55">
        <v>18.545000000000002</v>
      </c>
      <c r="E16" s="55">
        <v>22.593666666666664</v>
      </c>
      <c r="F16" s="55">
        <v>15.134666666666668</v>
      </c>
      <c r="G16" s="56">
        <v>17.846666666666664</v>
      </c>
      <c r="H16" s="28">
        <f t="shared" si="0"/>
        <v>17.919126068187797</v>
      </c>
      <c r="I16" s="27">
        <f t="shared" si="3"/>
        <v>-33.013676398990853</v>
      </c>
      <c r="J16" s="28">
        <f t="shared" si="1"/>
        <v>13.21626138279516</v>
      </c>
      <c r="K16" s="27">
        <f t="shared" si="2"/>
        <v>10.828213835998016</v>
      </c>
      <c r="L16" s="18"/>
      <c r="N16" s="23" t="s">
        <v>35</v>
      </c>
      <c r="O16" s="34">
        <f>100-O15</f>
        <v>68.788986613413243</v>
      </c>
    </row>
    <row r="17" spans="1:14">
      <c r="A17" s="16"/>
      <c r="B17" s="11" t="s">
        <v>23</v>
      </c>
      <c r="C17" s="55">
        <v>9.2186666666666657</v>
      </c>
      <c r="D17" s="55">
        <v>8.788333333333334</v>
      </c>
      <c r="E17" s="55">
        <v>9.7023333333333337</v>
      </c>
      <c r="F17" s="55">
        <v>10.895666666666665</v>
      </c>
      <c r="G17" s="56">
        <v>12.507333333333333</v>
      </c>
      <c r="H17" s="28">
        <f t="shared" si="0"/>
        <v>14.791813259093844</v>
      </c>
      <c r="I17" s="27">
        <f t="shared" si="3"/>
        <v>12.299446868450881</v>
      </c>
      <c r="J17" s="28">
        <f t="shared" si="1"/>
        <v>9.2622442959514419</v>
      </c>
      <c r="K17" s="27">
        <f t="shared" si="2"/>
        <v>7.7953886366238017</v>
      </c>
      <c r="L17" s="18"/>
    </row>
    <row r="18" spans="1:14">
      <c r="A18" s="16"/>
      <c r="B18" s="11" t="s">
        <v>19</v>
      </c>
      <c r="C18" s="55">
        <v>3.9833333333333329</v>
      </c>
      <c r="D18" s="55">
        <v>3.6603333333333334</v>
      </c>
      <c r="E18" s="55">
        <v>3.2743333333333333</v>
      </c>
      <c r="F18" s="55">
        <v>2.3363333333333336</v>
      </c>
      <c r="G18" s="56">
        <v>4.0663333333333336</v>
      </c>
      <c r="H18" s="28">
        <f t="shared" si="0"/>
        <v>74.047653017548853</v>
      </c>
      <c r="I18" s="27">
        <f t="shared" si="3"/>
        <v>-28.64705283518273</v>
      </c>
      <c r="J18" s="28">
        <f t="shared" si="1"/>
        <v>3.0113031865655251</v>
      </c>
      <c r="K18" s="27">
        <f t="shared" si="2"/>
        <v>1.671547678101271</v>
      </c>
      <c r="L18" s="18"/>
    </row>
    <row r="19" spans="1:14">
      <c r="A19" s="16"/>
      <c r="B19" s="11" t="s">
        <v>24</v>
      </c>
      <c r="C19" s="55">
        <v>3.4440000000000004</v>
      </c>
      <c r="D19" s="55">
        <v>2.6806666666666668</v>
      </c>
      <c r="E19" s="55">
        <v>4.9210000000000003</v>
      </c>
      <c r="F19" s="55">
        <v>2.6629999999999998</v>
      </c>
      <c r="G19" s="56">
        <v>2.6726666666666667</v>
      </c>
      <c r="H19" s="28">
        <f t="shared" si="0"/>
        <v>0.36299912379522681</v>
      </c>
      <c r="I19" s="27">
        <f t="shared" si="3"/>
        <v>-45.884982727087994</v>
      </c>
      <c r="J19" s="28">
        <f t="shared" si="1"/>
        <v>1.9792301786935307</v>
      </c>
      <c r="K19" s="27">
        <f t="shared" si="2"/>
        <v>1.9052638608005494</v>
      </c>
      <c r="L19" s="18"/>
    </row>
    <row r="20" spans="1:14">
      <c r="A20" s="16"/>
      <c r="B20" s="11" t="s">
        <v>7</v>
      </c>
      <c r="C20" s="55">
        <v>2.0766666666666667</v>
      </c>
      <c r="D20" s="55">
        <v>2.9533333333333331</v>
      </c>
      <c r="E20" s="55">
        <v>2.9226666666666667</v>
      </c>
      <c r="F20" s="55">
        <v>2.7353333333333336</v>
      </c>
      <c r="G20" s="56">
        <v>2.5736666666666665</v>
      </c>
      <c r="H20" s="28">
        <f t="shared" si="0"/>
        <v>-5.9103095296124897</v>
      </c>
      <c r="I20" s="27">
        <f t="shared" si="3"/>
        <v>-6.4096715328467058</v>
      </c>
      <c r="J20" s="28">
        <f t="shared" si="1"/>
        <v>1.9059162147284547</v>
      </c>
      <c r="K20" s="27">
        <f t="shared" si="2"/>
        <v>1.9570153012553899</v>
      </c>
      <c r="L20" s="18"/>
    </row>
    <row r="21" spans="1:14">
      <c r="A21" s="16"/>
      <c r="B21" s="11" t="s">
        <v>22</v>
      </c>
      <c r="C21" s="55">
        <v>2.1046666666666667</v>
      </c>
      <c r="D21" s="55">
        <v>1.764</v>
      </c>
      <c r="E21" s="55">
        <v>3.46</v>
      </c>
      <c r="F21" s="55">
        <v>2.9796666666666667</v>
      </c>
      <c r="G21" s="56">
        <v>2.5583333333333336</v>
      </c>
      <c r="H21" s="28">
        <f t="shared" si="0"/>
        <v>-14.14028414811499</v>
      </c>
      <c r="I21" s="27">
        <f t="shared" si="3"/>
        <v>-13.882466281310213</v>
      </c>
      <c r="J21" s="28">
        <f t="shared" si="1"/>
        <v>1.8945611900065913</v>
      </c>
      <c r="K21" s="27">
        <f t="shared" si="2"/>
        <v>2.1318254664784217</v>
      </c>
      <c r="L21" s="18"/>
    </row>
    <row r="22" spans="1:14">
      <c r="A22" s="16"/>
      <c r="B22" s="11" t="s">
        <v>18</v>
      </c>
      <c r="C22" s="55">
        <v>0.85466666666666669</v>
      </c>
      <c r="D22" s="55">
        <v>0.96566666666666656</v>
      </c>
      <c r="E22" s="55">
        <v>0.94633333333333336</v>
      </c>
      <c r="F22" s="55">
        <v>1.804</v>
      </c>
      <c r="G22" s="56">
        <v>1.6970000000000001</v>
      </c>
      <c r="H22" s="28">
        <f t="shared" si="0"/>
        <v>-5.9312638580931276</v>
      </c>
      <c r="I22" s="27">
        <f t="shared" si="3"/>
        <v>90.63050369848537</v>
      </c>
      <c r="J22" s="28">
        <f t="shared" si="1"/>
        <v>1.2567050186740787</v>
      </c>
      <c r="K22" s="27">
        <f t="shared" si="2"/>
        <v>1.2906856946617316</v>
      </c>
      <c r="L22" s="18"/>
    </row>
    <row r="23" spans="1:14">
      <c r="A23" s="16"/>
      <c r="B23" s="11" t="s">
        <v>21</v>
      </c>
      <c r="C23" s="55">
        <v>1.2556666666666667</v>
      </c>
      <c r="D23" s="55">
        <v>1.5403333333333336</v>
      </c>
      <c r="E23" s="55">
        <v>0.88600000000000001</v>
      </c>
      <c r="F23" s="55">
        <v>1.6506666666666667</v>
      </c>
      <c r="G23" s="56">
        <v>1.5683333333333334</v>
      </c>
      <c r="H23" s="28">
        <f t="shared" si="0"/>
        <v>-4.9878836833602609</v>
      </c>
      <c r="I23" s="27">
        <f t="shared" si="3"/>
        <v>86.30549285176825</v>
      </c>
      <c r="J23" s="28">
        <f t="shared" si="1"/>
        <v>1.1614215503558321</v>
      </c>
      <c r="K23" s="27">
        <f t="shared" si="2"/>
        <v>1.1809821803334988</v>
      </c>
      <c r="L23" s="18"/>
    </row>
    <row r="24" spans="1:14">
      <c r="A24" s="16"/>
      <c r="B24" s="11" t="s">
        <v>20</v>
      </c>
      <c r="C24" s="55">
        <v>0.53766666666666663</v>
      </c>
      <c r="D24" s="55">
        <v>1.1236666666666668</v>
      </c>
      <c r="E24" s="55">
        <v>1.1753333333333333</v>
      </c>
      <c r="F24" s="55">
        <v>2.3613333333333331</v>
      </c>
      <c r="G24" s="56">
        <v>1.3303333333333334</v>
      </c>
      <c r="H24" s="28">
        <f t="shared" si="0"/>
        <v>-43.661773009599095</v>
      </c>
      <c r="I24" s="27">
        <f t="shared" si="3"/>
        <v>100.90754395916051</v>
      </c>
      <c r="J24" s="28">
        <f t="shared" si="1"/>
        <v>0.9851718188034273</v>
      </c>
      <c r="K24" s="27">
        <f t="shared" si="2"/>
        <v>1.6894341206547865</v>
      </c>
      <c r="L24" s="18"/>
    </row>
    <row r="25" spans="1:14">
      <c r="A25" s="16"/>
      <c r="B25" s="11" t="s">
        <v>10</v>
      </c>
      <c r="C25" s="55">
        <v>1.0593333333333332</v>
      </c>
      <c r="D25" s="55">
        <v>1.1043333333333332</v>
      </c>
      <c r="E25" s="55">
        <v>1.6396666666666668</v>
      </c>
      <c r="F25" s="55">
        <v>1.1826666666666665</v>
      </c>
      <c r="G25" s="56">
        <v>1.0103333333333333</v>
      </c>
      <c r="H25" s="28">
        <f t="shared" si="0"/>
        <v>-14.571589627959403</v>
      </c>
      <c r="I25" s="27">
        <f t="shared" si="3"/>
        <v>-27.871518601341748</v>
      </c>
      <c r="J25" s="28">
        <f t="shared" si="1"/>
        <v>0.74819738982540418</v>
      </c>
      <c r="K25" s="27">
        <f t="shared" si="2"/>
        <v>0.84614797573167466</v>
      </c>
      <c r="L25" s="18"/>
    </row>
    <row r="26" spans="1:14">
      <c r="A26" s="16"/>
      <c r="B26" s="11" t="s">
        <v>5</v>
      </c>
      <c r="C26" s="55">
        <v>3.6443333333333334</v>
      </c>
      <c r="D26" s="55">
        <v>1.5409999999999997</v>
      </c>
      <c r="E26" s="55">
        <v>2.4659999999999997</v>
      </c>
      <c r="F26" s="55">
        <v>1.3683333333333332</v>
      </c>
      <c r="G26" s="56">
        <v>0.90266666666666662</v>
      </c>
      <c r="H26" s="28">
        <f t="shared" si="0"/>
        <v>-34.031668696711328</v>
      </c>
      <c r="I26" s="27">
        <f t="shared" si="3"/>
        <v>-44.512030278453643</v>
      </c>
      <c r="J26" s="28">
        <f t="shared" si="1"/>
        <v>0.66846536840884019</v>
      </c>
      <c r="K26" s="27">
        <f t="shared" si="2"/>
        <v>0.97898462242912188</v>
      </c>
      <c r="L26" s="18"/>
    </row>
    <row r="27" spans="1:14">
      <c r="A27" s="16"/>
      <c r="B27" s="11" t="s">
        <v>8</v>
      </c>
      <c r="C27" s="55">
        <v>0.83033333333333326</v>
      </c>
      <c r="D27" s="55">
        <v>0.57699999999999996</v>
      </c>
      <c r="E27" s="55">
        <v>0.84566666666666668</v>
      </c>
      <c r="F27" s="55">
        <v>0.88933333333333342</v>
      </c>
      <c r="G27" s="56">
        <v>0.75</v>
      </c>
      <c r="H27" s="28">
        <f t="shared" si="0"/>
        <v>-15.667166416791611</v>
      </c>
      <c r="I27" s="27">
        <f t="shared" si="3"/>
        <v>5.1635790303508067</v>
      </c>
      <c r="J27" s="28">
        <f t="shared" si="1"/>
        <v>0.55540881791724173</v>
      </c>
      <c r="K27" s="27">
        <f t="shared" si="2"/>
        <v>0.63628038310375101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440.62733333333335</v>
      </c>
      <c r="D13" s="26">
        <v>450.84933333333333</v>
      </c>
      <c r="E13" s="26">
        <v>494.89566666666661</v>
      </c>
      <c r="F13" s="26">
        <v>578.82433333333336</v>
      </c>
      <c r="G13" s="26">
        <v>516.77699999999993</v>
      </c>
      <c r="H13" s="28">
        <f t="shared" ref="H13:H27" si="0">IF(OR(OR(G13=0,F13=0),G13=""),"",(G13/F13-1)*100)</f>
        <v>-10.719544732339648</v>
      </c>
      <c r="I13" s="27">
        <f>IF(OR(OR(G13=0,F13=0),F13=""),"",(F13/E13-1)*100)</f>
        <v>16.958860689155376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238.61866666666668</v>
      </c>
      <c r="D14" s="25">
        <v>244.02</v>
      </c>
      <c r="E14" s="25">
        <v>274.68066666666664</v>
      </c>
      <c r="F14" s="25">
        <v>310.55233333333337</v>
      </c>
      <c r="G14" s="26">
        <v>277.47699999999992</v>
      </c>
      <c r="H14" s="28">
        <f t="shared" si="0"/>
        <v>-10.650486176779683</v>
      </c>
      <c r="I14" s="27">
        <f>IF(OR(OR(G14=0,F14=0),F14=""),"",(F14/E14-1)*100)</f>
        <v>13.059407166139604</v>
      </c>
      <c r="J14" s="28">
        <f>IF(G14=0,"",G14/$G$13*100)</f>
        <v>53.693759590693844</v>
      </c>
      <c r="K14" s="27">
        <f t="shared" si="2"/>
        <v>53.652259493813034</v>
      </c>
      <c r="L14" s="18"/>
    </row>
    <row r="15" spans="1:15">
      <c r="A15" s="16"/>
      <c r="B15" s="12" t="s">
        <v>4</v>
      </c>
      <c r="C15" s="107">
        <v>72.900000000000006</v>
      </c>
      <c r="D15" s="107">
        <v>64.562333333333328</v>
      </c>
      <c r="E15" s="107">
        <v>70.86066666666666</v>
      </c>
      <c r="F15" s="107">
        <v>90.166999999999987</v>
      </c>
      <c r="G15" s="107">
        <v>81.401333333333341</v>
      </c>
      <c r="H15" s="50">
        <f t="shared" si="0"/>
        <v>-9.7215906780381385</v>
      </c>
      <c r="I15" s="36">
        <f t="shared" ref="I15:I27" si="3">IF(OR(OR(G15=0,F15=0),F15=""),"",(F15/E15-1)*100)</f>
        <v>27.245486447582579</v>
      </c>
      <c r="J15" s="50">
        <f>IF(G15=0,"",G15/$G$13*100)</f>
        <v>15.751733017013789</v>
      </c>
      <c r="K15" s="36">
        <f t="shared" si="2"/>
        <v>15.577610478251028</v>
      </c>
      <c r="L15" s="18"/>
      <c r="N15" s="23" t="s">
        <v>4</v>
      </c>
      <c r="O15" s="34">
        <f>J15</f>
        <v>15.751733017013789</v>
      </c>
    </row>
    <row r="16" spans="1:15">
      <c r="A16" s="16"/>
      <c r="B16" s="11" t="s">
        <v>195</v>
      </c>
      <c r="C16" s="55">
        <v>31.369333333333334</v>
      </c>
      <c r="D16" s="55">
        <v>34.771333333333338</v>
      </c>
      <c r="E16" s="55">
        <v>37.539333333333332</v>
      </c>
      <c r="F16" s="55">
        <v>40.125999999999998</v>
      </c>
      <c r="G16" s="56">
        <v>35.993666666666662</v>
      </c>
      <c r="H16" s="28">
        <f t="shared" si="0"/>
        <v>-10.298393394141792</v>
      </c>
      <c r="I16" s="27">
        <f t="shared" si="3"/>
        <v>6.8905503560709569</v>
      </c>
      <c r="J16" s="28">
        <f t="shared" si="1"/>
        <v>6.9650287583748245</v>
      </c>
      <c r="K16" s="27">
        <f t="shared" si="2"/>
        <v>6.9323277701409687</v>
      </c>
      <c r="L16" s="18"/>
      <c r="N16" s="23" t="s">
        <v>35</v>
      </c>
      <c r="O16" s="34">
        <f>100-O15</f>
        <v>84.248266982986209</v>
      </c>
    </row>
    <row r="17" spans="1:14">
      <c r="A17" s="16"/>
      <c r="B17" s="11" t="s">
        <v>23</v>
      </c>
      <c r="C17" s="55">
        <v>20.763000000000002</v>
      </c>
      <c r="D17" s="55">
        <v>24.429333333333332</v>
      </c>
      <c r="E17" s="55">
        <v>26.670333333333332</v>
      </c>
      <c r="F17" s="55">
        <v>43.592333333333329</v>
      </c>
      <c r="G17" s="56">
        <v>35.731999999999999</v>
      </c>
      <c r="H17" s="28">
        <f t="shared" si="0"/>
        <v>-18.031458131016919</v>
      </c>
      <c r="I17" s="27">
        <f t="shared" si="3"/>
        <v>63.448775793328416</v>
      </c>
      <c r="J17" s="28">
        <f t="shared" si="1"/>
        <v>6.9143944099679358</v>
      </c>
      <c r="K17" s="27">
        <f t="shared" si="2"/>
        <v>7.5311853394783554</v>
      </c>
      <c r="L17" s="18"/>
    </row>
    <row r="18" spans="1:14">
      <c r="A18" s="16"/>
      <c r="B18" s="11" t="s">
        <v>24</v>
      </c>
      <c r="C18" s="55">
        <v>15.851999999999999</v>
      </c>
      <c r="D18" s="55">
        <v>14.315</v>
      </c>
      <c r="E18" s="55">
        <v>14.304666666666668</v>
      </c>
      <c r="F18" s="55">
        <v>13.940333333333333</v>
      </c>
      <c r="G18" s="56">
        <v>12.476666666666667</v>
      </c>
      <c r="H18" s="28">
        <f t="shared" si="0"/>
        <v>-10.49950981564286</v>
      </c>
      <c r="I18" s="27">
        <f t="shared" si="3"/>
        <v>-2.5469543738640188</v>
      </c>
      <c r="J18" s="28">
        <f t="shared" si="1"/>
        <v>2.4143231348660388</v>
      </c>
      <c r="K18" s="27">
        <f t="shared" si="2"/>
        <v>2.4083875764264691</v>
      </c>
      <c r="L18" s="18"/>
    </row>
    <row r="19" spans="1:14">
      <c r="A19" s="16"/>
      <c r="B19" s="11" t="s">
        <v>5</v>
      </c>
      <c r="C19" s="55">
        <v>12.574666666666667</v>
      </c>
      <c r="D19" s="55">
        <v>11.808333333333332</v>
      </c>
      <c r="E19" s="55">
        <v>11.074333333333334</v>
      </c>
      <c r="F19" s="55">
        <v>10.782666666666666</v>
      </c>
      <c r="G19" s="56">
        <v>11.377333333333334</v>
      </c>
      <c r="H19" s="28">
        <f t="shared" si="0"/>
        <v>5.5150241127736033</v>
      </c>
      <c r="I19" s="27">
        <f t="shared" si="3"/>
        <v>-2.6337176052734668</v>
      </c>
      <c r="J19" s="28">
        <f t="shared" si="1"/>
        <v>2.2015943692024482</v>
      </c>
      <c r="K19" s="27">
        <f t="shared" si="2"/>
        <v>1.8628564912901033</v>
      </c>
      <c r="L19" s="18"/>
    </row>
    <row r="20" spans="1:14">
      <c r="A20" s="16"/>
      <c r="B20" s="11" t="s">
        <v>20</v>
      </c>
      <c r="C20" s="55">
        <v>7.3626666666666667</v>
      </c>
      <c r="D20" s="55">
        <v>6.3389999999999995</v>
      </c>
      <c r="E20" s="55">
        <v>6.9716666666666667</v>
      </c>
      <c r="F20" s="55">
        <v>8.1280000000000001</v>
      </c>
      <c r="G20" s="56">
        <v>10.457666666666666</v>
      </c>
      <c r="H20" s="28">
        <f t="shared" si="0"/>
        <v>28.662237532808387</v>
      </c>
      <c r="I20" s="27">
        <f t="shared" si="3"/>
        <v>16.586182165909634</v>
      </c>
      <c r="J20" s="28">
        <f t="shared" si="1"/>
        <v>2.0236323726997658</v>
      </c>
      <c r="K20" s="27">
        <f t="shared" si="2"/>
        <v>1.4042256919629617</v>
      </c>
      <c r="L20" s="18"/>
    </row>
    <row r="21" spans="1:14">
      <c r="A21" s="16"/>
      <c r="B21" s="11" t="s">
        <v>7</v>
      </c>
      <c r="C21" s="55">
        <v>9.4763333333333346</v>
      </c>
      <c r="D21" s="55">
        <v>11.278333333333334</v>
      </c>
      <c r="E21" s="55">
        <v>11.044000000000002</v>
      </c>
      <c r="F21" s="55">
        <v>8.6189999999999998</v>
      </c>
      <c r="G21" s="56">
        <v>9.9369999999999994</v>
      </c>
      <c r="H21" s="28">
        <f t="shared" si="0"/>
        <v>15.291797192249668</v>
      </c>
      <c r="I21" s="27">
        <f t="shared" si="3"/>
        <v>-21.957624049257529</v>
      </c>
      <c r="J21" s="28">
        <f t="shared" si="1"/>
        <v>1.9228796947232558</v>
      </c>
      <c r="K21" s="27">
        <f t="shared" si="2"/>
        <v>1.4890528099198779</v>
      </c>
      <c r="L21" s="18"/>
    </row>
    <row r="22" spans="1:14">
      <c r="A22" s="16"/>
      <c r="B22" s="11" t="s">
        <v>19</v>
      </c>
      <c r="C22" s="55">
        <v>5.3823333333333325</v>
      </c>
      <c r="D22" s="55">
        <v>12.305666666666665</v>
      </c>
      <c r="E22" s="55">
        <v>8.7706666666666653</v>
      </c>
      <c r="F22" s="55">
        <v>13.629333333333333</v>
      </c>
      <c r="G22" s="56">
        <v>9.6836666666666673</v>
      </c>
      <c r="H22" s="28">
        <f t="shared" si="0"/>
        <v>-28.949814126394045</v>
      </c>
      <c r="I22" s="27">
        <f t="shared" si="3"/>
        <v>55.396777135907605</v>
      </c>
      <c r="J22" s="28">
        <f t="shared" si="1"/>
        <v>1.873857905182829</v>
      </c>
      <c r="K22" s="27">
        <f t="shared" si="2"/>
        <v>2.3546579762541655</v>
      </c>
      <c r="L22" s="18"/>
    </row>
    <row r="23" spans="1:14">
      <c r="A23" s="16"/>
      <c r="B23" s="11" t="s">
        <v>22</v>
      </c>
      <c r="C23" s="55">
        <v>5.8513333333333337</v>
      </c>
      <c r="D23" s="55">
        <v>5.4463333333333326</v>
      </c>
      <c r="E23" s="55">
        <v>11.460333333333333</v>
      </c>
      <c r="F23" s="55">
        <v>12.603999999999999</v>
      </c>
      <c r="G23" s="56">
        <v>9.1790000000000003</v>
      </c>
      <c r="H23" s="28">
        <f t="shared" si="0"/>
        <v>-27.173913043478258</v>
      </c>
      <c r="I23" s="27">
        <f t="shared" si="3"/>
        <v>9.9793490590733178</v>
      </c>
      <c r="J23" s="28">
        <f t="shared" si="1"/>
        <v>1.7762013402299253</v>
      </c>
      <c r="K23" s="27">
        <f t="shared" si="2"/>
        <v>2.1775173008736672</v>
      </c>
      <c r="L23" s="18"/>
    </row>
    <row r="24" spans="1:14">
      <c r="A24" s="16"/>
      <c r="B24" s="11" t="s">
        <v>8</v>
      </c>
      <c r="C24" s="55">
        <v>4.62</v>
      </c>
      <c r="D24" s="55">
        <v>5.208333333333333</v>
      </c>
      <c r="E24" s="55">
        <v>7.3136666666666663</v>
      </c>
      <c r="F24" s="55">
        <v>7.1153333333333331</v>
      </c>
      <c r="G24" s="56">
        <v>6.5910000000000002</v>
      </c>
      <c r="H24" s="28">
        <f t="shared" si="0"/>
        <v>-7.369062119366621</v>
      </c>
      <c r="I24" s="27">
        <f t="shared" si="3"/>
        <v>-2.7118180575178896</v>
      </c>
      <c r="J24" s="28">
        <f t="shared" si="1"/>
        <v>1.2754050586616665</v>
      </c>
      <c r="K24" s="27">
        <f t="shared" si="2"/>
        <v>1.2292733604265658</v>
      </c>
      <c r="L24" s="18"/>
    </row>
    <row r="25" spans="1:14">
      <c r="A25" s="16"/>
      <c r="B25" s="11" t="s">
        <v>10</v>
      </c>
      <c r="C25" s="55">
        <v>5.5916666666666659</v>
      </c>
      <c r="D25" s="55">
        <v>5.0270000000000001</v>
      </c>
      <c r="E25" s="55">
        <v>5.4746666666666668</v>
      </c>
      <c r="F25" s="55">
        <v>8.2273333333333323</v>
      </c>
      <c r="G25" s="56">
        <v>6.019000000000001</v>
      </c>
      <c r="H25" s="28">
        <f t="shared" si="0"/>
        <v>-26.8414228992788</v>
      </c>
      <c r="I25" s="27">
        <f t="shared" si="3"/>
        <v>50.28007793472964</v>
      </c>
      <c r="J25" s="28">
        <f t="shared" si="1"/>
        <v>1.1647190180677549</v>
      </c>
      <c r="K25" s="27">
        <f t="shared" si="2"/>
        <v>1.4213869147403959</v>
      </c>
      <c r="L25" s="18"/>
    </row>
    <row r="26" spans="1:14">
      <c r="A26" s="16"/>
      <c r="B26" s="11" t="s">
        <v>21</v>
      </c>
      <c r="C26" s="55">
        <v>5.76</v>
      </c>
      <c r="D26" s="55">
        <v>5.7736666666666672</v>
      </c>
      <c r="E26" s="55">
        <v>4.2523333333333335</v>
      </c>
      <c r="F26" s="55">
        <v>6.0116666666666658</v>
      </c>
      <c r="G26" s="56">
        <v>5.3240000000000007</v>
      </c>
      <c r="H26" s="28">
        <f t="shared" si="0"/>
        <v>-11.438868866093676</v>
      </c>
      <c r="I26" s="27">
        <f t="shared" si="3"/>
        <v>41.373363643489824</v>
      </c>
      <c r="J26" s="28">
        <f t="shared" si="1"/>
        <v>1.0302316086048724</v>
      </c>
      <c r="K26" s="27">
        <f t="shared" si="2"/>
        <v>1.0385995060101711</v>
      </c>
      <c r="L26" s="18"/>
    </row>
    <row r="27" spans="1:14">
      <c r="A27" s="16"/>
      <c r="B27" s="11" t="s">
        <v>18</v>
      </c>
      <c r="C27" s="55">
        <v>4.5053333333333336</v>
      </c>
      <c r="D27" s="55">
        <v>5.5646666666666667</v>
      </c>
      <c r="E27" s="55">
        <v>4.4783333333333335</v>
      </c>
      <c r="F27" s="55">
        <v>5.3289999999999997</v>
      </c>
      <c r="G27" s="56">
        <v>5.1276666666666664</v>
      </c>
      <c r="H27" s="28">
        <f t="shared" si="0"/>
        <v>-3.778069681616314</v>
      </c>
      <c r="I27" s="27">
        <f t="shared" si="3"/>
        <v>18.995161890584278</v>
      </c>
      <c r="J27" s="28">
        <f t="shared" si="1"/>
        <v>0.99223972171104102</v>
      </c>
      <c r="K27" s="27">
        <f t="shared" si="2"/>
        <v>0.92065929041223205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  <vt:lpstr>'   Inadecuado por competencias'!Print_Area</vt:lpstr>
      <vt:lpstr>'   Inadecuado por ingresos'!Print_Area</vt:lpstr>
      <vt:lpstr>'   Insuficiencia de horas'!Print_Area</vt:lpstr>
      <vt:lpstr>'  Abiertos'!Print_Area</vt:lpstr>
      <vt:lpstr>'  Inadecuado por competencias'!Print_Area</vt:lpstr>
      <vt:lpstr>'  Inadecuado por ingresos'!Print_Area</vt:lpstr>
      <vt:lpstr>'  Ocultos'!Print_Area</vt:lpstr>
      <vt:lpstr>' Comercio, hoteles y rest'!Print_Area</vt:lpstr>
      <vt:lpstr>' Empleo inadecuado x ingresos'!Print_Area</vt:lpstr>
      <vt:lpstr>' Insuficiencia de horas'!Print_Area</vt:lpstr>
      <vt:lpstr>' Intermediación financ'!Print_Area</vt:lpstr>
      <vt:lpstr>' No informa'!Print_Area</vt:lpstr>
      <vt:lpstr>'Act Inmobiliarias'!Print_Area</vt:lpstr>
      <vt:lpstr>'Actividades Inmobiliarias'!Print_Area</vt:lpstr>
      <vt:lpstr>'Agric, pesca, ganad, caza '!Print_Area</vt:lpstr>
      <vt:lpstr>'Agro, pesca, ganad'!Print_Area</vt:lpstr>
      <vt:lpstr>'Cesantes Total Nacional'!Print_Area</vt:lpstr>
      <vt:lpstr>'Comercio, hoteles y restau'!Print_Area</vt:lpstr>
      <vt:lpstr>Construcc!Print_Area</vt:lpstr>
      <vt:lpstr>Construcción!Print_Area</vt:lpstr>
      <vt:lpstr>'Cuenta propia '!Print_Area</vt:lpstr>
      <vt:lpstr>Desocupados!Print_Area</vt:lpstr>
      <vt:lpstr>'Empleado Asalariado'!Print_Area</vt:lpstr>
      <vt:lpstr>'Empleado del gobierno '!Print_Area</vt:lpstr>
      <vt:lpstr>'Empleado doméstico '!Print_Area</vt:lpstr>
      <vt:lpstr>'Empleado no asalariado'!Print_Area</vt:lpstr>
      <vt:lpstr>'Empleado particular'!Print_Area</vt:lpstr>
      <vt:lpstr>'Empleo inadecuado competencias'!Print_Area</vt:lpstr>
      <vt:lpstr>'Empleo inadecuado por ingresos'!Print_Area</vt:lpstr>
      <vt:lpstr>'Empleo inadecuado x competncias'!Print_Area</vt:lpstr>
      <vt:lpstr>'Explot de Minas y Cant'!Print_Area</vt:lpstr>
      <vt:lpstr>'Explot de Minas y Canteras'!Print_Area</vt:lpstr>
      <vt:lpstr>Inactivos!Print_Area</vt:lpstr>
      <vt:lpstr>'Indicadores Secretaría'!Print_Area</vt:lpstr>
      <vt:lpstr>Índice!Print_Area</vt:lpstr>
      <vt:lpstr>'Industria manufacturer'!Print_Area</vt:lpstr>
      <vt:lpstr>'Industria manufacturera'!Print_Area</vt:lpstr>
      <vt:lpstr>'Insuficiencia de horas'!Print_Area</vt:lpstr>
      <vt:lpstr>'Insuficiencia de horas '!Print_Area</vt:lpstr>
      <vt:lpstr>'Intermediación financiera'!Print_Area</vt:lpstr>
      <vt:lpstr>'Jornalero o Peón'!Print_Area</vt:lpstr>
      <vt:lpstr>'Mercado laboral (%)'!Print_Area</vt:lpstr>
      <vt:lpstr>'Mercado laboral (personas)'!Print_Area</vt:lpstr>
      <vt:lpstr>'No informa'!Print_Area</vt:lpstr>
      <vt:lpstr>Ocupados!Print_Area</vt:lpstr>
      <vt:lpstr>Otro!Print_Area</vt:lpstr>
      <vt:lpstr>'Patrón o empleador'!Print_Area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'Rama de actividad'!Print_Area</vt:lpstr>
      <vt:lpstr>'Serv, comunales, soc y person'!Print_Area</vt:lpstr>
      <vt:lpstr>'Servi, comunales, soc y person'!Print_Area</vt:lpstr>
      <vt:lpstr>'Subempleados objetivos'!Print_Area</vt:lpstr>
      <vt:lpstr>'Subempleados subjetivos'!Print_Area</vt:lpstr>
      <vt:lpstr>'Sum.Electr Gas y Agua'!Print_Area</vt:lpstr>
      <vt:lpstr>'Sumin de Electric Gas y Agua'!Print_Area</vt:lpstr>
      <vt:lpstr>'Tasa de desempleo'!Print_Area</vt:lpstr>
      <vt:lpstr>'Tasa de desempleo abierto'!Print_Area</vt:lpstr>
      <vt:lpstr>'Tasa de desempleo oculto'!Print_Area</vt:lpstr>
      <vt:lpstr>'Tasa de empl no asalariados'!Print_Area</vt:lpstr>
      <vt:lpstr>'Tasa de empleados asalariados'!Print_Area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  <vt:lpstr>'tipo de empleo (personas)'!Print_Area</vt:lpstr>
      <vt:lpstr>'Trab familiar sin remuneración '!Print_Area</vt:lpstr>
      <vt:lpstr>'Trab sin remuneración otras emp'!Print_Area</vt:lpstr>
      <vt:lpstr>'Transp, almac y comunic'!Print_Area</vt:lpstr>
      <vt:lpstr>'Transp, almacen y comun'!Print_Area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2011-11-11T13:47:05Z</dcterms:modified>
</cp:coreProperties>
</file>