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Insuficiencia de horas" sheetId="27" r:id="rId11"/>
    <sheet name="Empleo inadecuado competencias" sheetId="28" r:id="rId12"/>
    <sheet name="Empleo inadecuado por ingresos" sheetId="29" r:id="rId13"/>
    <sheet name="Tasa de subempleo objetivo" sheetId="30" r:id="rId14"/>
    <sheet name="Insuficiencia de horas " sheetId="31" r:id="rId15"/>
    <sheet name="Empleo inadecuado x competncias" sheetId="32" r:id="rId16"/>
    <sheet name=" Empleo inadecuado x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  Abiertos" sheetId="37" r:id="rId24"/>
    <sheet name="  Ocultos" sheetId="38" r:id="rId25"/>
    <sheet name="Inactivos" sheetId="39" r:id="rId26"/>
    <sheet name="Subempleados subjetivos" sheetId="40" r:id="rId27"/>
    <sheet name="   Insuficiencia de horas" sheetId="41" r:id="rId28"/>
    <sheet name="  Inadecuado por competencias" sheetId="42" r:id="rId29"/>
    <sheet name="  Inadecuado por ingresos" sheetId="43" r:id="rId30"/>
    <sheet name="Subempleados objetivos" sheetId="44" r:id="rId31"/>
    <sheet name=" Insuficiencia de horas" sheetId="45" r:id="rId32"/>
    <sheet name="   Inadecuado por competencias" sheetId="46" r:id="rId33"/>
    <sheet name="   Inadecuado por ingresos" sheetId="47" r:id="rId34"/>
    <sheet name="tipo de empleo (personas)" sheetId="61" r:id="rId35"/>
    <sheet name="Empleado particular" sheetId="48" r:id="rId36"/>
    <sheet name="Empleado del gobierno " sheetId="49" r:id="rId37"/>
    <sheet name="Empleado doméstico " sheetId="50" r:id="rId38"/>
    <sheet name="Cuenta propia " sheetId="51" r:id="rId39"/>
    <sheet name="Patrón o empleador" sheetId="52" r:id="rId40"/>
    <sheet name="Trab familiar sin remuneración " sheetId="53" r:id="rId41"/>
    <sheet name="Trab sin remuneración otras emp" sheetId="54" r:id="rId42"/>
    <sheet name="Jornalero o Peón" sheetId="55" r:id="rId43"/>
    <sheet name="Otro" sheetId="56" r:id="rId44"/>
    <sheet name="Indicadores Secretaría" sheetId="62" r:id="rId45"/>
    <sheet name="Empleado Asalariado" sheetId="57" r:id="rId46"/>
    <sheet name="Empleado no asalariado" sheetId="58" r:id="rId47"/>
    <sheet name="Tasa de empleados asalariados" sheetId="59" r:id="rId48"/>
    <sheet name="Tasa de empl no asalariados" sheetId="60" r:id="rId49"/>
    <sheet name="Rama de actividad" sheetId="64" r:id="rId50"/>
    <sheet name="No informa" sheetId="65" r:id="rId51"/>
    <sheet name="Agro, pesca, ganad" sheetId="66" r:id="rId52"/>
    <sheet name="Explot de Minas y Cant" sheetId="67" r:id="rId53"/>
    <sheet name="Industria manufacturera" sheetId="70" r:id="rId54"/>
    <sheet name="Sum.Electr Gas y Agua" sheetId="71" r:id="rId55"/>
    <sheet name="Construcción" sheetId="72" r:id="rId56"/>
    <sheet name=" Comercio, hoteles y rest" sheetId="73" r:id="rId57"/>
    <sheet name="Transp, almac y comunic" sheetId="74" r:id="rId58"/>
    <sheet name="Intermediación financiera" sheetId="75" r:id="rId59"/>
    <sheet name="Actividades Inmobiliarias" sheetId="76" r:id="rId60"/>
    <sheet name="Serv, comunales, soc y person" sheetId="77" r:id="rId61"/>
    <sheet name="Poblacion desempleada Cesante" sheetId="91" r:id="rId62"/>
    <sheet name="Cesantes Total Nacional" sheetId="78" r:id="rId63"/>
    <sheet name=" No informa" sheetId="80" r:id="rId64"/>
    <sheet name="Agric, pesca, ganad, caza " sheetId="81" r:id="rId65"/>
    <sheet name="Explot de Minas y Canteras" sheetId="82" r:id="rId66"/>
    <sheet name="Industria manufacturer" sheetId="83" r:id="rId67"/>
    <sheet name="Sumin de Electric Gas y Agua" sheetId="84" r:id="rId68"/>
    <sheet name="Construcc" sheetId="85" r:id="rId69"/>
    <sheet name="Comercio, hoteles y restau" sheetId="86" r:id="rId70"/>
    <sheet name="Transp, almacen y comun" sheetId="87" r:id="rId71"/>
    <sheet name=" Intermediación financ" sheetId="88" r:id="rId72"/>
    <sheet name="Act Inmobiliarias" sheetId="89" r:id="rId73"/>
    <sheet name="Servi, comunales, soc y person" sheetId="90" r:id="rId74"/>
  </sheets>
  <externalReferences>
    <externalReference r:id="rId75"/>
    <externalReference r:id="rId76"/>
  </externalReferences>
  <definedNames>
    <definedName name="\a" localSheetId="32">#REF!</definedName>
    <definedName name="\a" localSheetId="33">#REF!</definedName>
    <definedName name="\a" localSheetId="27">#REF!</definedName>
    <definedName name="\a" localSheetId="23">#REF!</definedName>
    <definedName name="\a" localSheetId="28">#REF!</definedName>
    <definedName name="\a" localSheetId="29">#REF!</definedName>
    <definedName name="\a" localSheetId="24">#REF!</definedName>
    <definedName name="\a" localSheetId="56">#REF!</definedName>
    <definedName name="\a" localSheetId="16">#REF!</definedName>
    <definedName name="\a" localSheetId="31">#REF!</definedName>
    <definedName name="\a" localSheetId="71">#REF!</definedName>
    <definedName name="\a" localSheetId="63">#REF!</definedName>
    <definedName name="\a" localSheetId="72">#REF!</definedName>
    <definedName name="\a" localSheetId="59">#REF!</definedName>
    <definedName name="\a" localSheetId="64">#REF!</definedName>
    <definedName name="\a" localSheetId="51">#REF!</definedName>
    <definedName name="\a" localSheetId="62">#REF!</definedName>
    <definedName name="\a" localSheetId="69">#REF!</definedName>
    <definedName name="\a" localSheetId="68">#REF!</definedName>
    <definedName name="\a" localSheetId="55">#REF!</definedName>
    <definedName name="\a" localSheetId="38">#REF!</definedName>
    <definedName name="\a" localSheetId="22">#REF!</definedName>
    <definedName name="\a" localSheetId="45">#REF!</definedName>
    <definedName name="\a" localSheetId="36">#REF!</definedName>
    <definedName name="\a" localSheetId="37">#REF!</definedName>
    <definedName name="\a" localSheetId="46">#REF!</definedName>
    <definedName name="\a" localSheetId="35">#REF!</definedName>
    <definedName name="\a" localSheetId="11">#REF!</definedName>
    <definedName name="\a" localSheetId="12">#REF!</definedName>
    <definedName name="\a" localSheetId="15">#REF!</definedName>
    <definedName name="\a" localSheetId="52">#REF!</definedName>
    <definedName name="\a" localSheetId="65">#REF!</definedName>
    <definedName name="\a" localSheetId="25">#REF!</definedName>
    <definedName name="\a" localSheetId="44">#REF!</definedName>
    <definedName name="\a" localSheetId="0">#REF!</definedName>
    <definedName name="\a" localSheetId="66">#REF!</definedName>
    <definedName name="\a" localSheetId="53">#REF!</definedName>
    <definedName name="\a" localSheetId="10">#REF!</definedName>
    <definedName name="\a" localSheetId="14">#REF!</definedName>
    <definedName name="\a" localSheetId="58">#REF!</definedName>
    <definedName name="\a" localSheetId="42">#REF!</definedName>
    <definedName name="\a" localSheetId="2">#REF!</definedName>
    <definedName name="\a" localSheetId="17">#REF!</definedName>
    <definedName name="\a" localSheetId="50">#REF!</definedName>
    <definedName name="\a" localSheetId="21">#REF!</definedName>
    <definedName name="\a" localSheetId="43">#REF!</definedName>
    <definedName name="\a" localSheetId="3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49">#REF!</definedName>
    <definedName name="\a" localSheetId="60">#REF!</definedName>
    <definedName name="\a" localSheetId="73">#REF!</definedName>
    <definedName name="\a" localSheetId="30">#REF!</definedName>
    <definedName name="\a" localSheetId="26">#REF!</definedName>
    <definedName name="\a" localSheetId="54">#REF!</definedName>
    <definedName name="\a" localSheetId="67">#REF!</definedName>
    <definedName name="\a" localSheetId="6">#REF!</definedName>
    <definedName name="\a" localSheetId="7">#REF!</definedName>
    <definedName name="\a" localSheetId="8">#REF!</definedName>
    <definedName name="\a" localSheetId="48">#REF!</definedName>
    <definedName name="\a" localSheetId="47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a" localSheetId="34">#REF!</definedName>
    <definedName name="\a" localSheetId="40">#REF!</definedName>
    <definedName name="\a" localSheetId="41">#REF!</definedName>
    <definedName name="\a" localSheetId="57">#REF!</definedName>
    <definedName name="\a" localSheetId="70">#REF!</definedName>
    <definedName name="\y" localSheetId="32">#REF!</definedName>
    <definedName name="\y" localSheetId="33">#REF!</definedName>
    <definedName name="\y" localSheetId="27">#REF!</definedName>
    <definedName name="\y" localSheetId="23">#REF!</definedName>
    <definedName name="\y" localSheetId="28">#REF!</definedName>
    <definedName name="\y" localSheetId="29">#REF!</definedName>
    <definedName name="\y" localSheetId="24">#REF!</definedName>
    <definedName name="\y" localSheetId="56">#REF!</definedName>
    <definedName name="\y" localSheetId="16">#REF!</definedName>
    <definedName name="\y" localSheetId="31">#REF!</definedName>
    <definedName name="\y" localSheetId="71">#REF!</definedName>
    <definedName name="\y" localSheetId="63">#REF!</definedName>
    <definedName name="\y" localSheetId="72">#REF!</definedName>
    <definedName name="\y" localSheetId="59">#REF!</definedName>
    <definedName name="\y" localSheetId="64">#REF!</definedName>
    <definedName name="\y" localSheetId="51">#REF!</definedName>
    <definedName name="\y" localSheetId="62">#REF!</definedName>
    <definedName name="\y" localSheetId="69">#REF!</definedName>
    <definedName name="\y" localSheetId="68">#REF!</definedName>
    <definedName name="\y" localSheetId="55">#REF!</definedName>
    <definedName name="\y" localSheetId="38">#REF!</definedName>
    <definedName name="\y" localSheetId="22">#REF!</definedName>
    <definedName name="\y" localSheetId="45">#REF!</definedName>
    <definedName name="\y" localSheetId="36">#REF!</definedName>
    <definedName name="\y" localSheetId="37">#REF!</definedName>
    <definedName name="\y" localSheetId="46">#REF!</definedName>
    <definedName name="\y" localSheetId="35">#REF!</definedName>
    <definedName name="\y" localSheetId="11">#REF!</definedName>
    <definedName name="\y" localSheetId="12">#REF!</definedName>
    <definedName name="\y" localSheetId="15">#REF!</definedName>
    <definedName name="\y" localSheetId="52">#REF!</definedName>
    <definedName name="\y" localSheetId="65">#REF!</definedName>
    <definedName name="\y" localSheetId="25">#REF!</definedName>
    <definedName name="\y" localSheetId="44">#REF!</definedName>
    <definedName name="\y" localSheetId="0">#REF!</definedName>
    <definedName name="\y" localSheetId="66">#REF!</definedName>
    <definedName name="\y" localSheetId="53">#REF!</definedName>
    <definedName name="\y" localSheetId="10">#REF!</definedName>
    <definedName name="\y" localSheetId="14">#REF!</definedName>
    <definedName name="\y" localSheetId="58">#REF!</definedName>
    <definedName name="\y" localSheetId="42">#REF!</definedName>
    <definedName name="\y" localSheetId="2">#REF!</definedName>
    <definedName name="\y" localSheetId="17">#REF!</definedName>
    <definedName name="\y" localSheetId="50">#REF!</definedName>
    <definedName name="\y" localSheetId="21">#REF!</definedName>
    <definedName name="\y" localSheetId="43">#REF!</definedName>
    <definedName name="\y" localSheetId="3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49">#REF!</definedName>
    <definedName name="\y" localSheetId="60">#REF!</definedName>
    <definedName name="\y" localSheetId="73">#REF!</definedName>
    <definedName name="\y" localSheetId="30">#REF!</definedName>
    <definedName name="\y" localSheetId="26">#REF!</definedName>
    <definedName name="\y" localSheetId="54">#REF!</definedName>
    <definedName name="\y" localSheetId="67">#REF!</definedName>
    <definedName name="\y" localSheetId="6">#REF!</definedName>
    <definedName name="\y" localSheetId="7">#REF!</definedName>
    <definedName name="\y" localSheetId="8">#REF!</definedName>
    <definedName name="\y" localSheetId="48">#REF!</definedName>
    <definedName name="\y" localSheetId="47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y" localSheetId="34">#REF!</definedName>
    <definedName name="\y" localSheetId="40">#REF!</definedName>
    <definedName name="\y" localSheetId="41">#REF!</definedName>
    <definedName name="\y" localSheetId="57">#REF!</definedName>
    <definedName name="\y" localSheetId="70">#REF!</definedName>
    <definedName name="\z" localSheetId="32">#REF!</definedName>
    <definedName name="\z" localSheetId="33">#REF!</definedName>
    <definedName name="\z" localSheetId="27">#REF!</definedName>
    <definedName name="\z" localSheetId="23">#REF!</definedName>
    <definedName name="\z" localSheetId="28">#REF!</definedName>
    <definedName name="\z" localSheetId="29">#REF!</definedName>
    <definedName name="\z" localSheetId="24">#REF!</definedName>
    <definedName name="\z" localSheetId="56">#REF!</definedName>
    <definedName name="\z" localSheetId="16">#REF!</definedName>
    <definedName name="\z" localSheetId="31">#REF!</definedName>
    <definedName name="\z" localSheetId="71">#REF!</definedName>
    <definedName name="\z" localSheetId="63">#REF!</definedName>
    <definedName name="\z" localSheetId="72">#REF!</definedName>
    <definedName name="\z" localSheetId="59">#REF!</definedName>
    <definedName name="\z" localSheetId="64">#REF!</definedName>
    <definedName name="\z" localSheetId="51">#REF!</definedName>
    <definedName name="\z" localSheetId="62">#REF!</definedName>
    <definedName name="\z" localSheetId="69">#REF!</definedName>
    <definedName name="\z" localSheetId="68">#REF!</definedName>
    <definedName name="\z" localSheetId="55">#REF!</definedName>
    <definedName name="\z" localSheetId="38">#REF!</definedName>
    <definedName name="\z" localSheetId="22">#REF!</definedName>
    <definedName name="\z" localSheetId="45">#REF!</definedName>
    <definedName name="\z" localSheetId="36">#REF!</definedName>
    <definedName name="\z" localSheetId="37">#REF!</definedName>
    <definedName name="\z" localSheetId="46">#REF!</definedName>
    <definedName name="\z" localSheetId="35">#REF!</definedName>
    <definedName name="\z" localSheetId="11">#REF!</definedName>
    <definedName name="\z" localSheetId="12">#REF!</definedName>
    <definedName name="\z" localSheetId="15">#REF!</definedName>
    <definedName name="\z" localSheetId="52">#REF!</definedName>
    <definedName name="\z" localSheetId="65">#REF!</definedName>
    <definedName name="\z" localSheetId="25">#REF!</definedName>
    <definedName name="\z" localSheetId="44">#REF!</definedName>
    <definedName name="\z" localSheetId="0">#REF!</definedName>
    <definedName name="\z" localSheetId="66">#REF!</definedName>
    <definedName name="\z" localSheetId="53">#REF!</definedName>
    <definedName name="\z" localSheetId="10">#REF!</definedName>
    <definedName name="\z" localSheetId="14">#REF!</definedName>
    <definedName name="\z" localSheetId="58">#REF!</definedName>
    <definedName name="\z" localSheetId="42">#REF!</definedName>
    <definedName name="\z" localSheetId="2">#REF!</definedName>
    <definedName name="\z" localSheetId="17">#REF!</definedName>
    <definedName name="\z" localSheetId="50">#REF!</definedName>
    <definedName name="\z" localSheetId="21">#REF!</definedName>
    <definedName name="\z" localSheetId="43">#REF!</definedName>
    <definedName name="\z" localSheetId="3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49">#REF!</definedName>
    <definedName name="\z" localSheetId="60">#REF!</definedName>
    <definedName name="\z" localSheetId="73">#REF!</definedName>
    <definedName name="\z" localSheetId="30">#REF!</definedName>
    <definedName name="\z" localSheetId="26">#REF!</definedName>
    <definedName name="\z" localSheetId="54">#REF!</definedName>
    <definedName name="\z" localSheetId="67">#REF!</definedName>
    <definedName name="\z" localSheetId="6">#REF!</definedName>
    <definedName name="\z" localSheetId="7">#REF!</definedName>
    <definedName name="\z" localSheetId="8">#REF!</definedName>
    <definedName name="\z" localSheetId="48">#REF!</definedName>
    <definedName name="\z" localSheetId="47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\z" localSheetId="34">#REF!</definedName>
    <definedName name="\z" localSheetId="40">#REF!</definedName>
    <definedName name="\z" localSheetId="41">#REF!</definedName>
    <definedName name="\z" localSheetId="57">#REF!</definedName>
    <definedName name="\z" localSheetId="70">#REF!</definedName>
    <definedName name="_C" localSheetId="0">#REF!</definedName>
    <definedName name="_Fill" localSheetId="32" hidden="1">#REF!</definedName>
    <definedName name="_Fill" localSheetId="33" hidden="1">#REF!</definedName>
    <definedName name="_Fill" localSheetId="27" hidden="1">#REF!</definedName>
    <definedName name="_Fill" localSheetId="23" hidden="1">#REF!</definedName>
    <definedName name="_Fill" localSheetId="28" hidden="1">#REF!</definedName>
    <definedName name="_Fill" localSheetId="29" hidden="1">#REF!</definedName>
    <definedName name="_Fill" localSheetId="24" hidden="1">#REF!</definedName>
    <definedName name="_Fill" localSheetId="56" hidden="1">#REF!</definedName>
    <definedName name="_Fill" localSheetId="16" hidden="1">#REF!</definedName>
    <definedName name="_Fill" localSheetId="31" hidden="1">#REF!</definedName>
    <definedName name="_Fill" localSheetId="71" hidden="1">#REF!</definedName>
    <definedName name="_Fill" localSheetId="63" hidden="1">#REF!</definedName>
    <definedName name="_Fill" localSheetId="72" hidden="1">#REF!</definedName>
    <definedName name="_Fill" localSheetId="59" hidden="1">#REF!</definedName>
    <definedName name="_Fill" localSheetId="64" hidden="1">#REF!</definedName>
    <definedName name="_Fill" localSheetId="51" hidden="1">#REF!</definedName>
    <definedName name="_Fill" localSheetId="62" hidden="1">#REF!</definedName>
    <definedName name="_Fill" localSheetId="69" hidden="1">#REF!</definedName>
    <definedName name="_Fill" localSheetId="68" hidden="1">#REF!</definedName>
    <definedName name="_Fill" localSheetId="55" hidden="1">#REF!</definedName>
    <definedName name="_Fill" localSheetId="38" hidden="1">#REF!</definedName>
    <definedName name="_Fill" localSheetId="22" hidden="1">#REF!</definedName>
    <definedName name="_Fill" localSheetId="45" hidden="1">#REF!</definedName>
    <definedName name="_Fill" localSheetId="36" hidden="1">#REF!</definedName>
    <definedName name="_Fill" localSheetId="37" hidden="1">#REF!</definedName>
    <definedName name="_Fill" localSheetId="46" hidden="1">#REF!</definedName>
    <definedName name="_Fill" localSheetId="35" hidden="1">#REF!</definedName>
    <definedName name="_Fill" localSheetId="11" hidden="1">#REF!</definedName>
    <definedName name="_Fill" localSheetId="12" hidden="1">#REF!</definedName>
    <definedName name="_Fill" localSheetId="15" hidden="1">#REF!</definedName>
    <definedName name="_Fill" localSheetId="52" hidden="1">#REF!</definedName>
    <definedName name="_Fill" localSheetId="65" hidden="1">#REF!</definedName>
    <definedName name="_Fill" localSheetId="25" hidden="1">#REF!</definedName>
    <definedName name="_Fill" localSheetId="44" hidden="1">#REF!</definedName>
    <definedName name="_Fill" localSheetId="0" hidden="1">#REF!</definedName>
    <definedName name="_Fill" localSheetId="66" hidden="1">#REF!</definedName>
    <definedName name="_Fill" localSheetId="53" hidden="1">#REF!</definedName>
    <definedName name="_Fill" localSheetId="10" hidden="1">#REF!</definedName>
    <definedName name="_Fill" localSheetId="14" hidden="1">#REF!</definedName>
    <definedName name="_Fill" localSheetId="58" hidden="1">#REF!</definedName>
    <definedName name="_Fill" localSheetId="42" hidden="1">#REF!</definedName>
    <definedName name="_Fill" localSheetId="2" hidden="1">#REF!</definedName>
    <definedName name="_Fill" localSheetId="17" hidden="1">#REF!</definedName>
    <definedName name="_Fill" localSheetId="50" hidden="1">#REF!</definedName>
    <definedName name="_Fill" localSheetId="21" hidden="1">#REF!</definedName>
    <definedName name="_Fill" localSheetId="43" hidden="1">#REF!</definedName>
    <definedName name="_Fill" localSheetId="3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49" hidden="1">#REF!</definedName>
    <definedName name="_Fill" localSheetId="60" hidden="1">#REF!</definedName>
    <definedName name="_Fill" localSheetId="73" hidden="1">#REF!</definedName>
    <definedName name="_Fill" localSheetId="30" hidden="1">#REF!</definedName>
    <definedName name="_Fill" localSheetId="26" hidden="1">#REF!</definedName>
    <definedName name="_Fill" localSheetId="54" hidden="1">#REF!</definedName>
    <definedName name="_Fill" localSheetId="67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8" hidden="1">#REF!</definedName>
    <definedName name="_Fill" localSheetId="47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Fill" localSheetId="34" hidden="1">#REF!</definedName>
    <definedName name="_Fill" localSheetId="40" hidden="1">#REF!</definedName>
    <definedName name="_Fill" localSheetId="41" hidden="1">#REF!</definedName>
    <definedName name="_Fill" localSheetId="57" hidden="1">#REF!</definedName>
    <definedName name="_Fill" localSheetId="70" hidden="1">#REF!</definedName>
    <definedName name="_Key1" localSheetId="32" hidden="1">#REF!</definedName>
    <definedName name="_Key1" localSheetId="33" hidden="1">#REF!</definedName>
    <definedName name="_Key1" localSheetId="27" hidden="1">#REF!</definedName>
    <definedName name="_Key1" localSheetId="23" hidden="1">#REF!</definedName>
    <definedName name="_Key1" localSheetId="28" hidden="1">#REF!</definedName>
    <definedName name="_Key1" localSheetId="29" hidden="1">#REF!</definedName>
    <definedName name="_Key1" localSheetId="24" hidden="1">#REF!</definedName>
    <definedName name="_Key1" localSheetId="56" hidden="1">#REF!</definedName>
    <definedName name="_Key1" localSheetId="16" hidden="1">#REF!</definedName>
    <definedName name="_Key1" localSheetId="31" hidden="1">#REF!</definedName>
    <definedName name="_Key1" localSheetId="71" hidden="1">#REF!</definedName>
    <definedName name="_Key1" localSheetId="63" hidden="1">#REF!</definedName>
    <definedName name="_Key1" localSheetId="72" hidden="1">#REF!</definedName>
    <definedName name="_Key1" localSheetId="59" hidden="1">#REF!</definedName>
    <definedName name="_Key1" localSheetId="64" hidden="1">#REF!</definedName>
    <definedName name="_Key1" localSheetId="51" hidden="1">#REF!</definedName>
    <definedName name="_Key1" localSheetId="62" hidden="1">#REF!</definedName>
    <definedName name="_Key1" localSheetId="69" hidden="1">#REF!</definedName>
    <definedName name="_Key1" localSheetId="68" hidden="1">#REF!</definedName>
    <definedName name="_Key1" localSheetId="55" hidden="1">#REF!</definedName>
    <definedName name="_Key1" localSheetId="38" hidden="1">#REF!</definedName>
    <definedName name="_Key1" localSheetId="22" hidden="1">#REF!</definedName>
    <definedName name="_Key1" localSheetId="45" hidden="1">#REF!</definedName>
    <definedName name="_Key1" localSheetId="36" hidden="1">#REF!</definedName>
    <definedName name="_Key1" localSheetId="37" hidden="1">#REF!</definedName>
    <definedName name="_Key1" localSheetId="46" hidden="1">#REF!</definedName>
    <definedName name="_Key1" localSheetId="35" hidden="1">#REF!</definedName>
    <definedName name="_Key1" localSheetId="11" hidden="1">#REF!</definedName>
    <definedName name="_Key1" localSheetId="12" hidden="1">#REF!</definedName>
    <definedName name="_Key1" localSheetId="15" hidden="1">#REF!</definedName>
    <definedName name="_Key1" localSheetId="52" hidden="1">#REF!</definedName>
    <definedName name="_Key1" localSheetId="65" hidden="1">#REF!</definedName>
    <definedName name="_Key1" localSheetId="25" hidden="1">#REF!</definedName>
    <definedName name="_Key1" localSheetId="44" hidden="1">#REF!</definedName>
    <definedName name="_Key1" localSheetId="0" hidden="1">#REF!</definedName>
    <definedName name="_Key1" localSheetId="66" hidden="1">#REF!</definedName>
    <definedName name="_Key1" localSheetId="53" hidden="1">#REF!</definedName>
    <definedName name="_Key1" localSheetId="10" hidden="1">#REF!</definedName>
    <definedName name="_Key1" localSheetId="14" hidden="1">#REF!</definedName>
    <definedName name="_Key1" localSheetId="58" hidden="1">#REF!</definedName>
    <definedName name="_Key1" localSheetId="42" hidden="1">#REF!</definedName>
    <definedName name="_Key1" localSheetId="2" hidden="1">#REF!</definedName>
    <definedName name="_Key1" localSheetId="17" hidden="1">#REF!</definedName>
    <definedName name="_Key1" localSheetId="50" hidden="1">#REF!</definedName>
    <definedName name="_Key1" localSheetId="21" hidden="1">#REF!</definedName>
    <definedName name="_Key1" localSheetId="43" hidden="1">#REF!</definedName>
    <definedName name="_Key1" localSheetId="3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49" hidden="1">#REF!</definedName>
    <definedName name="_Key1" localSheetId="60" hidden="1">#REF!</definedName>
    <definedName name="_Key1" localSheetId="73" hidden="1">#REF!</definedName>
    <definedName name="_Key1" localSheetId="30" hidden="1">#REF!</definedName>
    <definedName name="_Key1" localSheetId="26" hidden="1">#REF!</definedName>
    <definedName name="_Key1" localSheetId="54" hidden="1">#REF!</definedName>
    <definedName name="_Key1" localSheetId="67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8" hidden="1">#REF!</definedName>
    <definedName name="_Key1" localSheetId="47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Key1" localSheetId="34" hidden="1">#REF!</definedName>
    <definedName name="_Key1" localSheetId="40" hidden="1">#REF!</definedName>
    <definedName name="_Key1" localSheetId="41" hidden="1">#REF!</definedName>
    <definedName name="_Key1" localSheetId="57" hidden="1">#REF!</definedName>
    <definedName name="_Key1" localSheetId="70" hidden="1">#REF!</definedName>
    <definedName name="_Order1" hidden="1">255</definedName>
    <definedName name="_Sort" localSheetId="32" hidden="1">#REF!</definedName>
    <definedName name="_Sort" localSheetId="33" hidden="1">#REF!</definedName>
    <definedName name="_Sort" localSheetId="27" hidden="1">#REF!</definedName>
    <definedName name="_Sort" localSheetId="23" hidden="1">#REF!</definedName>
    <definedName name="_Sort" localSheetId="28" hidden="1">#REF!</definedName>
    <definedName name="_Sort" localSheetId="29" hidden="1">#REF!</definedName>
    <definedName name="_Sort" localSheetId="24" hidden="1">#REF!</definedName>
    <definedName name="_Sort" localSheetId="56" hidden="1">#REF!</definedName>
    <definedName name="_Sort" localSheetId="16" hidden="1">#REF!</definedName>
    <definedName name="_Sort" localSheetId="31" hidden="1">#REF!</definedName>
    <definedName name="_Sort" localSheetId="71" hidden="1">#REF!</definedName>
    <definedName name="_Sort" localSheetId="63" hidden="1">#REF!</definedName>
    <definedName name="_Sort" localSheetId="72" hidden="1">#REF!</definedName>
    <definedName name="_Sort" localSheetId="59" hidden="1">#REF!</definedName>
    <definedName name="_Sort" localSheetId="64" hidden="1">#REF!</definedName>
    <definedName name="_Sort" localSheetId="51" hidden="1">#REF!</definedName>
    <definedName name="_Sort" localSheetId="62" hidden="1">#REF!</definedName>
    <definedName name="_Sort" localSheetId="69" hidden="1">#REF!</definedName>
    <definedName name="_Sort" localSheetId="68" hidden="1">#REF!</definedName>
    <definedName name="_Sort" localSheetId="55" hidden="1">#REF!</definedName>
    <definedName name="_Sort" localSheetId="38" hidden="1">#REF!</definedName>
    <definedName name="_Sort" localSheetId="22" hidden="1">#REF!</definedName>
    <definedName name="_Sort" localSheetId="45" hidden="1">#REF!</definedName>
    <definedName name="_Sort" localSheetId="36" hidden="1">#REF!</definedName>
    <definedName name="_Sort" localSheetId="37" hidden="1">#REF!</definedName>
    <definedName name="_Sort" localSheetId="46" hidden="1">#REF!</definedName>
    <definedName name="_Sort" localSheetId="35" hidden="1">#REF!</definedName>
    <definedName name="_Sort" localSheetId="11" hidden="1">#REF!</definedName>
    <definedName name="_Sort" localSheetId="12" hidden="1">#REF!</definedName>
    <definedName name="_Sort" localSheetId="15" hidden="1">#REF!</definedName>
    <definedName name="_Sort" localSheetId="52" hidden="1">#REF!</definedName>
    <definedName name="_Sort" localSheetId="65" hidden="1">#REF!</definedName>
    <definedName name="_Sort" localSheetId="25" hidden="1">#REF!</definedName>
    <definedName name="_Sort" localSheetId="44" hidden="1">#REF!</definedName>
    <definedName name="_Sort" localSheetId="0" hidden="1">#REF!</definedName>
    <definedName name="_Sort" localSheetId="66" hidden="1">#REF!</definedName>
    <definedName name="_Sort" localSheetId="53" hidden="1">#REF!</definedName>
    <definedName name="_Sort" localSheetId="10" hidden="1">#REF!</definedName>
    <definedName name="_Sort" localSheetId="14" hidden="1">#REF!</definedName>
    <definedName name="_Sort" localSheetId="58" hidden="1">#REF!</definedName>
    <definedName name="_Sort" localSheetId="42" hidden="1">#REF!</definedName>
    <definedName name="_Sort" localSheetId="2" hidden="1">#REF!</definedName>
    <definedName name="_Sort" localSheetId="17" hidden="1">#REF!</definedName>
    <definedName name="_Sort" localSheetId="50" hidden="1">#REF!</definedName>
    <definedName name="_Sort" localSheetId="21" hidden="1">#REF!</definedName>
    <definedName name="_Sort" localSheetId="43" hidden="1">#REF!</definedName>
    <definedName name="_Sort" localSheetId="3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49" hidden="1">#REF!</definedName>
    <definedName name="_Sort" localSheetId="60" hidden="1">#REF!</definedName>
    <definedName name="_Sort" localSheetId="73" hidden="1">#REF!</definedName>
    <definedName name="_Sort" localSheetId="30" hidden="1">#REF!</definedName>
    <definedName name="_Sort" localSheetId="26" hidden="1">#REF!</definedName>
    <definedName name="_Sort" localSheetId="54" hidden="1">#REF!</definedName>
    <definedName name="_Sort" localSheetId="67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8" hidden="1">#REF!</definedName>
    <definedName name="_Sort" localSheetId="47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Sort" localSheetId="34" hidden="1">#REF!</definedName>
    <definedName name="_Sort" localSheetId="40" hidden="1">#REF!</definedName>
    <definedName name="_Sort" localSheetId="41" hidden="1">#REF!</definedName>
    <definedName name="_Sort" localSheetId="57" hidden="1">#REF!</definedName>
    <definedName name="_Sort" localSheetId="7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32">'[1]ipc indice 2'!$L$1:$L$311</definedName>
    <definedName name="ABR._89" localSheetId="33">'[1]ipc indice 2'!$L$1:$L$311</definedName>
    <definedName name="ABR._89" localSheetId="27">'[1]ipc indice 2'!$L$1:$L$311</definedName>
    <definedName name="ABR._89" localSheetId="23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56">'[1]ipc indice 2'!$L$1:$L$311</definedName>
    <definedName name="ABR._89" localSheetId="16">'[1]ipc indice 2'!$L$1:$L$311</definedName>
    <definedName name="ABR._89" localSheetId="31">'[1]ipc indice 2'!$L$1:$L$311</definedName>
    <definedName name="ABR._89" localSheetId="71">'[1]ipc indice 2'!$L$1:$L$311</definedName>
    <definedName name="ABR._89" localSheetId="63">'[1]ipc indice 2'!$L$1:$L$311</definedName>
    <definedName name="ABR._89" localSheetId="72">'[1]ipc indice 2'!$L$1:$L$311</definedName>
    <definedName name="ABR._89" localSheetId="59">'[1]ipc indice 2'!$L$1:$L$311</definedName>
    <definedName name="ABR._89" localSheetId="64">'[1]ipc indice 2'!$L$1:$L$311</definedName>
    <definedName name="ABR._89" localSheetId="51">'[1]ipc indice 2'!$L$1:$L$311</definedName>
    <definedName name="ABR._89" localSheetId="62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55">'[1]ipc indice 2'!$L$1:$L$311</definedName>
    <definedName name="ABR._89" localSheetId="38">'[1]ipc indice 2'!$L$1:$L$311</definedName>
    <definedName name="ABR._89" localSheetId="22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7">'[1]ipc indice 2'!$L$1:$L$311</definedName>
    <definedName name="ABR._89" localSheetId="46">'[1]ipc indice 2'!$L$1:$L$311</definedName>
    <definedName name="ABR._89" localSheetId="35">'[1]ipc indice 2'!$L$1:$L$311</definedName>
    <definedName name="ABR._89" localSheetId="11">'[1]ipc indice 2'!$L$1:$L$311</definedName>
    <definedName name="ABR._89" localSheetId="12">'[1]ipc indice 2'!$L$1:$L$311</definedName>
    <definedName name="ABR._89" localSheetId="15">'[1]ipc indice 2'!$L$1:$L$311</definedName>
    <definedName name="ABR._89" localSheetId="52">'[1]ipc indice 2'!$L$1:$L$311</definedName>
    <definedName name="ABR._89" localSheetId="65">'[1]ipc indice 2'!$L$1:$L$311</definedName>
    <definedName name="ABR._89" localSheetId="25">'[1]ipc indice 2'!$L$1:$L$311</definedName>
    <definedName name="ABR._89" localSheetId="44">'[1]ipc indice 2'!$L$1:$L$311</definedName>
    <definedName name="ABR._89" localSheetId="0">'[1]ipc indice 2'!$L$1:$L$311</definedName>
    <definedName name="ABR._89" localSheetId="66">'[1]ipc indice 2'!$L$1:$L$311</definedName>
    <definedName name="ABR._89" localSheetId="53">'[1]ipc indice 2'!$L$1:$L$311</definedName>
    <definedName name="ABR._89" localSheetId="10">'[1]ipc indice 2'!$L$1:$L$311</definedName>
    <definedName name="ABR._89" localSheetId="14">'[1]ipc indice 2'!$L$1:$L$311</definedName>
    <definedName name="ABR._89" localSheetId="58">'[1]ipc indice 2'!$L$1:$L$311</definedName>
    <definedName name="ABR._89" localSheetId="42">'[1]ipc indice 2'!$L$1:$L$311</definedName>
    <definedName name="ABR._89" localSheetId="2">'[1]ipc indice 2'!$L$1:$L$311</definedName>
    <definedName name="ABR._89" localSheetId="17">'[1]ipc indice 2'!$L$1:$L$311</definedName>
    <definedName name="ABR._89" localSheetId="50">'[1]ipc indice 2'!$L$1:$L$311</definedName>
    <definedName name="ABR._89" localSheetId="21">'[1]ipc indice 2'!$L$1:$L$311</definedName>
    <definedName name="ABR._89" localSheetId="43">'[1]ipc indice 2'!$L$1:$L$311</definedName>
    <definedName name="ABR._89" localSheetId="3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73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54">'[1]ipc indice 2'!$L$1:$L$311</definedName>
    <definedName name="ABR._89" localSheetId="67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8">'[1]ipc indice 2'!$L$1:$L$311</definedName>
    <definedName name="ABR._89" localSheetId="47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BR._89" localSheetId="34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57">'[1]ipc indice 2'!$L$1:$L$311</definedName>
    <definedName name="ABR._89" localSheetId="70">'[1]ipc indice 2'!$L$1:$L$311</definedName>
    <definedName name="AGO._89" localSheetId="32">'[1]ipc indice 2'!$P$1:$P$311</definedName>
    <definedName name="AGO._89" localSheetId="33">'[1]ipc indice 2'!$P$1:$P$311</definedName>
    <definedName name="AGO._89" localSheetId="27">'[1]ipc indice 2'!$P$1:$P$311</definedName>
    <definedName name="AGO._89" localSheetId="23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56">'[1]ipc indice 2'!$P$1:$P$311</definedName>
    <definedName name="AGO._89" localSheetId="16">'[1]ipc indice 2'!$P$1:$P$311</definedName>
    <definedName name="AGO._89" localSheetId="31">'[1]ipc indice 2'!$P$1:$P$311</definedName>
    <definedName name="AGO._89" localSheetId="71">'[1]ipc indice 2'!$P$1:$P$311</definedName>
    <definedName name="AGO._89" localSheetId="63">'[1]ipc indice 2'!$P$1:$P$311</definedName>
    <definedName name="AGO._89" localSheetId="72">'[1]ipc indice 2'!$P$1:$P$311</definedName>
    <definedName name="AGO._89" localSheetId="59">'[1]ipc indice 2'!$P$1:$P$311</definedName>
    <definedName name="AGO._89" localSheetId="64">'[1]ipc indice 2'!$P$1:$P$311</definedName>
    <definedName name="AGO._89" localSheetId="51">'[1]ipc indice 2'!$P$1:$P$311</definedName>
    <definedName name="AGO._89" localSheetId="62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55">'[1]ipc indice 2'!$P$1:$P$311</definedName>
    <definedName name="AGO._89" localSheetId="38">'[1]ipc indice 2'!$P$1:$P$311</definedName>
    <definedName name="AGO._89" localSheetId="22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7">'[1]ipc indice 2'!$P$1:$P$311</definedName>
    <definedName name="AGO._89" localSheetId="46">'[1]ipc indice 2'!$P$1:$P$311</definedName>
    <definedName name="AGO._89" localSheetId="35">'[1]ipc indice 2'!$P$1:$P$311</definedName>
    <definedName name="AGO._89" localSheetId="11">'[1]ipc indice 2'!$P$1:$P$311</definedName>
    <definedName name="AGO._89" localSheetId="12">'[1]ipc indice 2'!$P$1:$P$311</definedName>
    <definedName name="AGO._89" localSheetId="15">'[1]ipc indice 2'!$P$1:$P$311</definedName>
    <definedName name="AGO._89" localSheetId="52">'[1]ipc indice 2'!$P$1:$P$311</definedName>
    <definedName name="AGO._89" localSheetId="65">'[1]ipc indice 2'!$P$1:$P$311</definedName>
    <definedName name="AGO._89" localSheetId="25">'[1]ipc indice 2'!$P$1:$P$311</definedName>
    <definedName name="AGO._89" localSheetId="44">'[1]ipc indice 2'!$P$1:$P$311</definedName>
    <definedName name="AGO._89" localSheetId="0">'[1]ipc indice 2'!$P$1:$P$311</definedName>
    <definedName name="AGO._89" localSheetId="66">'[1]ipc indice 2'!$P$1:$P$311</definedName>
    <definedName name="AGO._89" localSheetId="53">'[1]ipc indice 2'!$P$1:$P$311</definedName>
    <definedName name="AGO._89" localSheetId="10">'[1]ipc indice 2'!$P$1:$P$311</definedName>
    <definedName name="AGO._89" localSheetId="14">'[1]ipc indice 2'!$P$1:$P$311</definedName>
    <definedName name="AGO._89" localSheetId="58">'[1]ipc indice 2'!$P$1:$P$311</definedName>
    <definedName name="AGO._89" localSheetId="42">'[1]ipc indice 2'!$P$1:$P$311</definedName>
    <definedName name="AGO._89" localSheetId="2">'[1]ipc indice 2'!$P$1:$P$311</definedName>
    <definedName name="AGO._89" localSheetId="17">'[1]ipc indice 2'!$P$1:$P$311</definedName>
    <definedName name="AGO._89" localSheetId="50">'[1]ipc indice 2'!$P$1:$P$311</definedName>
    <definedName name="AGO._89" localSheetId="21">'[1]ipc indice 2'!$P$1:$P$311</definedName>
    <definedName name="AGO._89" localSheetId="43">'[1]ipc indice 2'!$P$1:$P$311</definedName>
    <definedName name="AGO._89" localSheetId="3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73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54">'[1]ipc indice 2'!$P$1:$P$311</definedName>
    <definedName name="AGO._89" localSheetId="67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8">'[1]ipc indice 2'!$P$1:$P$311</definedName>
    <definedName name="AGO._89" localSheetId="47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GO._89" localSheetId="34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57">'[1]ipc indice 2'!$P$1:$P$311</definedName>
    <definedName name="AGO._89" localSheetId="70">'[1]ipc indice 2'!$P$1:$P$311</definedName>
    <definedName name="AÑO" localSheetId="0">#REF!</definedName>
    <definedName name="_xlnm.Print_Area" localSheetId="32">'   Inadecuado por competencias'!$A$1:$L$51</definedName>
    <definedName name="_xlnm.Print_Area" localSheetId="33">'   Inadecuado por ingresos'!$A$1:$L$51</definedName>
    <definedName name="_xlnm.Print_Area" localSheetId="27">'   Insuficiencia de horas'!$A$1:$L$51</definedName>
    <definedName name="_xlnm.Print_Area" localSheetId="23">'  Abiertos'!$A$1:$L$51</definedName>
    <definedName name="_xlnm.Print_Area" localSheetId="28">'  Inadecuado por competencias'!$A$1:$L$51</definedName>
    <definedName name="_xlnm.Print_Area" localSheetId="29">'  Inadecuado por ingresos'!$A$1:$L$51</definedName>
    <definedName name="_xlnm.Print_Area" localSheetId="24">'  Ocultos'!$A$1:$L$51</definedName>
    <definedName name="_xlnm.Print_Area" localSheetId="56">' Comercio, hoteles y rest'!$A$1:$L$46</definedName>
    <definedName name="_xlnm.Print_Area" localSheetId="16">' Empleo inadecuado x ingresos'!$A$1:$L$51</definedName>
    <definedName name="_xlnm.Print_Area" localSheetId="31">' Insuficiencia de horas'!$A$1:$L$51</definedName>
    <definedName name="_xlnm.Print_Area" localSheetId="71">' Intermediación financ'!$A$1:$L$46</definedName>
    <definedName name="_xlnm.Print_Area" localSheetId="63">' No informa'!$A$1:$L$46</definedName>
    <definedName name="_xlnm.Print_Area" localSheetId="72">'Act Inmobiliarias'!$A$1:$L$46</definedName>
    <definedName name="_xlnm.Print_Area" localSheetId="59">'Actividades Inmobiliarias'!$A$1:$L$46</definedName>
    <definedName name="_xlnm.Print_Area" localSheetId="64">'Agric, pesca, ganad, caza '!$A$1:$L$46</definedName>
    <definedName name="_xlnm.Print_Area" localSheetId="51">'Agro, pesca, ganad'!$A$1:$L$46</definedName>
    <definedName name="_xlnm.Print_Area" localSheetId="62">'Cesantes Total Nacional'!$A$1:$L$46</definedName>
    <definedName name="_xlnm.Print_Area" localSheetId="69">'Comercio, hoteles y restau'!$A$1:$L$46</definedName>
    <definedName name="_xlnm.Print_Area" localSheetId="68">Construcc!$A$1:$L$46</definedName>
    <definedName name="_xlnm.Print_Area" localSheetId="55">Construcción!$A$1:$L$46</definedName>
    <definedName name="_xlnm.Print_Area" localSheetId="38">'Cuenta propia '!$A$1:$L$46</definedName>
    <definedName name="_xlnm.Print_Area" localSheetId="22">Desocupados!$A$1:$L$51</definedName>
    <definedName name="_xlnm.Print_Area" localSheetId="45">'Empleado Asalariado'!$A$1:$L$46</definedName>
    <definedName name="_xlnm.Print_Area" localSheetId="36">'Empleado del gobierno '!$A$1:$L$46</definedName>
    <definedName name="_xlnm.Print_Area" localSheetId="37">'Empleado doméstico '!$A$1:$L$46</definedName>
    <definedName name="_xlnm.Print_Area" localSheetId="46">'Empleado no asalariado'!$A$1:$L$53</definedName>
    <definedName name="_xlnm.Print_Area" localSheetId="35">'Empleado particular'!$A$1:$L$46</definedName>
    <definedName name="_xlnm.Print_Area" localSheetId="11">'Empleo inadecuado competencias'!$A$1:$L$51</definedName>
    <definedName name="_xlnm.Print_Area" localSheetId="12">'Empleo inadecuado por ingresos'!$A$1:$L$51</definedName>
    <definedName name="_xlnm.Print_Area" localSheetId="15">'Empleo inadecuado x competncias'!$A$1:$L$51</definedName>
    <definedName name="_xlnm.Print_Area" localSheetId="52">'Explot de Minas y Cant'!$A$1:$L$46</definedName>
    <definedName name="_xlnm.Print_Area" localSheetId="65">'Explot de Minas y Canteras'!$A$1:$L$46</definedName>
    <definedName name="_xlnm.Print_Area" localSheetId="25">Inactivos!$A$1:$L$51</definedName>
    <definedName name="_xlnm.Print_Area" localSheetId="44">'Indicadores Secretaría'!$A$1:$J$46</definedName>
    <definedName name="_xlnm.Print_Area" localSheetId="66">'Industria manufacturer'!$A$1:$L$46</definedName>
    <definedName name="_xlnm.Print_Area" localSheetId="53">'Industria manufacturera'!$A$1:$L$46</definedName>
    <definedName name="_xlnm.Print_Area" localSheetId="10">'Insuficiencia de horas'!$A$1:$L$51</definedName>
    <definedName name="_xlnm.Print_Area" localSheetId="14">'Insuficiencia de horas '!$A$1:$L$51</definedName>
    <definedName name="_xlnm.Print_Area" localSheetId="58">'Intermediación financiera'!$A$1:$L$46</definedName>
    <definedName name="_xlnm.Print_Area" localSheetId="42">'Jornalero o Peón'!$A$1:$L$46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50">'No informa'!$A$1:$L$46</definedName>
    <definedName name="_xlnm.Print_Area" localSheetId="21">Ocupados!$A$1:$L$51</definedName>
    <definedName name="_xlnm.Print_Area" localSheetId="43">Otro!$A$1:$L$46</definedName>
    <definedName name="_xlnm.Print_Area" localSheetId="39">'Patrón o empleador'!$A$1:$L$46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18">'Población total'!$A$1:$L$51</definedName>
    <definedName name="_xlnm.Print_Area" localSheetId="49">'Rama de actividad'!$A$1:$J$46</definedName>
    <definedName name="_xlnm.Print_Area" localSheetId="60">'Serv, comunales, soc y person'!$A$1:$L$46</definedName>
    <definedName name="_xlnm.Print_Area" localSheetId="73">'Servi, comunales, soc y person'!$A$1:$L$46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54">'Sum.Electr Gas y Agua'!$A$1:$L$46</definedName>
    <definedName name="_xlnm.Print_Area" localSheetId="67">'Sumin de Electric Gas y Agua'!$A$1:$L$45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8">'Tasa de empl no asalariados'!$A$1:$L$53</definedName>
    <definedName name="_xlnm.Print_Area" localSheetId="47">'Tasa de empleados asalariados'!$A$1:$L$45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_xlnm.Print_Area" localSheetId="34">'tipo de empleo (personas)'!$A$1:$J$46</definedName>
    <definedName name="_xlnm.Print_Area" localSheetId="40">'Trab familiar sin remuneración '!$A$1:$L$46</definedName>
    <definedName name="_xlnm.Print_Area" localSheetId="41">'Trab sin remuneración otras emp'!$A$1:$L$46</definedName>
    <definedName name="_xlnm.Print_Area" localSheetId="57">'Transp, almac y comunic'!$A$1:$L$46</definedName>
    <definedName name="_xlnm.Print_Area" localSheetId="70">'Transp, almacen y comun'!$A$1:$L$46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32">[2]BASE!#REF!</definedName>
    <definedName name="Database" localSheetId="33">[2]BASE!#REF!</definedName>
    <definedName name="Database" localSheetId="27">[2]BASE!#REF!</definedName>
    <definedName name="Database" localSheetId="23">[2]BASE!#REF!</definedName>
    <definedName name="Database" localSheetId="28">[2]BASE!#REF!</definedName>
    <definedName name="Database" localSheetId="29">[2]BASE!#REF!</definedName>
    <definedName name="Database" localSheetId="24">[2]BASE!#REF!</definedName>
    <definedName name="Database" localSheetId="56">[2]BASE!#REF!</definedName>
    <definedName name="Database" localSheetId="16">[2]BASE!#REF!</definedName>
    <definedName name="Database" localSheetId="31">[2]BASE!#REF!</definedName>
    <definedName name="Database" localSheetId="71">[2]BASE!#REF!</definedName>
    <definedName name="Database" localSheetId="63">[2]BASE!#REF!</definedName>
    <definedName name="Database" localSheetId="72">[2]BASE!#REF!</definedName>
    <definedName name="Database" localSheetId="59">[2]BASE!#REF!</definedName>
    <definedName name="Database" localSheetId="64">[2]BASE!#REF!</definedName>
    <definedName name="Database" localSheetId="51">[2]BASE!#REF!</definedName>
    <definedName name="Database" localSheetId="62">[2]BASE!#REF!</definedName>
    <definedName name="Database" localSheetId="69">[2]BASE!#REF!</definedName>
    <definedName name="Database" localSheetId="68">[2]BASE!#REF!</definedName>
    <definedName name="Database" localSheetId="55">[2]BASE!#REF!</definedName>
    <definedName name="Database" localSheetId="38">[2]BASE!#REF!</definedName>
    <definedName name="Database" localSheetId="22">[2]BASE!#REF!</definedName>
    <definedName name="Database" localSheetId="45">[2]BASE!#REF!</definedName>
    <definedName name="Database" localSheetId="36">[2]BASE!#REF!</definedName>
    <definedName name="Database" localSheetId="37">[2]BASE!#REF!</definedName>
    <definedName name="Database" localSheetId="46">[2]BASE!#REF!</definedName>
    <definedName name="Database" localSheetId="35">[2]BASE!#REF!</definedName>
    <definedName name="Database" localSheetId="11">[2]BASE!#REF!</definedName>
    <definedName name="Database" localSheetId="12">[2]BASE!#REF!</definedName>
    <definedName name="Database" localSheetId="15">[2]BASE!#REF!</definedName>
    <definedName name="Database" localSheetId="52">[2]BASE!#REF!</definedName>
    <definedName name="Database" localSheetId="65">[2]BASE!#REF!</definedName>
    <definedName name="Database" localSheetId="25">[2]BASE!#REF!</definedName>
    <definedName name="Database" localSheetId="44">[2]BASE!#REF!</definedName>
    <definedName name="Database" localSheetId="0">[2]BASE!#REF!</definedName>
    <definedName name="Database" localSheetId="66">[2]BASE!#REF!</definedName>
    <definedName name="Database" localSheetId="53">[2]BASE!#REF!</definedName>
    <definedName name="Database" localSheetId="10">[2]BASE!#REF!</definedName>
    <definedName name="Database" localSheetId="14">[2]BASE!#REF!</definedName>
    <definedName name="Database" localSheetId="58">[2]BASE!#REF!</definedName>
    <definedName name="Database" localSheetId="42">[2]BASE!#REF!</definedName>
    <definedName name="Database" localSheetId="2">[2]BASE!#REF!</definedName>
    <definedName name="Database" localSheetId="17">[2]BASE!#REF!</definedName>
    <definedName name="Database" localSheetId="50">[2]BASE!#REF!</definedName>
    <definedName name="Database" localSheetId="21">[2]BASE!#REF!</definedName>
    <definedName name="Database" localSheetId="43">[2]BASE!#REF!</definedName>
    <definedName name="Database" localSheetId="3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49">[2]BASE!#REF!</definedName>
    <definedName name="Database" localSheetId="60">[2]BASE!#REF!</definedName>
    <definedName name="Database" localSheetId="73">[2]BASE!#REF!</definedName>
    <definedName name="Database" localSheetId="30">[2]BASE!#REF!</definedName>
    <definedName name="Database" localSheetId="26">[2]BASE!#REF!</definedName>
    <definedName name="Database" localSheetId="54">[2]BASE!#REF!</definedName>
    <definedName name="Database" localSheetId="67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8">[2]BASE!#REF!</definedName>
    <definedName name="Database" localSheetId="47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 localSheetId="34">[2]BASE!#REF!</definedName>
    <definedName name="Database" localSheetId="40">[2]BASE!#REF!</definedName>
    <definedName name="Database" localSheetId="41">[2]BASE!#REF!</definedName>
    <definedName name="Database" localSheetId="57">[2]BASE!#REF!</definedName>
    <definedName name="Database" localSheetId="70">[2]BASE!#REF!</definedName>
    <definedName name="Database">[2]BASE!#REF!</definedName>
    <definedName name="DIC._88" localSheetId="32">'[1]ipc indice 2'!$H$1:$H$311</definedName>
    <definedName name="DIC._88" localSheetId="33">'[1]ipc indice 2'!$H$1:$H$311</definedName>
    <definedName name="DIC._88" localSheetId="27">'[1]ipc indice 2'!$H$1:$H$311</definedName>
    <definedName name="DIC._88" localSheetId="23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56">'[1]ipc indice 2'!$H$1:$H$311</definedName>
    <definedName name="DIC._88" localSheetId="16">'[1]ipc indice 2'!$H$1:$H$311</definedName>
    <definedName name="DIC._88" localSheetId="31">'[1]ipc indice 2'!$H$1:$H$311</definedName>
    <definedName name="DIC._88" localSheetId="71">'[1]ipc indice 2'!$H$1:$H$311</definedName>
    <definedName name="DIC._88" localSheetId="63">'[1]ipc indice 2'!$H$1:$H$311</definedName>
    <definedName name="DIC._88" localSheetId="72">'[1]ipc indice 2'!$H$1:$H$311</definedName>
    <definedName name="DIC._88" localSheetId="59">'[1]ipc indice 2'!$H$1:$H$311</definedName>
    <definedName name="DIC._88" localSheetId="64">'[1]ipc indice 2'!$H$1:$H$311</definedName>
    <definedName name="DIC._88" localSheetId="51">'[1]ipc indice 2'!$H$1:$H$311</definedName>
    <definedName name="DIC._88" localSheetId="62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55">'[1]ipc indice 2'!$H$1:$H$311</definedName>
    <definedName name="DIC._88" localSheetId="38">'[1]ipc indice 2'!$H$1:$H$311</definedName>
    <definedName name="DIC._88" localSheetId="22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7">'[1]ipc indice 2'!$H$1:$H$311</definedName>
    <definedName name="DIC._88" localSheetId="46">'[1]ipc indice 2'!$H$1:$H$311</definedName>
    <definedName name="DIC._88" localSheetId="35">'[1]ipc indice 2'!$H$1:$H$311</definedName>
    <definedName name="DIC._88" localSheetId="11">'[1]ipc indice 2'!$H$1:$H$311</definedName>
    <definedName name="DIC._88" localSheetId="12">'[1]ipc indice 2'!$H$1:$H$311</definedName>
    <definedName name="DIC._88" localSheetId="15">'[1]ipc indice 2'!$H$1:$H$311</definedName>
    <definedName name="DIC._88" localSheetId="52">'[1]ipc indice 2'!$H$1:$H$311</definedName>
    <definedName name="DIC._88" localSheetId="65">'[1]ipc indice 2'!$H$1:$H$311</definedName>
    <definedName name="DIC._88" localSheetId="25">'[1]ipc indice 2'!$H$1:$H$311</definedName>
    <definedName name="DIC._88" localSheetId="44">'[1]ipc indice 2'!$H$1:$H$311</definedName>
    <definedName name="DIC._88" localSheetId="0">'[1]ipc indice 2'!$H$1:$H$311</definedName>
    <definedName name="DIC._88" localSheetId="66">'[1]ipc indice 2'!$H$1:$H$311</definedName>
    <definedName name="DIC._88" localSheetId="53">'[1]ipc indice 2'!$H$1:$H$311</definedName>
    <definedName name="DIC._88" localSheetId="10">'[1]ipc indice 2'!$H$1:$H$311</definedName>
    <definedName name="DIC._88" localSheetId="14">'[1]ipc indice 2'!$H$1:$H$311</definedName>
    <definedName name="DIC._88" localSheetId="58">'[1]ipc indice 2'!$H$1:$H$311</definedName>
    <definedName name="DIC._88" localSheetId="42">'[1]ipc indice 2'!$H$1:$H$311</definedName>
    <definedName name="DIC._88" localSheetId="2">'[1]ipc indice 2'!$H$1:$H$311</definedName>
    <definedName name="DIC._88" localSheetId="17">'[1]ipc indice 2'!$H$1:$H$311</definedName>
    <definedName name="DIC._88" localSheetId="50">'[1]ipc indice 2'!$H$1:$H$311</definedName>
    <definedName name="DIC._88" localSheetId="21">'[1]ipc indice 2'!$H$1:$H$311</definedName>
    <definedName name="DIC._88" localSheetId="43">'[1]ipc indice 2'!$H$1:$H$311</definedName>
    <definedName name="DIC._88" localSheetId="3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73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54">'[1]ipc indice 2'!$H$1:$H$311</definedName>
    <definedName name="DIC._88" localSheetId="67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8">'[1]ipc indice 2'!$H$1:$H$311</definedName>
    <definedName name="DIC._88" localSheetId="47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8" localSheetId="34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57">'[1]ipc indice 2'!$H$1:$H$311</definedName>
    <definedName name="DIC._88" localSheetId="70">'[1]ipc indice 2'!$H$1:$H$311</definedName>
    <definedName name="DIC._89" localSheetId="32">'[1]ipc indice 2'!$T$1:$T$311</definedName>
    <definedName name="DIC._89" localSheetId="33">'[1]ipc indice 2'!$T$1:$T$311</definedName>
    <definedName name="DIC._89" localSheetId="27">'[1]ipc indice 2'!$T$1:$T$311</definedName>
    <definedName name="DIC._89" localSheetId="23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56">'[1]ipc indice 2'!$T$1:$T$311</definedName>
    <definedName name="DIC._89" localSheetId="16">'[1]ipc indice 2'!$T$1:$T$311</definedName>
    <definedName name="DIC._89" localSheetId="31">'[1]ipc indice 2'!$T$1:$T$311</definedName>
    <definedName name="DIC._89" localSheetId="71">'[1]ipc indice 2'!$T$1:$T$311</definedName>
    <definedName name="DIC._89" localSheetId="63">'[1]ipc indice 2'!$T$1:$T$311</definedName>
    <definedName name="DIC._89" localSheetId="72">'[1]ipc indice 2'!$T$1:$T$311</definedName>
    <definedName name="DIC._89" localSheetId="59">'[1]ipc indice 2'!$T$1:$T$311</definedName>
    <definedName name="DIC._89" localSheetId="64">'[1]ipc indice 2'!$T$1:$T$311</definedName>
    <definedName name="DIC._89" localSheetId="51">'[1]ipc indice 2'!$T$1:$T$311</definedName>
    <definedName name="DIC._89" localSheetId="62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55">'[1]ipc indice 2'!$T$1:$T$311</definedName>
    <definedName name="DIC._89" localSheetId="38">'[1]ipc indice 2'!$T$1:$T$311</definedName>
    <definedName name="DIC._89" localSheetId="22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7">'[1]ipc indice 2'!$T$1:$T$311</definedName>
    <definedName name="DIC._89" localSheetId="46">'[1]ipc indice 2'!$T$1:$T$311</definedName>
    <definedName name="DIC._89" localSheetId="35">'[1]ipc indice 2'!$T$1:$T$311</definedName>
    <definedName name="DIC._89" localSheetId="11">'[1]ipc indice 2'!$T$1:$T$311</definedName>
    <definedName name="DIC._89" localSheetId="12">'[1]ipc indice 2'!$T$1:$T$311</definedName>
    <definedName name="DIC._89" localSheetId="15">'[1]ipc indice 2'!$T$1:$T$311</definedName>
    <definedName name="DIC._89" localSheetId="52">'[1]ipc indice 2'!$T$1:$T$311</definedName>
    <definedName name="DIC._89" localSheetId="65">'[1]ipc indice 2'!$T$1:$T$311</definedName>
    <definedName name="DIC._89" localSheetId="25">'[1]ipc indice 2'!$T$1:$T$311</definedName>
    <definedName name="DIC._89" localSheetId="44">'[1]ipc indice 2'!$T$1:$T$311</definedName>
    <definedName name="DIC._89" localSheetId="0">'[1]ipc indice 2'!$T$1:$T$311</definedName>
    <definedName name="DIC._89" localSheetId="66">'[1]ipc indice 2'!$T$1:$T$311</definedName>
    <definedName name="DIC._89" localSheetId="53">'[1]ipc indice 2'!$T$1:$T$311</definedName>
    <definedName name="DIC._89" localSheetId="10">'[1]ipc indice 2'!$T$1:$T$311</definedName>
    <definedName name="DIC._89" localSheetId="14">'[1]ipc indice 2'!$T$1:$T$311</definedName>
    <definedName name="DIC._89" localSheetId="58">'[1]ipc indice 2'!$T$1:$T$311</definedName>
    <definedName name="DIC._89" localSheetId="42">'[1]ipc indice 2'!$T$1:$T$311</definedName>
    <definedName name="DIC._89" localSheetId="2">'[1]ipc indice 2'!$T$1:$T$311</definedName>
    <definedName name="DIC._89" localSheetId="17">'[1]ipc indice 2'!$T$1:$T$311</definedName>
    <definedName name="DIC._89" localSheetId="50">'[1]ipc indice 2'!$T$1:$T$311</definedName>
    <definedName name="DIC._89" localSheetId="21">'[1]ipc indice 2'!$T$1:$T$311</definedName>
    <definedName name="DIC._89" localSheetId="43">'[1]ipc indice 2'!$T$1:$T$311</definedName>
    <definedName name="DIC._89" localSheetId="3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73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54">'[1]ipc indice 2'!$T$1:$T$311</definedName>
    <definedName name="DIC._89" localSheetId="67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8">'[1]ipc indice 2'!$T$1:$T$311</definedName>
    <definedName name="DIC._89" localSheetId="47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DIC._89" localSheetId="34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57">'[1]ipc indice 2'!$T$1:$T$311</definedName>
    <definedName name="DIC._89" localSheetId="70">'[1]ipc indice 2'!$T$1:$T$311</definedName>
    <definedName name="ENE._89" localSheetId="32">'[1]ipc indice 2'!$I$1:$I$311</definedName>
    <definedName name="ENE._89" localSheetId="33">'[1]ipc indice 2'!$I$1:$I$311</definedName>
    <definedName name="ENE._89" localSheetId="27">'[1]ipc indice 2'!$I$1:$I$311</definedName>
    <definedName name="ENE._89" localSheetId="23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56">'[1]ipc indice 2'!$I$1:$I$311</definedName>
    <definedName name="ENE._89" localSheetId="16">'[1]ipc indice 2'!$I$1:$I$311</definedName>
    <definedName name="ENE._89" localSheetId="31">'[1]ipc indice 2'!$I$1:$I$311</definedName>
    <definedName name="ENE._89" localSheetId="71">'[1]ipc indice 2'!$I$1:$I$311</definedName>
    <definedName name="ENE._89" localSheetId="63">'[1]ipc indice 2'!$I$1:$I$311</definedName>
    <definedName name="ENE._89" localSheetId="72">'[1]ipc indice 2'!$I$1:$I$311</definedName>
    <definedName name="ENE._89" localSheetId="59">'[1]ipc indice 2'!$I$1:$I$311</definedName>
    <definedName name="ENE._89" localSheetId="64">'[1]ipc indice 2'!$I$1:$I$311</definedName>
    <definedName name="ENE._89" localSheetId="51">'[1]ipc indice 2'!$I$1:$I$311</definedName>
    <definedName name="ENE._89" localSheetId="62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55">'[1]ipc indice 2'!$I$1:$I$311</definedName>
    <definedName name="ENE._89" localSheetId="38">'[1]ipc indice 2'!$I$1:$I$311</definedName>
    <definedName name="ENE._89" localSheetId="22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7">'[1]ipc indice 2'!$I$1:$I$311</definedName>
    <definedName name="ENE._89" localSheetId="46">'[1]ipc indice 2'!$I$1:$I$311</definedName>
    <definedName name="ENE._89" localSheetId="35">'[1]ipc indice 2'!$I$1:$I$311</definedName>
    <definedName name="ENE._89" localSheetId="11">'[1]ipc indice 2'!$I$1:$I$311</definedName>
    <definedName name="ENE._89" localSheetId="12">'[1]ipc indice 2'!$I$1:$I$311</definedName>
    <definedName name="ENE._89" localSheetId="15">'[1]ipc indice 2'!$I$1:$I$311</definedName>
    <definedName name="ENE._89" localSheetId="52">'[1]ipc indice 2'!$I$1:$I$311</definedName>
    <definedName name="ENE._89" localSheetId="65">'[1]ipc indice 2'!$I$1:$I$311</definedName>
    <definedName name="ENE._89" localSheetId="25">'[1]ipc indice 2'!$I$1:$I$311</definedName>
    <definedName name="ENE._89" localSheetId="44">'[1]ipc indice 2'!$I$1:$I$311</definedName>
    <definedName name="ENE._89" localSheetId="0">'[1]ipc indice 2'!$I$1:$I$311</definedName>
    <definedName name="ENE._89" localSheetId="66">'[1]ipc indice 2'!$I$1:$I$311</definedName>
    <definedName name="ENE._89" localSheetId="53">'[1]ipc indice 2'!$I$1:$I$311</definedName>
    <definedName name="ENE._89" localSheetId="10">'[1]ipc indice 2'!$I$1:$I$311</definedName>
    <definedName name="ENE._89" localSheetId="14">'[1]ipc indice 2'!$I$1:$I$311</definedName>
    <definedName name="ENE._89" localSheetId="58">'[1]ipc indice 2'!$I$1:$I$311</definedName>
    <definedName name="ENE._89" localSheetId="42">'[1]ipc indice 2'!$I$1:$I$311</definedName>
    <definedName name="ENE._89" localSheetId="2">'[1]ipc indice 2'!$I$1:$I$311</definedName>
    <definedName name="ENE._89" localSheetId="17">'[1]ipc indice 2'!$I$1:$I$311</definedName>
    <definedName name="ENE._89" localSheetId="50">'[1]ipc indice 2'!$I$1:$I$311</definedName>
    <definedName name="ENE._89" localSheetId="21">'[1]ipc indice 2'!$I$1:$I$311</definedName>
    <definedName name="ENE._89" localSheetId="43">'[1]ipc indice 2'!$I$1:$I$311</definedName>
    <definedName name="ENE._89" localSheetId="3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73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54">'[1]ipc indice 2'!$I$1:$I$311</definedName>
    <definedName name="ENE._89" localSheetId="67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8">'[1]ipc indice 2'!$I$1:$I$311</definedName>
    <definedName name="ENE._89" localSheetId="47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89" localSheetId="34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57">'[1]ipc indice 2'!$I$1:$I$311</definedName>
    <definedName name="ENE._89" localSheetId="70">'[1]ipc indice 2'!$I$1:$I$311</definedName>
    <definedName name="ENE._90" localSheetId="32">'[1]ipc indice 2'!$U$1:$U$311</definedName>
    <definedName name="ENE._90" localSheetId="33">'[1]ipc indice 2'!$U$1:$U$311</definedName>
    <definedName name="ENE._90" localSheetId="27">'[1]ipc indice 2'!$U$1:$U$311</definedName>
    <definedName name="ENE._90" localSheetId="23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56">'[1]ipc indice 2'!$U$1:$U$311</definedName>
    <definedName name="ENE._90" localSheetId="16">'[1]ipc indice 2'!$U$1:$U$311</definedName>
    <definedName name="ENE._90" localSheetId="31">'[1]ipc indice 2'!$U$1:$U$311</definedName>
    <definedName name="ENE._90" localSheetId="71">'[1]ipc indice 2'!$U$1:$U$311</definedName>
    <definedName name="ENE._90" localSheetId="63">'[1]ipc indice 2'!$U$1:$U$311</definedName>
    <definedName name="ENE._90" localSheetId="72">'[1]ipc indice 2'!$U$1:$U$311</definedName>
    <definedName name="ENE._90" localSheetId="59">'[1]ipc indice 2'!$U$1:$U$311</definedName>
    <definedName name="ENE._90" localSheetId="64">'[1]ipc indice 2'!$U$1:$U$311</definedName>
    <definedName name="ENE._90" localSheetId="51">'[1]ipc indice 2'!$U$1:$U$311</definedName>
    <definedName name="ENE._90" localSheetId="62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55">'[1]ipc indice 2'!$U$1:$U$311</definedName>
    <definedName name="ENE._90" localSheetId="38">'[1]ipc indice 2'!$U$1:$U$311</definedName>
    <definedName name="ENE._90" localSheetId="22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7">'[1]ipc indice 2'!$U$1:$U$311</definedName>
    <definedName name="ENE._90" localSheetId="46">'[1]ipc indice 2'!$U$1:$U$311</definedName>
    <definedName name="ENE._90" localSheetId="35">'[1]ipc indice 2'!$U$1:$U$311</definedName>
    <definedName name="ENE._90" localSheetId="11">'[1]ipc indice 2'!$U$1:$U$311</definedName>
    <definedName name="ENE._90" localSheetId="12">'[1]ipc indice 2'!$U$1:$U$311</definedName>
    <definedName name="ENE._90" localSheetId="15">'[1]ipc indice 2'!$U$1:$U$311</definedName>
    <definedName name="ENE._90" localSheetId="52">'[1]ipc indice 2'!$U$1:$U$311</definedName>
    <definedName name="ENE._90" localSheetId="65">'[1]ipc indice 2'!$U$1:$U$311</definedName>
    <definedName name="ENE._90" localSheetId="25">'[1]ipc indice 2'!$U$1:$U$311</definedName>
    <definedName name="ENE._90" localSheetId="44">'[1]ipc indice 2'!$U$1:$U$311</definedName>
    <definedName name="ENE._90" localSheetId="0">'[1]ipc indice 2'!$U$1:$U$311</definedName>
    <definedName name="ENE._90" localSheetId="66">'[1]ipc indice 2'!$U$1:$U$311</definedName>
    <definedName name="ENE._90" localSheetId="53">'[1]ipc indice 2'!$U$1:$U$311</definedName>
    <definedName name="ENE._90" localSheetId="10">'[1]ipc indice 2'!$U$1:$U$311</definedName>
    <definedName name="ENE._90" localSheetId="14">'[1]ipc indice 2'!$U$1:$U$311</definedName>
    <definedName name="ENE._90" localSheetId="58">'[1]ipc indice 2'!$U$1:$U$311</definedName>
    <definedName name="ENE._90" localSheetId="42">'[1]ipc indice 2'!$U$1:$U$311</definedName>
    <definedName name="ENE._90" localSheetId="2">'[1]ipc indice 2'!$U$1:$U$311</definedName>
    <definedName name="ENE._90" localSheetId="17">'[1]ipc indice 2'!$U$1:$U$311</definedName>
    <definedName name="ENE._90" localSheetId="50">'[1]ipc indice 2'!$U$1:$U$311</definedName>
    <definedName name="ENE._90" localSheetId="21">'[1]ipc indice 2'!$U$1:$U$311</definedName>
    <definedName name="ENE._90" localSheetId="43">'[1]ipc indice 2'!$U$1:$U$311</definedName>
    <definedName name="ENE._90" localSheetId="3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73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54">'[1]ipc indice 2'!$U$1:$U$311</definedName>
    <definedName name="ENE._90" localSheetId="67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8">'[1]ipc indice 2'!$U$1:$U$311</definedName>
    <definedName name="ENE._90" localSheetId="47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ENE._90" localSheetId="34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57">'[1]ipc indice 2'!$U$1:$U$311</definedName>
    <definedName name="ENE._90" localSheetId="70">'[1]ipc indice 2'!$U$1:$U$311</definedName>
    <definedName name="FEB._89" localSheetId="32">'[1]ipc indice 2'!$J$1:$J$311</definedName>
    <definedName name="FEB._89" localSheetId="33">'[1]ipc indice 2'!$J$1:$J$311</definedName>
    <definedName name="FEB._89" localSheetId="27">'[1]ipc indice 2'!$J$1:$J$311</definedName>
    <definedName name="FEB._89" localSheetId="23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56">'[1]ipc indice 2'!$J$1:$J$311</definedName>
    <definedName name="FEB._89" localSheetId="16">'[1]ipc indice 2'!$J$1:$J$311</definedName>
    <definedName name="FEB._89" localSheetId="31">'[1]ipc indice 2'!$J$1:$J$311</definedName>
    <definedName name="FEB._89" localSheetId="71">'[1]ipc indice 2'!$J$1:$J$311</definedName>
    <definedName name="FEB._89" localSheetId="63">'[1]ipc indice 2'!$J$1:$J$311</definedName>
    <definedName name="FEB._89" localSheetId="72">'[1]ipc indice 2'!$J$1:$J$311</definedName>
    <definedName name="FEB._89" localSheetId="59">'[1]ipc indice 2'!$J$1:$J$311</definedName>
    <definedName name="FEB._89" localSheetId="64">'[1]ipc indice 2'!$J$1:$J$311</definedName>
    <definedName name="FEB._89" localSheetId="51">'[1]ipc indice 2'!$J$1:$J$311</definedName>
    <definedName name="FEB._89" localSheetId="62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55">'[1]ipc indice 2'!$J$1:$J$311</definedName>
    <definedName name="FEB._89" localSheetId="38">'[1]ipc indice 2'!$J$1:$J$311</definedName>
    <definedName name="FEB._89" localSheetId="22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7">'[1]ipc indice 2'!$J$1:$J$311</definedName>
    <definedName name="FEB._89" localSheetId="46">'[1]ipc indice 2'!$J$1:$J$311</definedName>
    <definedName name="FEB._89" localSheetId="35">'[1]ipc indice 2'!$J$1:$J$311</definedName>
    <definedName name="FEB._89" localSheetId="11">'[1]ipc indice 2'!$J$1:$J$311</definedName>
    <definedName name="FEB._89" localSheetId="12">'[1]ipc indice 2'!$J$1:$J$311</definedName>
    <definedName name="FEB._89" localSheetId="15">'[1]ipc indice 2'!$J$1:$J$311</definedName>
    <definedName name="FEB._89" localSheetId="52">'[1]ipc indice 2'!$J$1:$J$311</definedName>
    <definedName name="FEB._89" localSheetId="65">'[1]ipc indice 2'!$J$1:$J$311</definedName>
    <definedName name="FEB._89" localSheetId="25">'[1]ipc indice 2'!$J$1:$J$311</definedName>
    <definedName name="FEB._89" localSheetId="44">'[1]ipc indice 2'!$J$1:$J$311</definedName>
    <definedName name="FEB._89" localSheetId="0">'[1]ipc indice 2'!$J$1:$J$311</definedName>
    <definedName name="FEB._89" localSheetId="66">'[1]ipc indice 2'!$J$1:$J$311</definedName>
    <definedName name="FEB._89" localSheetId="53">'[1]ipc indice 2'!$J$1:$J$311</definedName>
    <definedName name="FEB._89" localSheetId="10">'[1]ipc indice 2'!$J$1:$J$311</definedName>
    <definedName name="FEB._89" localSheetId="14">'[1]ipc indice 2'!$J$1:$J$311</definedName>
    <definedName name="FEB._89" localSheetId="58">'[1]ipc indice 2'!$J$1:$J$311</definedName>
    <definedName name="FEB._89" localSheetId="42">'[1]ipc indice 2'!$J$1:$J$311</definedName>
    <definedName name="FEB._89" localSheetId="2">'[1]ipc indice 2'!$J$1:$J$311</definedName>
    <definedName name="FEB._89" localSheetId="17">'[1]ipc indice 2'!$J$1:$J$311</definedName>
    <definedName name="FEB._89" localSheetId="50">'[1]ipc indice 2'!$J$1:$J$311</definedName>
    <definedName name="FEB._89" localSheetId="21">'[1]ipc indice 2'!$J$1:$J$311</definedName>
    <definedName name="FEB._89" localSheetId="43">'[1]ipc indice 2'!$J$1:$J$311</definedName>
    <definedName name="FEB._89" localSheetId="3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73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54">'[1]ipc indice 2'!$J$1:$J$311</definedName>
    <definedName name="FEB._89" localSheetId="67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8">'[1]ipc indice 2'!$J$1:$J$311</definedName>
    <definedName name="FEB._89" localSheetId="47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B._89" localSheetId="34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57">'[1]ipc indice 2'!$J$1:$J$311</definedName>
    <definedName name="FEB._89" localSheetId="70">'[1]ipc indice 2'!$J$1:$J$311</definedName>
    <definedName name="FENALCE">#N/A</definedName>
    <definedName name="HTML_CodePage" hidden="1">9</definedName>
    <definedName name="HTML_Control" localSheetId="32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56" hidden="1">{"'Hoja1'!$A$2:$E$19"}</definedName>
    <definedName name="HTML_Control" localSheetId="16" hidden="1">{"'Hoja1'!$A$2:$E$19"}</definedName>
    <definedName name="HTML_Control" localSheetId="31" hidden="1">{"'Hoja1'!$A$2:$E$19"}</definedName>
    <definedName name="HTML_Control" localSheetId="71" hidden="1">{"'Hoja1'!$A$2:$E$19"}</definedName>
    <definedName name="HTML_Control" localSheetId="63" hidden="1">{"'Hoja1'!$A$2:$E$19"}</definedName>
    <definedName name="HTML_Control" localSheetId="72" hidden="1">{"'Hoja1'!$A$2:$E$19"}</definedName>
    <definedName name="HTML_Control" localSheetId="59" hidden="1">{"'Hoja1'!$A$2:$E$19"}</definedName>
    <definedName name="HTML_Control" localSheetId="64" hidden="1">{"'Hoja1'!$A$2:$E$19"}</definedName>
    <definedName name="HTML_Control" localSheetId="51" hidden="1">{"'Hoja1'!$A$2:$E$19"}</definedName>
    <definedName name="HTML_Control" localSheetId="62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55" hidden="1">{"'Hoja1'!$A$2:$E$19"}</definedName>
    <definedName name="HTML_Control" localSheetId="38" hidden="1">{"'Hoja1'!$A$2:$E$19"}</definedName>
    <definedName name="HTML_Control" localSheetId="22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46" hidden="1">{"'Hoja1'!$A$2:$E$19"}</definedName>
    <definedName name="HTML_Control" localSheetId="35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5" hidden="1">{"'Hoja1'!$A$2:$E$19"}</definedName>
    <definedName name="HTML_Control" localSheetId="52" hidden="1">{"'Hoja1'!$A$2:$E$19"}</definedName>
    <definedName name="HTML_Control" localSheetId="65" hidden="1">{"'Hoja1'!$A$2:$E$19"}</definedName>
    <definedName name="HTML_Control" localSheetId="25" hidden="1">{"'Hoja1'!$A$2:$E$19"}</definedName>
    <definedName name="HTML_Control" localSheetId="44" hidden="1">{"'Hoja1'!$A$2:$E$19"}</definedName>
    <definedName name="HTML_Control" localSheetId="0" hidden="1">{"'Hoja1'!$A$2:$E$19"}</definedName>
    <definedName name="HTML_Control" localSheetId="66" hidden="1">{"'Hoja1'!$A$2:$E$19"}</definedName>
    <definedName name="HTML_Control" localSheetId="53" hidden="1">{"'Hoja1'!$A$2:$E$19"}</definedName>
    <definedName name="HTML_Control" localSheetId="10" hidden="1">{"'Hoja1'!$A$2:$E$19"}</definedName>
    <definedName name="HTML_Control" localSheetId="14" hidden="1">{"'Hoja1'!$A$2:$E$19"}</definedName>
    <definedName name="HTML_Control" localSheetId="58" hidden="1">{"'Hoja1'!$A$2:$E$19"}</definedName>
    <definedName name="HTML_Control" localSheetId="42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50" hidden="1">{"'Hoja1'!$A$2:$E$19"}</definedName>
    <definedName name="HTML_Control" localSheetId="21" hidden="1">{"'Hoja1'!$A$2:$E$19"}</definedName>
    <definedName name="HTML_Control" localSheetId="43" hidden="1">{"'Hoja1'!$A$2:$E$19"}</definedName>
    <definedName name="HTML_Control" localSheetId="3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73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54" hidden="1">{"'Hoja1'!$A$2:$E$19"}</definedName>
    <definedName name="HTML_Control" localSheetId="67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4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7" hidden="1">{"'Hoja1'!$A$2:$E$19"}</definedName>
    <definedName name="HTML_Control" localSheetId="7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2">'[1]ipc indice 2'!$O$1:$O$311</definedName>
    <definedName name="JUL._89" localSheetId="33">'[1]ipc indice 2'!$O$1:$O$311</definedName>
    <definedName name="JUL._89" localSheetId="27">'[1]ipc indice 2'!$O$1:$O$311</definedName>
    <definedName name="JUL._89" localSheetId="23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56">'[1]ipc indice 2'!$O$1:$O$311</definedName>
    <definedName name="JUL._89" localSheetId="16">'[1]ipc indice 2'!$O$1:$O$311</definedName>
    <definedName name="JUL._89" localSheetId="31">'[1]ipc indice 2'!$O$1:$O$311</definedName>
    <definedName name="JUL._89" localSheetId="71">'[1]ipc indice 2'!$O$1:$O$311</definedName>
    <definedName name="JUL._89" localSheetId="63">'[1]ipc indice 2'!$O$1:$O$311</definedName>
    <definedName name="JUL._89" localSheetId="72">'[1]ipc indice 2'!$O$1:$O$311</definedName>
    <definedName name="JUL._89" localSheetId="59">'[1]ipc indice 2'!$O$1:$O$311</definedName>
    <definedName name="JUL._89" localSheetId="64">'[1]ipc indice 2'!$O$1:$O$311</definedName>
    <definedName name="JUL._89" localSheetId="51">'[1]ipc indice 2'!$O$1:$O$311</definedName>
    <definedName name="JUL._89" localSheetId="62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55">'[1]ipc indice 2'!$O$1:$O$311</definedName>
    <definedName name="JUL._89" localSheetId="38">'[1]ipc indice 2'!$O$1:$O$311</definedName>
    <definedName name="JUL._89" localSheetId="22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7">'[1]ipc indice 2'!$O$1:$O$311</definedName>
    <definedName name="JUL._89" localSheetId="46">'[1]ipc indice 2'!$O$1:$O$311</definedName>
    <definedName name="JUL._89" localSheetId="35">'[1]ipc indice 2'!$O$1:$O$311</definedName>
    <definedName name="JUL._89" localSheetId="11">'[1]ipc indice 2'!$O$1:$O$311</definedName>
    <definedName name="JUL._89" localSheetId="12">'[1]ipc indice 2'!$O$1:$O$311</definedName>
    <definedName name="JUL._89" localSheetId="15">'[1]ipc indice 2'!$O$1:$O$311</definedName>
    <definedName name="JUL._89" localSheetId="52">'[1]ipc indice 2'!$O$1:$O$311</definedName>
    <definedName name="JUL._89" localSheetId="65">'[1]ipc indice 2'!$O$1:$O$311</definedName>
    <definedName name="JUL._89" localSheetId="25">'[1]ipc indice 2'!$O$1:$O$311</definedName>
    <definedName name="JUL._89" localSheetId="44">'[1]ipc indice 2'!$O$1:$O$311</definedName>
    <definedName name="JUL._89" localSheetId="0">'[1]ipc indice 2'!$O$1:$O$311</definedName>
    <definedName name="JUL._89" localSheetId="66">'[1]ipc indice 2'!$O$1:$O$311</definedName>
    <definedName name="JUL._89" localSheetId="53">'[1]ipc indice 2'!$O$1:$O$311</definedName>
    <definedName name="JUL._89" localSheetId="10">'[1]ipc indice 2'!$O$1:$O$311</definedName>
    <definedName name="JUL._89" localSheetId="14">'[1]ipc indice 2'!$O$1:$O$311</definedName>
    <definedName name="JUL._89" localSheetId="58">'[1]ipc indice 2'!$O$1:$O$311</definedName>
    <definedName name="JUL._89" localSheetId="42">'[1]ipc indice 2'!$O$1:$O$311</definedName>
    <definedName name="JUL._89" localSheetId="2">'[1]ipc indice 2'!$O$1:$O$311</definedName>
    <definedName name="JUL._89" localSheetId="17">'[1]ipc indice 2'!$O$1:$O$311</definedName>
    <definedName name="JUL._89" localSheetId="50">'[1]ipc indice 2'!$O$1:$O$311</definedName>
    <definedName name="JUL._89" localSheetId="21">'[1]ipc indice 2'!$O$1:$O$311</definedName>
    <definedName name="JUL._89" localSheetId="43">'[1]ipc indice 2'!$O$1:$O$311</definedName>
    <definedName name="JUL._89" localSheetId="3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73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54">'[1]ipc indice 2'!$O$1:$O$311</definedName>
    <definedName name="JUL._89" localSheetId="67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8">'[1]ipc indice 2'!$O$1:$O$311</definedName>
    <definedName name="JUL._89" localSheetId="47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L._89" localSheetId="34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57">'[1]ipc indice 2'!$O$1:$O$311</definedName>
    <definedName name="JUL._89" localSheetId="70">'[1]ipc indice 2'!$O$1:$O$311</definedName>
    <definedName name="JUN._89" localSheetId="32">'[1]ipc indice 2'!$N$1:$N$311</definedName>
    <definedName name="JUN._89" localSheetId="33">'[1]ipc indice 2'!$N$1:$N$311</definedName>
    <definedName name="JUN._89" localSheetId="27">'[1]ipc indice 2'!$N$1:$N$311</definedName>
    <definedName name="JUN._89" localSheetId="23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56">'[1]ipc indice 2'!$N$1:$N$311</definedName>
    <definedName name="JUN._89" localSheetId="16">'[1]ipc indice 2'!$N$1:$N$311</definedName>
    <definedName name="JUN._89" localSheetId="31">'[1]ipc indice 2'!$N$1:$N$311</definedName>
    <definedName name="JUN._89" localSheetId="71">'[1]ipc indice 2'!$N$1:$N$311</definedName>
    <definedName name="JUN._89" localSheetId="63">'[1]ipc indice 2'!$N$1:$N$311</definedName>
    <definedName name="JUN._89" localSheetId="72">'[1]ipc indice 2'!$N$1:$N$311</definedName>
    <definedName name="JUN._89" localSheetId="59">'[1]ipc indice 2'!$N$1:$N$311</definedName>
    <definedName name="JUN._89" localSheetId="64">'[1]ipc indice 2'!$N$1:$N$311</definedName>
    <definedName name="JUN._89" localSheetId="51">'[1]ipc indice 2'!$N$1:$N$311</definedName>
    <definedName name="JUN._89" localSheetId="62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55">'[1]ipc indice 2'!$N$1:$N$311</definedName>
    <definedName name="JUN._89" localSheetId="38">'[1]ipc indice 2'!$N$1:$N$311</definedName>
    <definedName name="JUN._89" localSheetId="22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7">'[1]ipc indice 2'!$N$1:$N$311</definedName>
    <definedName name="JUN._89" localSheetId="46">'[1]ipc indice 2'!$N$1:$N$311</definedName>
    <definedName name="JUN._89" localSheetId="35">'[1]ipc indice 2'!$N$1:$N$311</definedName>
    <definedName name="JUN._89" localSheetId="11">'[1]ipc indice 2'!$N$1:$N$311</definedName>
    <definedName name="JUN._89" localSheetId="12">'[1]ipc indice 2'!$N$1:$N$311</definedName>
    <definedName name="JUN._89" localSheetId="15">'[1]ipc indice 2'!$N$1:$N$311</definedName>
    <definedName name="JUN._89" localSheetId="52">'[1]ipc indice 2'!$N$1:$N$311</definedName>
    <definedName name="JUN._89" localSheetId="65">'[1]ipc indice 2'!$N$1:$N$311</definedName>
    <definedName name="JUN._89" localSheetId="25">'[1]ipc indice 2'!$N$1:$N$311</definedName>
    <definedName name="JUN._89" localSheetId="44">'[1]ipc indice 2'!$N$1:$N$311</definedName>
    <definedName name="JUN._89" localSheetId="0">'[1]ipc indice 2'!$N$1:$N$311</definedName>
    <definedName name="JUN._89" localSheetId="66">'[1]ipc indice 2'!$N$1:$N$311</definedName>
    <definedName name="JUN._89" localSheetId="53">'[1]ipc indice 2'!$N$1:$N$311</definedName>
    <definedName name="JUN._89" localSheetId="10">'[1]ipc indice 2'!$N$1:$N$311</definedName>
    <definedName name="JUN._89" localSheetId="14">'[1]ipc indice 2'!$N$1:$N$311</definedName>
    <definedName name="JUN._89" localSheetId="58">'[1]ipc indice 2'!$N$1:$N$311</definedName>
    <definedName name="JUN._89" localSheetId="42">'[1]ipc indice 2'!$N$1:$N$311</definedName>
    <definedName name="JUN._89" localSheetId="2">'[1]ipc indice 2'!$N$1:$N$311</definedName>
    <definedName name="JUN._89" localSheetId="17">'[1]ipc indice 2'!$N$1:$N$311</definedName>
    <definedName name="JUN._89" localSheetId="50">'[1]ipc indice 2'!$N$1:$N$311</definedName>
    <definedName name="JUN._89" localSheetId="21">'[1]ipc indice 2'!$N$1:$N$311</definedName>
    <definedName name="JUN._89" localSheetId="43">'[1]ipc indice 2'!$N$1:$N$311</definedName>
    <definedName name="JUN._89" localSheetId="3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73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54">'[1]ipc indice 2'!$N$1:$N$311</definedName>
    <definedName name="JUN._89" localSheetId="67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8">'[1]ipc indice 2'!$N$1:$N$311</definedName>
    <definedName name="JUN._89" localSheetId="47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JUN._89" localSheetId="34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57">'[1]ipc indice 2'!$N$1:$N$311</definedName>
    <definedName name="JUN._89" localSheetId="70">'[1]ipc indice 2'!$N$1:$N$311</definedName>
    <definedName name="MAR._89" localSheetId="32">'[1]ipc indice 2'!$K$1:$K$311</definedName>
    <definedName name="MAR._89" localSheetId="33">'[1]ipc indice 2'!$K$1:$K$311</definedName>
    <definedName name="MAR._89" localSheetId="27">'[1]ipc indice 2'!$K$1:$K$311</definedName>
    <definedName name="MAR._89" localSheetId="23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56">'[1]ipc indice 2'!$K$1:$K$311</definedName>
    <definedName name="MAR._89" localSheetId="16">'[1]ipc indice 2'!$K$1:$K$311</definedName>
    <definedName name="MAR._89" localSheetId="31">'[1]ipc indice 2'!$K$1:$K$311</definedName>
    <definedName name="MAR._89" localSheetId="71">'[1]ipc indice 2'!$K$1:$K$311</definedName>
    <definedName name="MAR._89" localSheetId="63">'[1]ipc indice 2'!$K$1:$K$311</definedName>
    <definedName name="MAR._89" localSheetId="72">'[1]ipc indice 2'!$K$1:$K$311</definedName>
    <definedName name="MAR._89" localSheetId="59">'[1]ipc indice 2'!$K$1:$K$311</definedName>
    <definedName name="MAR._89" localSheetId="64">'[1]ipc indice 2'!$K$1:$K$311</definedName>
    <definedName name="MAR._89" localSheetId="51">'[1]ipc indice 2'!$K$1:$K$311</definedName>
    <definedName name="MAR._89" localSheetId="62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55">'[1]ipc indice 2'!$K$1:$K$311</definedName>
    <definedName name="MAR._89" localSheetId="38">'[1]ipc indice 2'!$K$1:$K$311</definedName>
    <definedName name="MAR._89" localSheetId="22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7">'[1]ipc indice 2'!$K$1:$K$311</definedName>
    <definedName name="MAR._89" localSheetId="46">'[1]ipc indice 2'!$K$1:$K$311</definedName>
    <definedName name="MAR._89" localSheetId="35">'[1]ipc indice 2'!$K$1:$K$311</definedName>
    <definedName name="MAR._89" localSheetId="11">'[1]ipc indice 2'!$K$1:$K$311</definedName>
    <definedName name="MAR._89" localSheetId="12">'[1]ipc indice 2'!$K$1:$K$311</definedName>
    <definedName name="MAR._89" localSheetId="15">'[1]ipc indice 2'!$K$1:$K$311</definedName>
    <definedName name="MAR._89" localSheetId="52">'[1]ipc indice 2'!$K$1:$K$311</definedName>
    <definedName name="MAR._89" localSheetId="65">'[1]ipc indice 2'!$K$1:$K$311</definedName>
    <definedName name="MAR._89" localSheetId="25">'[1]ipc indice 2'!$K$1:$K$311</definedName>
    <definedName name="MAR._89" localSheetId="44">'[1]ipc indice 2'!$K$1:$K$311</definedName>
    <definedName name="MAR._89" localSheetId="0">'[1]ipc indice 2'!$K$1:$K$311</definedName>
    <definedName name="MAR._89" localSheetId="66">'[1]ipc indice 2'!$K$1:$K$311</definedName>
    <definedName name="MAR._89" localSheetId="53">'[1]ipc indice 2'!$K$1:$K$311</definedName>
    <definedName name="MAR._89" localSheetId="10">'[1]ipc indice 2'!$K$1:$K$311</definedName>
    <definedName name="MAR._89" localSheetId="14">'[1]ipc indice 2'!$K$1:$K$311</definedName>
    <definedName name="MAR._89" localSheetId="58">'[1]ipc indice 2'!$K$1:$K$311</definedName>
    <definedName name="MAR._89" localSheetId="42">'[1]ipc indice 2'!$K$1:$K$311</definedName>
    <definedName name="MAR._89" localSheetId="2">'[1]ipc indice 2'!$K$1:$K$311</definedName>
    <definedName name="MAR._89" localSheetId="17">'[1]ipc indice 2'!$K$1:$K$311</definedName>
    <definedName name="MAR._89" localSheetId="50">'[1]ipc indice 2'!$K$1:$K$311</definedName>
    <definedName name="MAR._89" localSheetId="21">'[1]ipc indice 2'!$K$1:$K$311</definedName>
    <definedName name="MAR._89" localSheetId="43">'[1]ipc indice 2'!$K$1:$K$311</definedName>
    <definedName name="MAR._89" localSheetId="3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73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54">'[1]ipc indice 2'!$K$1:$K$311</definedName>
    <definedName name="MAR._89" localSheetId="67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8">'[1]ipc indice 2'!$K$1:$K$311</definedName>
    <definedName name="MAR._89" localSheetId="47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._89" localSheetId="34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57">'[1]ipc indice 2'!$K$1:$K$311</definedName>
    <definedName name="MAR._89" localSheetId="70">'[1]ipc indice 2'!$K$1:$K$311</definedName>
    <definedName name="MARZO">#N/A</definedName>
    <definedName name="MAY._89" localSheetId="32">'[1]ipc indice 2'!$M$1:$M$311</definedName>
    <definedName name="MAY._89" localSheetId="33">'[1]ipc indice 2'!$M$1:$M$311</definedName>
    <definedName name="MAY._89" localSheetId="27">'[1]ipc indice 2'!$M$1:$M$311</definedName>
    <definedName name="MAY._89" localSheetId="23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56">'[1]ipc indice 2'!$M$1:$M$311</definedName>
    <definedName name="MAY._89" localSheetId="16">'[1]ipc indice 2'!$M$1:$M$311</definedName>
    <definedName name="MAY._89" localSheetId="31">'[1]ipc indice 2'!$M$1:$M$311</definedName>
    <definedName name="MAY._89" localSheetId="71">'[1]ipc indice 2'!$M$1:$M$311</definedName>
    <definedName name="MAY._89" localSheetId="63">'[1]ipc indice 2'!$M$1:$M$311</definedName>
    <definedName name="MAY._89" localSheetId="72">'[1]ipc indice 2'!$M$1:$M$311</definedName>
    <definedName name="MAY._89" localSheetId="59">'[1]ipc indice 2'!$M$1:$M$311</definedName>
    <definedName name="MAY._89" localSheetId="64">'[1]ipc indice 2'!$M$1:$M$311</definedName>
    <definedName name="MAY._89" localSheetId="51">'[1]ipc indice 2'!$M$1:$M$311</definedName>
    <definedName name="MAY._89" localSheetId="62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55">'[1]ipc indice 2'!$M$1:$M$311</definedName>
    <definedName name="MAY._89" localSheetId="38">'[1]ipc indice 2'!$M$1:$M$311</definedName>
    <definedName name="MAY._89" localSheetId="22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7">'[1]ipc indice 2'!$M$1:$M$311</definedName>
    <definedName name="MAY._89" localSheetId="46">'[1]ipc indice 2'!$M$1:$M$311</definedName>
    <definedName name="MAY._89" localSheetId="35">'[1]ipc indice 2'!$M$1:$M$311</definedName>
    <definedName name="MAY._89" localSheetId="11">'[1]ipc indice 2'!$M$1:$M$311</definedName>
    <definedName name="MAY._89" localSheetId="12">'[1]ipc indice 2'!$M$1:$M$311</definedName>
    <definedName name="MAY._89" localSheetId="15">'[1]ipc indice 2'!$M$1:$M$311</definedName>
    <definedName name="MAY._89" localSheetId="52">'[1]ipc indice 2'!$M$1:$M$311</definedName>
    <definedName name="MAY._89" localSheetId="65">'[1]ipc indice 2'!$M$1:$M$311</definedName>
    <definedName name="MAY._89" localSheetId="25">'[1]ipc indice 2'!$M$1:$M$311</definedName>
    <definedName name="MAY._89" localSheetId="44">'[1]ipc indice 2'!$M$1:$M$311</definedName>
    <definedName name="MAY._89" localSheetId="0">'[1]ipc indice 2'!$M$1:$M$311</definedName>
    <definedName name="MAY._89" localSheetId="66">'[1]ipc indice 2'!$M$1:$M$311</definedName>
    <definedName name="MAY._89" localSheetId="53">'[1]ipc indice 2'!$M$1:$M$311</definedName>
    <definedName name="MAY._89" localSheetId="10">'[1]ipc indice 2'!$M$1:$M$311</definedName>
    <definedName name="MAY._89" localSheetId="14">'[1]ipc indice 2'!$M$1:$M$311</definedName>
    <definedName name="MAY._89" localSheetId="58">'[1]ipc indice 2'!$M$1:$M$311</definedName>
    <definedName name="MAY._89" localSheetId="42">'[1]ipc indice 2'!$M$1:$M$311</definedName>
    <definedName name="MAY._89" localSheetId="2">'[1]ipc indice 2'!$M$1:$M$311</definedName>
    <definedName name="MAY._89" localSheetId="17">'[1]ipc indice 2'!$M$1:$M$311</definedName>
    <definedName name="MAY._89" localSheetId="50">'[1]ipc indice 2'!$M$1:$M$311</definedName>
    <definedName name="MAY._89" localSheetId="21">'[1]ipc indice 2'!$M$1:$M$311</definedName>
    <definedName name="MAY._89" localSheetId="43">'[1]ipc indice 2'!$M$1:$M$311</definedName>
    <definedName name="MAY._89" localSheetId="3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73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54">'[1]ipc indice 2'!$M$1:$M$311</definedName>
    <definedName name="MAY._89" localSheetId="67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8">'[1]ipc indice 2'!$M$1:$M$311</definedName>
    <definedName name="MAY._89" localSheetId="47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AY._89" localSheetId="34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57">'[1]ipc indice 2'!$M$1:$M$311</definedName>
    <definedName name="MAY._89" localSheetId="70">'[1]ipc indice 2'!$M$1:$M$311</definedName>
    <definedName name="MES" localSheetId="0">#REF!</definedName>
    <definedName name="NOV._89" localSheetId="32">'[1]ipc indice 2'!$S$1:$S$311</definedName>
    <definedName name="NOV._89" localSheetId="33">'[1]ipc indice 2'!$S$1:$S$311</definedName>
    <definedName name="NOV._89" localSheetId="27">'[1]ipc indice 2'!$S$1:$S$311</definedName>
    <definedName name="NOV._89" localSheetId="23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56">'[1]ipc indice 2'!$S$1:$S$311</definedName>
    <definedName name="NOV._89" localSheetId="16">'[1]ipc indice 2'!$S$1:$S$311</definedName>
    <definedName name="NOV._89" localSheetId="31">'[1]ipc indice 2'!$S$1:$S$311</definedName>
    <definedName name="NOV._89" localSheetId="71">'[1]ipc indice 2'!$S$1:$S$311</definedName>
    <definedName name="NOV._89" localSheetId="63">'[1]ipc indice 2'!$S$1:$S$311</definedName>
    <definedName name="NOV._89" localSheetId="72">'[1]ipc indice 2'!$S$1:$S$311</definedName>
    <definedName name="NOV._89" localSheetId="59">'[1]ipc indice 2'!$S$1:$S$311</definedName>
    <definedName name="NOV._89" localSheetId="64">'[1]ipc indice 2'!$S$1:$S$311</definedName>
    <definedName name="NOV._89" localSheetId="51">'[1]ipc indice 2'!$S$1:$S$311</definedName>
    <definedName name="NOV._89" localSheetId="62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55">'[1]ipc indice 2'!$S$1:$S$311</definedName>
    <definedName name="NOV._89" localSheetId="38">'[1]ipc indice 2'!$S$1:$S$311</definedName>
    <definedName name="NOV._89" localSheetId="22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7">'[1]ipc indice 2'!$S$1:$S$311</definedName>
    <definedName name="NOV._89" localSheetId="46">'[1]ipc indice 2'!$S$1:$S$311</definedName>
    <definedName name="NOV._89" localSheetId="35">'[1]ipc indice 2'!$S$1:$S$311</definedName>
    <definedName name="NOV._89" localSheetId="11">'[1]ipc indice 2'!$S$1:$S$311</definedName>
    <definedName name="NOV._89" localSheetId="12">'[1]ipc indice 2'!$S$1:$S$311</definedName>
    <definedName name="NOV._89" localSheetId="15">'[1]ipc indice 2'!$S$1:$S$311</definedName>
    <definedName name="NOV._89" localSheetId="52">'[1]ipc indice 2'!$S$1:$S$311</definedName>
    <definedName name="NOV._89" localSheetId="65">'[1]ipc indice 2'!$S$1:$S$311</definedName>
    <definedName name="NOV._89" localSheetId="25">'[1]ipc indice 2'!$S$1:$S$311</definedName>
    <definedName name="NOV._89" localSheetId="44">'[1]ipc indice 2'!$S$1:$S$311</definedName>
    <definedName name="NOV._89" localSheetId="0">'[1]ipc indice 2'!$S$1:$S$311</definedName>
    <definedName name="NOV._89" localSheetId="66">'[1]ipc indice 2'!$S$1:$S$311</definedName>
    <definedName name="NOV._89" localSheetId="53">'[1]ipc indice 2'!$S$1:$S$311</definedName>
    <definedName name="NOV._89" localSheetId="10">'[1]ipc indice 2'!$S$1:$S$311</definedName>
    <definedName name="NOV._89" localSheetId="14">'[1]ipc indice 2'!$S$1:$S$311</definedName>
    <definedName name="NOV._89" localSheetId="58">'[1]ipc indice 2'!$S$1:$S$311</definedName>
    <definedName name="NOV._89" localSheetId="42">'[1]ipc indice 2'!$S$1:$S$311</definedName>
    <definedName name="NOV._89" localSheetId="2">'[1]ipc indice 2'!$S$1:$S$311</definedName>
    <definedName name="NOV._89" localSheetId="17">'[1]ipc indice 2'!$S$1:$S$311</definedName>
    <definedName name="NOV._89" localSheetId="50">'[1]ipc indice 2'!$S$1:$S$311</definedName>
    <definedName name="NOV._89" localSheetId="21">'[1]ipc indice 2'!$S$1:$S$311</definedName>
    <definedName name="NOV._89" localSheetId="43">'[1]ipc indice 2'!$S$1:$S$311</definedName>
    <definedName name="NOV._89" localSheetId="3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73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54">'[1]ipc indice 2'!$S$1:$S$311</definedName>
    <definedName name="NOV._89" localSheetId="67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8">'[1]ipc indice 2'!$S$1:$S$311</definedName>
    <definedName name="NOV._89" localSheetId="47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NOV._89" localSheetId="34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57">'[1]ipc indice 2'!$S$1:$S$311</definedName>
    <definedName name="NOV._89" localSheetId="70">'[1]ipc indice 2'!$S$1:$S$311</definedName>
    <definedName name="OCT._89" localSheetId="32">#REF!</definedName>
    <definedName name="OCT._89" localSheetId="33">#REF!</definedName>
    <definedName name="OCT._89" localSheetId="27">#REF!</definedName>
    <definedName name="OCT._89" localSheetId="23">#REF!</definedName>
    <definedName name="OCT._89" localSheetId="28">#REF!</definedName>
    <definedName name="OCT._89" localSheetId="29">#REF!</definedName>
    <definedName name="OCT._89" localSheetId="24">#REF!</definedName>
    <definedName name="OCT._89" localSheetId="56">#REF!</definedName>
    <definedName name="OCT._89" localSheetId="16">#REF!</definedName>
    <definedName name="OCT._89" localSheetId="31">#REF!</definedName>
    <definedName name="OCT._89" localSheetId="71">#REF!</definedName>
    <definedName name="OCT._89" localSheetId="63">#REF!</definedName>
    <definedName name="OCT._89" localSheetId="72">#REF!</definedName>
    <definedName name="OCT._89" localSheetId="59">#REF!</definedName>
    <definedName name="OCT._89" localSheetId="64">#REF!</definedName>
    <definedName name="OCT._89" localSheetId="51">#REF!</definedName>
    <definedName name="OCT._89" localSheetId="62">#REF!</definedName>
    <definedName name="OCT._89" localSheetId="69">#REF!</definedName>
    <definedName name="OCT._89" localSheetId="68">#REF!</definedName>
    <definedName name="OCT._89" localSheetId="55">#REF!</definedName>
    <definedName name="OCT._89" localSheetId="38">#REF!</definedName>
    <definedName name="OCT._89" localSheetId="22">#REF!</definedName>
    <definedName name="OCT._89" localSheetId="45">#REF!</definedName>
    <definedName name="OCT._89" localSheetId="36">#REF!</definedName>
    <definedName name="OCT._89" localSheetId="37">#REF!</definedName>
    <definedName name="OCT._89" localSheetId="46">#REF!</definedName>
    <definedName name="OCT._89" localSheetId="35">#REF!</definedName>
    <definedName name="OCT._89" localSheetId="11">#REF!</definedName>
    <definedName name="OCT._89" localSheetId="12">#REF!</definedName>
    <definedName name="OCT._89" localSheetId="15">#REF!</definedName>
    <definedName name="OCT._89" localSheetId="52">#REF!</definedName>
    <definedName name="OCT._89" localSheetId="65">#REF!</definedName>
    <definedName name="OCT._89" localSheetId="25">#REF!</definedName>
    <definedName name="OCT._89" localSheetId="44">#REF!</definedName>
    <definedName name="OCT._89" localSheetId="0">#REF!</definedName>
    <definedName name="OCT._89" localSheetId="66">#REF!</definedName>
    <definedName name="OCT._89" localSheetId="53">#REF!</definedName>
    <definedName name="OCT._89" localSheetId="10">#REF!</definedName>
    <definedName name="OCT._89" localSheetId="14">#REF!</definedName>
    <definedName name="OCT._89" localSheetId="58">#REF!</definedName>
    <definedName name="OCT._89" localSheetId="42">#REF!</definedName>
    <definedName name="OCT._89" localSheetId="2">#REF!</definedName>
    <definedName name="OCT._89" localSheetId="17">#REF!</definedName>
    <definedName name="OCT._89" localSheetId="50">#REF!</definedName>
    <definedName name="OCT._89" localSheetId="21">#REF!</definedName>
    <definedName name="OCT._89" localSheetId="43">#REF!</definedName>
    <definedName name="OCT._89" localSheetId="3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49">#REF!</definedName>
    <definedName name="OCT._89" localSheetId="60">#REF!</definedName>
    <definedName name="OCT._89" localSheetId="73">#REF!</definedName>
    <definedName name="OCT._89" localSheetId="30">#REF!</definedName>
    <definedName name="OCT._89" localSheetId="26">#REF!</definedName>
    <definedName name="OCT._89" localSheetId="54">#REF!</definedName>
    <definedName name="OCT._89" localSheetId="67">#REF!</definedName>
    <definedName name="OCT._89" localSheetId="6">#REF!</definedName>
    <definedName name="OCT._89" localSheetId="7">#REF!</definedName>
    <definedName name="OCT._89" localSheetId="8">#REF!</definedName>
    <definedName name="OCT._89" localSheetId="48">#REF!</definedName>
    <definedName name="OCT._89" localSheetId="47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OCT._89" localSheetId="34">#REF!</definedName>
    <definedName name="OCT._89" localSheetId="40">#REF!</definedName>
    <definedName name="OCT._89" localSheetId="41">#REF!</definedName>
    <definedName name="OCT._89" localSheetId="57">#REF!</definedName>
    <definedName name="OCT._89" localSheetId="70">#REF!</definedName>
    <definedName name="Print_Area" localSheetId="32">'   Inadecuado por competencias'!$A$1:$L$51</definedName>
    <definedName name="Print_Area" localSheetId="33">'   Inadecuado por ingresos'!$A$1:$L$51</definedName>
    <definedName name="Print_Area" localSheetId="27">'   Insuficiencia de horas'!$A$1:$L$51</definedName>
    <definedName name="Print_Area" localSheetId="23">'  Abiertos'!$A$1:$L$51</definedName>
    <definedName name="Print_Area" localSheetId="28">'  Inadecuado por competencias'!$A$1:$L$51</definedName>
    <definedName name="Print_Area" localSheetId="29">'  Inadecuado por ingresos'!$A$1:$L$51</definedName>
    <definedName name="Print_Area" localSheetId="24">'  Ocultos'!$A$1:$L$51</definedName>
    <definedName name="Print_Area" localSheetId="56">' Comercio, hoteles y rest'!$A$1:$L$46</definedName>
    <definedName name="Print_Area" localSheetId="16">' Empleo inadecuado x ingresos'!$A$1:$L$51</definedName>
    <definedName name="Print_Area" localSheetId="31">' Insuficiencia de horas'!$A$1:$L$51</definedName>
    <definedName name="Print_Area" localSheetId="71">' Intermediación financ'!$A$1:$L$46</definedName>
    <definedName name="Print_Area" localSheetId="63">' No informa'!$A$1:$L$46</definedName>
    <definedName name="Print_Area" localSheetId="72">'Act Inmobiliarias'!$A$1:$L$46</definedName>
    <definedName name="Print_Area" localSheetId="59">'Actividades Inmobiliarias'!$A$1:$L$46</definedName>
    <definedName name="Print_Area" localSheetId="64">'Agric, pesca, ganad, caza '!$A$1:$L$46</definedName>
    <definedName name="Print_Area" localSheetId="51">'Agro, pesca, ganad'!$A$1:$L$46</definedName>
    <definedName name="Print_Area" localSheetId="62">'Cesantes Total Nacional'!$A$1:$L$46</definedName>
    <definedName name="Print_Area" localSheetId="69">'Comercio, hoteles y restau'!$A$1:$L$46</definedName>
    <definedName name="Print_Area" localSheetId="68">Construcc!$A$1:$L$46</definedName>
    <definedName name="Print_Area" localSheetId="55">Construcción!$A$1:$L$46</definedName>
    <definedName name="Print_Area" localSheetId="38">'Cuenta propia '!$A$1:$L$46</definedName>
    <definedName name="Print_Area" localSheetId="22">Desocupados!$A$1:$L$51</definedName>
    <definedName name="Print_Area" localSheetId="45">'Empleado Asalariado'!$A$1:$L$46</definedName>
    <definedName name="Print_Area" localSheetId="36">'Empleado del gobierno '!$A$1:$L$46</definedName>
    <definedName name="Print_Area" localSheetId="37">'Empleado doméstico '!$A$1:$L$46</definedName>
    <definedName name="Print_Area" localSheetId="46">'Empleado no asalariado'!$A$1:$L$53</definedName>
    <definedName name="Print_Area" localSheetId="35">'Empleado particular'!$A$1:$L$46</definedName>
    <definedName name="Print_Area" localSheetId="11">'Empleo inadecuado competencias'!$A$1:$L$51</definedName>
    <definedName name="Print_Area" localSheetId="12">'Empleo inadecuado por ingresos'!$A$1:$L$51</definedName>
    <definedName name="Print_Area" localSheetId="15">'Empleo inadecuado x competncias'!$A$1:$L$51</definedName>
    <definedName name="Print_Area" localSheetId="52">'Explot de Minas y Cant'!$A$1:$L$46</definedName>
    <definedName name="Print_Area" localSheetId="65">'Explot de Minas y Canteras'!$A$1:$L$46</definedName>
    <definedName name="Print_Area" localSheetId="25">Inactivos!$A$1:$L$51</definedName>
    <definedName name="Print_Area" localSheetId="44">'Indicadores Secretaría'!$A$1:$J$46</definedName>
    <definedName name="Print_Area" localSheetId="0">Índice!$A$1:$T$50</definedName>
    <definedName name="Print_Area" localSheetId="66">'Industria manufacturer'!$A$1:$L$46</definedName>
    <definedName name="Print_Area" localSheetId="53">'Industria manufacturera'!$A$1:$L$46</definedName>
    <definedName name="Print_Area" localSheetId="10">'Insuficiencia de horas'!$A$1:$L$51</definedName>
    <definedName name="Print_Area" localSheetId="14">'Insuficiencia de horas '!$A$1:$L$51</definedName>
    <definedName name="Print_Area" localSheetId="58">'Intermediación financiera'!$A$1:$L$46</definedName>
    <definedName name="Print_Area" localSheetId="42">'Jornalero o Peón'!$A$1:$L$46</definedName>
    <definedName name="Print_Area" localSheetId="2">'Mercado laboral (%)'!$A$1:$J$42</definedName>
    <definedName name="Print_Area" localSheetId="17">'Mercado laboral (personas)'!$A$1:$J$46</definedName>
    <definedName name="Print_Area" localSheetId="50">'No informa'!$A$1:$L$46</definedName>
    <definedName name="Print_Area" localSheetId="21">Ocupados!$A$1:$L$51</definedName>
    <definedName name="Print_Area" localSheetId="43">Otro!$A$1:$L$46</definedName>
    <definedName name="Print_Area" localSheetId="39">'Patrón o empleador'!$A$1:$L$46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18">'Población total'!$A$1:$L$51</definedName>
    <definedName name="Print_Area" localSheetId="49">'Rama de actividad'!$A$1:$J$46</definedName>
    <definedName name="Print_Area" localSheetId="60">'Serv, comunales, soc y person'!$A$1:$L$46</definedName>
    <definedName name="Print_Area" localSheetId="73">'Servi, comunales, soc y person'!$A$1:$L$46</definedName>
    <definedName name="Print_Area" localSheetId="30">'Subempleados objetivos'!$A$1:$L$51</definedName>
    <definedName name="Print_Area" localSheetId="26">'Subempleados subjetivos'!$A$1:$L$51</definedName>
    <definedName name="Print_Area" localSheetId="54">'Sum.Electr Gas y Agua'!$A$1:$L$46</definedName>
    <definedName name="Print_Area" localSheetId="67">'Sumin de Electric Gas y Agua'!$A$1:$L$45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8">'Tasa de empl no asalariados'!$A$1:$L$53</definedName>
    <definedName name="Print_Area" localSheetId="47">'Tasa de empleados asalariados'!$A$1:$L$45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Print_Area" localSheetId="34">'tipo de empleo (personas)'!$A$1:$J$46</definedName>
    <definedName name="Print_Area" localSheetId="40">'Trab familiar sin remuneración '!$A$1:$L$46</definedName>
    <definedName name="Print_Area" localSheetId="41">'Trab sin remuneración otras emp'!$A$1:$L$46</definedName>
    <definedName name="Print_Area" localSheetId="57">'Transp, almac y comunic'!$A$1:$L$46</definedName>
    <definedName name="Print_Area" localSheetId="70">'Transp, almacen y comun'!$A$1:$L$46</definedName>
    <definedName name="RESUMEN">#N/A</definedName>
    <definedName name="s" localSheetId="0">#REF!</definedName>
    <definedName name="SEP._89" localSheetId="32">'[1]ipc indice 2'!$Q$1:$Q$311</definedName>
    <definedName name="SEP._89" localSheetId="33">'[1]ipc indice 2'!$Q$1:$Q$311</definedName>
    <definedName name="SEP._89" localSheetId="27">'[1]ipc indice 2'!$Q$1:$Q$311</definedName>
    <definedName name="SEP._89" localSheetId="23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56">'[1]ipc indice 2'!$Q$1:$Q$311</definedName>
    <definedName name="SEP._89" localSheetId="16">'[1]ipc indice 2'!$Q$1:$Q$311</definedName>
    <definedName name="SEP._89" localSheetId="31">'[1]ipc indice 2'!$Q$1:$Q$311</definedName>
    <definedName name="SEP._89" localSheetId="71">'[1]ipc indice 2'!$Q$1:$Q$311</definedName>
    <definedName name="SEP._89" localSheetId="63">'[1]ipc indice 2'!$Q$1:$Q$311</definedName>
    <definedName name="SEP._89" localSheetId="72">'[1]ipc indice 2'!$Q$1:$Q$311</definedName>
    <definedName name="SEP._89" localSheetId="59">'[1]ipc indice 2'!$Q$1:$Q$311</definedName>
    <definedName name="SEP._89" localSheetId="64">'[1]ipc indice 2'!$Q$1:$Q$311</definedName>
    <definedName name="SEP._89" localSheetId="51">'[1]ipc indice 2'!$Q$1:$Q$311</definedName>
    <definedName name="SEP._89" localSheetId="62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55">'[1]ipc indice 2'!$Q$1:$Q$311</definedName>
    <definedName name="SEP._89" localSheetId="38">'[1]ipc indice 2'!$Q$1:$Q$311</definedName>
    <definedName name="SEP._89" localSheetId="22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7">'[1]ipc indice 2'!$Q$1:$Q$311</definedName>
    <definedName name="SEP._89" localSheetId="46">'[1]ipc indice 2'!$Q$1:$Q$311</definedName>
    <definedName name="SEP._89" localSheetId="35">'[1]ipc indice 2'!$Q$1:$Q$311</definedName>
    <definedName name="SEP._89" localSheetId="11">'[1]ipc indice 2'!$Q$1:$Q$311</definedName>
    <definedName name="SEP._89" localSheetId="12">'[1]ipc indice 2'!$Q$1:$Q$311</definedName>
    <definedName name="SEP._89" localSheetId="15">'[1]ipc indice 2'!$Q$1:$Q$311</definedName>
    <definedName name="SEP._89" localSheetId="52">'[1]ipc indice 2'!$Q$1:$Q$311</definedName>
    <definedName name="SEP._89" localSheetId="65">'[1]ipc indice 2'!$Q$1:$Q$311</definedName>
    <definedName name="SEP._89" localSheetId="25">'[1]ipc indice 2'!$Q$1:$Q$311</definedName>
    <definedName name="SEP._89" localSheetId="44">'[1]ipc indice 2'!$Q$1:$Q$311</definedName>
    <definedName name="SEP._89" localSheetId="0">'[1]ipc indice 2'!$Q$1:$Q$311</definedName>
    <definedName name="SEP._89" localSheetId="66">'[1]ipc indice 2'!$Q$1:$Q$311</definedName>
    <definedName name="SEP._89" localSheetId="53">'[1]ipc indice 2'!$Q$1:$Q$311</definedName>
    <definedName name="SEP._89" localSheetId="10">'[1]ipc indice 2'!$Q$1:$Q$311</definedName>
    <definedName name="SEP._89" localSheetId="14">'[1]ipc indice 2'!$Q$1:$Q$311</definedName>
    <definedName name="SEP._89" localSheetId="58">'[1]ipc indice 2'!$Q$1:$Q$311</definedName>
    <definedName name="SEP._89" localSheetId="42">'[1]ipc indice 2'!$Q$1:$Q$311</definedName>
    <definedName name="SEP._89" localSheetId="2">'[1]ipc indice 2'!$Q$1:$Q$311</definedName>
    <definedName name="SEP._89" localSheetId="17">'[1]ipc indice 2'!$Q$1:$Q$311</definedName>
    <definedName name="SEP._89" localSheetId="50">'[1]ipc indice 2'!$Q$1:$Q$311</definedName>
    <definedName name="SEP._89" localSheetId="21">'[1]ipc indice 2'!$Q$1:$Q$311</definedName>
    <definedName name="SEP._89" localSheetId="43">'[1]ipc indice 2'!$Q$1:$Q$311</definedName>
    <definedName name="SEP._89" localSheetId="3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73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54">'[1]ipc indice 2'!$Q$1:$Q$311</definedName>
    <definedName name="SEP._89" localSheetId="67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8">'[1]ipc indice 2'!$Q$1:$Q$311</definedName>
    <definedName name="SEP._89" localSheetId="47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EP._89" localSheetId="34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57">'[1]ipc indice 2'!$Q$1:$Q$311</definedName>
    <definedName name="SEP._89" localSheetId="70">'[1]ipc indice 2'!$Q$1:$Q$311</definedName>
    <definedName name="sss" localSheetId="32">[2]BASE!#REF!</definedName>
    <definedName name="sss" localSheetId="33">[2]BASE!#REF!</definedName>
    <definedName name="sss" localSheetId="56">[2]BASE!#REF!</definedName>
    <definedName name="sss" localSheetId="71">[2]BASE!#REF!</definedName>
    <definedName name="sss" localSheetId="63">[2]BASE!#REF!</definedName>
    <definedName name="sss" localSheetId="72">[2]BASE!#REF!</definedName>
    <definedName name="sss" localSheetId="59">[2]BASE!#REF!</definedName>
    <definedName name="sss" localSheetId="64">[2]BASE!#REF!</definedName>
    <definedName name="sss" localSheetId="51">[2]BASE!#REF!</definedName>
    <definedName name="sss" localSheetId="62">[2]BASE!#REF!</definedName>
    <definedName name="sss" localSheetId="69">[2]BASE!#REF!</definedName>
    <definedName name="sss" localSheetId="68">[2]BASE!#REF!</definedName>
    <definedName name="sss" localSheetId="55">[2]BASE!#REF!</definedName>
    <definedName name="sss" localSheetId="38">[2]BASE!#REF!</definedName>
    <definedName name="sss" localSheetId="45">[2]BASE!#REF!</definedName>
    <definedName name="sss" localSheetId="36">[2]BASE!#REF!</definedName>
    <definedName name="sss" localSheetId="37">[2]BASE!#REF!</definedName>
    <definedName name="sss" localSheetId="46">[2]BASE!#REF!</definedName>
    <definedName name="sss" localSheetId="35">[2]BASE!#REF!</definedName>
    <definedName name="sss" localSheetId="52">[2]BASE!#REF!</definedName>
    <definedName name="sss" localSheetId="65">[2]BASE!#REF!</definedName>
    <definedName name="sss" localSheetId="44">[2]BASE!#REF!</definedName>
    <definedName name="sss" localSheetId="66">[2]BASE!#REF!</definedName>
    <definedName name="sss" localSheetId="53">[2]BASE!#REF!</definedName>
    <definedName name="sss" localSheetId="58">[2]BASE!#REF!</definedName>
    <definedName name="sss" localSheetId="42">[2]BASE!#REF!</definedName>
    <definedName name="sss" localSheetId="50">[2]BASE!#REF!</definedName>
    <definedName name="sss" localSheetId="43">[2]BASE!#REF!</definedName>
    <definedName name="sss" localSheetId="39">[2]BASE!#REF!</definedName>
    <definedName name="sss" localSheetId="61">[2]BASE!#REF!</definedName>
    <definedName name="sss" localSheetId="18">[2]BASE!#REF!</definedName>
    <definedName name="sss" localSheetId="49">[2]BASE!#REF!</definedName>
    <definedName name="sss" localSheetId="60">[2]BASE!#REF!</definedName>
    <definedName name="sss" localSheetId="73">[2]BASE!#REF!</definedName>
    <definedName name="sss" localSheetId="54">[2]BASE!#REF!</definedName>
    <definedName name="sss" localSheetId="67">[2]BASE!#REF!</definedName>
    <definedName name="sss" localSheetId="48">[2]BASE!#REF!</definedName>
    <definedName name="sss" localSheetId="47">[2]BASE!#REF!</definedName>
    <definedName name="sss" localSheetId="1">[2]BASE!#REF!</definedName>
    <definedName name="sss" localSheetId="34">[2]BASE!#REF!</definedName>
    <definedName name="sss" localSheetId="40">[2]BASE!#REF!</definedName>
    <definedName name="sss" localSheetId="41">[2]BASE!#REF!</definedName>
    <definedName name="sss" localSheetId="57">[2]BASE!#REF!</definedName>
    <definedName name="sss" localSheetId="70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O15" i="84"/>
  <c r="H18"/>
  <c r="I18"/>
  <c r="H19"/>
  <c r="H20"/>
  <c r="I20"/>
  <c r="H21"/>
  <c r="I21"/>
  <c r="H22"/>
  <c r="I22"/>
  <c r="H23"/>
  <c r="H24"/>
  <c r="I24"/>
  <c r="H25"/>
  <c r="I25"/>
  <c r="H26"/>
  <c r="I26"/>
  <c r="H27"/>
  <c r="I27"/>
  <c r="H16"/>
  <c r="I16"/>
  <c r="O15" i="82"/>
  <c r="O15" i="81"/>
  <c r="H23" i="82"/>
  <c r="I23"/>
  <c r="H25"/>
  <c r="H26"/>
  <c r="I26"/>
  <c r="H27"/>
  <c r="I27"/>
  <c r="H15"/>
  <c r="I15"/>
  <c r="H16"/>
  <c r="I16"/>
  <c r="H17"/>
  <c r="I17"/>
  <c r="H18"/>
  <c r="I18"/>
  <c r="H19"/>
  <c r="I19"/>
  <c r="H20"/>
  <c r="I20"/>
  <c r="H21"/>
  <c r="H22"/>
  <c r="I22"/>
  <c r="I27" i="81"/>
  <c r="H19" i="80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O15" i="71"/>
  <c r="O15" i="67"/>
  <c r="O15" i="65"/>
  <c r="H23"/>
  <c r="I23"/>
  <c r="J23"/>
  <c r="H24"/>
  <c r="I24"/>
  <c r="J24"/>
  <c r="H25"/>
  <c r="I25"/>
  <c r="J25"/>
  <c r="H26"/>
  <c r="I26"/>
  <c r="J26"/>
  <c r="H27"/>
  <c r="I27"/>
  <c r="J27"/>
  <c r="H26" i="56"/>
  <c r="I26"/>
  <c r="H27"/>
  <c r="I27"/>
  <c r="K21"/>
  <c r="K22"/>
  <c r="H21"/>
  <c r="I21"/>
  <c r="H22"/>
  <c r="I22"/>
  <c r="O16" i="55"/>
  <c r="I23"/>
  <c r="K26"/>
  <c r="J26"/>
  <c r="I26"/>
  <c r="H26"/>
  <c r="J18" i="84" l="1"/>
  <c r="K18"/>
  <c r="J19"/>
  <c r="K19"/>
  <c r="J20"/>
  <c r="K20"/>
  <c r="J21"/>
  <c r="K21"/>
  <c r="J22"/>
  <c r="K22"/>
  <c r="J23"/>
  <c r="K23"/>
  <c r="J24"/>
  <c r="K24"/>
  <c r="J25"/>
  <c r="K25"/>
  <c r="J26"/>
  <c r="K26"/>
  <c r="J27"/>
  <c r="K27"/>
  <c r="I21" i="81"/>
  <c r="H17" i="80"/>
  <c r="I17"/>
  <c r="J17"/>
  <c r="K17"/>
  <c r="H18"/>
  <c r="J18"/>
  <c r="K18"/>
  <c r="K19"/>
  <c r="K20"/>
  <c r="K21"/>
  <c r="K22"/>
  <c r="K23"/>
  <c r="K24"/>
  <c r="K25"/>
  <c r="K26"/>
  <c r="K27"/>
  <c r="H18" i="65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K23"/>
  <c r="K24"/>
  <c r="K25"/>
  <c r="K26"/>
  <c r="K27"/>
  <c r="K35" i="58" l="1"/>
  <c r="J35"/>
  <c r="I35"/>
  <c r="H35"/>
  <c r="K34"/>
  <c r="J34"/>
  <c r="I34"/>
  <c r="H34"/>
  <c r="I20" i="56"/>
  <c r="H23"/>
  <c r="J23"/>
  <c r="K23"/>
  <c r="H24"/>
  <c r="J24"/>
  <c r="K24"/>
  <c r="H25"/>
  <c r="I25"/>
  <c r="J25"/>
  <c r="K25"/>
  <c r="J26"/>
  <c r="K26"/>
  <c r="J27"/>
  <c r="K27"/>
  <c r="I25" i="55"/>
  <c r="I27"/>
  <c r="I20" i="54"/>
  <c r="I19" i="88" l="1"/>
  <c r="I20"/>
  <c r="I21"/>
  <c r="I22"/>
  <c r="I23"/>
  <c r="I24"/>
  <c r="I25"/>
  <c r="I26"/>
  <c r="I27"/>
  <c r="K27" i="82"/>
  <c r="J27"/>
  <c r="K26"/>
  <c r="J26"/>
  <c r="K25"/>
  <c r="J25"/>
  <c r="K24"/>
  <c r="J24"/>
  <c r="I24"/>
  <c r="H24"/>
  <c r="H19" i="56"/>
  <c r="I19"/>
  <c r="K19"/>
  <c r="H13" i="92"/>
  <c r="K15" i="84" l="1"/>
  <c r="H15"/>
  <c r="K23" i="82"/>
  <c r="O15" i="80"/>
  <c r="H27" i="67"/>
  <c r="I27"/>
  <c r="J27"/>
  <c r="K27"/>
  <c r="H22" i="58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28"/>
  <c r="I28"/>
  <c r="J28"/>
  <c r="K28"/>
  <c r="H29"/>
  <c r="I29"/>
  <c r="J29"/>
  <c r="K29"/>
  <c r="H30"/>
  <c r="I30"/>
  <c r="J30"/>
  <c r="K30"/>
  <c r="H31"/>
  <c r="I31"/>
  <c r="J31"/>
  <c r="K31"/>
  <c r="H32"/>
  <c r="I32"/>
  <c r="J32"/>
  <c r="K32"/>
  <c r="H33"/>
  <c r="I33"/>
  <c r="J33"/>
  <c r="K33"/>
  <c r="H36"/>
  <c r="I36"/>
  <c r="J36"/>
  <c r="K36"/>
  <c r="H37"/>
  <c r="I37"/>
  <c r="J37"/>
  <c r="K37"/>
  <c r="H38"/>
  <c r="I38"/>
  <c r="J38"/>
  <c r="K38"/>
  <c r="I16" i="56"/>
  <c r="H27" i="55"/>
  <c r="J27"/>
  <c r="K27"/>
  <c r="H22"/>
  <c r="K22"/>
  <c r="I21"/>
  <c r="I22"/>
  <c r="I19" i="54"/>
  <c r="C14" i="84"/>
  <c r="J15"/>
  <c r="J16"/>
  <c r="K16"/>
  <c r="H17"/>
  <c r="I17"/>
  <c r="J17"/>
  <c r="K17"/>
  <c r="J22" i="82"/>
  <c r="K22"/>
  <c r="J23"/>
  <c r="H16" i="80"/>
  <c r="I16"/>
  <c r="J16"/>
  <c r="K16"/>
  <c r="I18" i="54" l="1"/>
  <c r="O16" i="84"/>
  <c r="O16" i="80"/>
  <c r="I27" i="54"/>
  <c r="M13" i="64"/>
  <c r="M14"/>
  <c r="M15"/>
  <c r="M16"/>
  <c r="M17"/>
  <c r="M18"/>
  <c r="M19"/>
  <c r="M20"/>
  <c r="M21"/>
  <c r="M22"/>
  <c r="M23"/>
  <c r="L13"/>
  <c r="I13" s="1"/>
  <c r="N15" i="35"/>
  <c r="K21" i="82" l="1"/>
  <c r="J21"/>
  <c r="K20"/>
  <c r="J20"/>
  <c r="K19"/>
  <c r="J19"/>
  <c r="K18"/>
  <c r="J18"/>
  <c r="K17"/>
  <c r="J17"/>
  <c r="K16"/>
  <c r="J16"/>
  <c r="K15"/>
  <c r="J15"/>
  <c r="K26" i="81"/>
  <c r="J26"/>
  <c r="H26"/>
  <c r="K15" i="80"/>
  <c r="J15"/>
  <c r="H15"/>
  <c r="I24" i="91"/>
  <c r="H24"/>
  <c r="G24"/>
  <c r="I23"/>
  <c r="H23"/>
  <c r="G23"/>
  <c r="I22"/>
  <c r="H22"/>
  <c r="G22"/>
  <c r="I21"/>
  <c r="H21"/>
  <c r="G21"/>
  <c r="I20"/>
  <c r="H20"/>
  <c r="G20"/>
  <c r="I19"/>
  <c r="H19"/>
  <c r="G19"/>
  <c r="I18"/>
  <c r="H18"/>
  <c r="G18"/>
  <c r="I17"/>
  <c r="H17"/>
  <c r="G17"/>
  <c r="I16"/>
  <c r="H16"/>
  <c r="G16"/>
  <c r="I15"/>
  <c r="H15"/>
  <c r="G15"/>
  <c r="I14"/>
  <c r="H14"/>
  <c r="G14"/>
  <c r="J22" i="56"/>
  <c r="J21"/>
  <c r="K20"/>
  <c r="J20"/>
  <c r="H20"/>
  <c r="J19"/>
  <c r="G21" i="61"/>
  <c r="G22"/>
  <c r="I25" i="54"/>
  <c r="I19" i="55"/>
  <c r="F49" i="17"/>
  <c r="G14" i="65"/>
  <c r="F14"/>
  <c r="E14"/>
  <c r="D14"/>
  <c r="C14"/>
  <c r="N13"/>
  <c r="J17"/>
  <c r="J16"/>
  <c r="J15"/>
  <c r="J14"/>
  <c r="J13"/>
  <c r="K13"/>
  <c r="G14" i="55"/>
  <c r="F14"/>
  <c r="E14"/>
  <c r="D14"/>
  <c r="C14"/>
  <c r="O16" i="65" l="1"/>
  <c r="H14"/>
  <c r="M12" i="62"/>
  <c r="I13" s="1"/>
  <c r="I13" i="91"/>
  <c r="I14" i="64"/>
  <c r="I23" l="1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5" i="61"/>
  <c r="I14"/>
  <c r="I13"/>
  <c r="H14" i="64"/>
  <c r="H13" i="61"/>
  <c r="G13"/>
  <c r="G14" i="64"/>
  <c r="I25" i="67" l="1"/>
  <c r="K18" i="56" l="1"/>
  <c r="H18" l="1"/>
  <c r="I18"/>
  <c r="C14" i="92" l="1"/>
  <c r="D14"/>
  <c r="E14"/>
  <c r="F14"/>
  <c r="G14"/>
  <c r="N46" l="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K13"/>
  <c r="J13"/>
  <c r="I13"/>
  <c r="I14" l="1"/>
  <c r="H14"/>
  <c r="J14"/>
  <c r="O16" i="82"/>
  <c r="J22" i="66"/>
  <c r="G14"/>
  <c r="F14"/>
  <c r="E14"/>
  <c r="D14"/>
  <c r="C14"/>
  <c r="G14" i="67"/>
  <c r="F14"/>
  <c r="E14"/>
  <c r="D14"/>
  <c r="C14"/>
  <c r="G14" i="70"/>
  <c r="F14"/>
  <c r="E14"/>
  <c r="D14"/>
  <c r="C14"/>
  <c r="G14" i="71"/>
  <c r="F14"/>
  <c r="K14" s="1"/>
  <c r="E14"/>
  <c r="D14"/>
  <c r="C14"/>
  <c r="G14" i="72"/>
  <c r="F14"/>
  <c r="E14"/>
  <c r="D14"/>
  <c r="C14"/>
  <c r="G14" i="73"/>
  <c r="F14"/>
  <c r="E14"/>
  <c r="D14"/>
  <c r="C14"/>
  <c r="G14" i="74"/>
  <c r="F14"/>
  <c r="E14"/>
  <c r="D14"/>
  <c r="C14"/>
  <c r="G14" i="75"/>
  <c r="F14"/>
  <c r="E14"/>
  <c r="D14"/>
  <c r="C14"/>
  <c r="D14" i="76"/>
  <c r="E14"/>
  <c r="F14"/>
  <c r="G14"/>
  <c r="C14"/>
  <c r="G14" i="77"/>
  <c r="J14" s="1"/>
  <c r="F14"/>
  <c r="E14"/>
  <c r="D14"/>
  <c r="C14"/>
  <c r="G14" i="78"/>
  <c r="F14"/>
  <c r="E14"/>
  <c r="D14"/>
  <c r="C14"/>
  <c r="G14" i="80"/>
  <c r="F14"/>
  <c r="E14"/>
  <c r="D14"/>
  <c r="C14"/>
  <c r="G14" i="81"/>
  <c r="F14"/>
  <c r="E14"/>
  <c r="D14"/>
  <c r="C14"/>
  <c r="G14" i="82"/>
  <c r="F14"/>
  <c r="E14"/>
  <c r="D14"/>
  <c r="C14"/>
  <c r="G14" i="83"/>
  <c r="F14"/>
  <c r="E14"/>
  <c r="D14"/>
  <c r="C14"/>
  <c r="G14" i="84"/>
  <c r="F14"/>
  <c r="K14" s="1"/>
  <c r="E14"/>
  <c r="D14"/>
  <c r="G14" i="85"/>
  <c r="F14"/>
  <c r="E14"/>
  <c r="D14"/>
  <c r="C14"/>
  <c r="G14" i="86"/>
  <c r="F14"/>
  <c r="E14"/>
  <c r="D14"/>
  <c r="C14"/>
  <c r="G14" i="87"/>
  <c r="F14"/>
  <c r="E14"/>
  <c r="D14"/>
  <c r="C14"/>
  <c r="G14" i="88"/>
  <c r="F14"/>
  <c r="E14"/>
  <c r="D14"/>
  <c r="C14"/>
  <c r="C14" i="89"/>
  <c r="G14"/>
  <c r="F14"/>
  <c r="K14" s="1"/>
  <c r="E14"/>
  <c r="D14"/>
  <c r="J15" i="90"/>
  <c r="O15" s="1"/>
  <c r="O16" s="1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I15"/>
  <c r="H15"/>
  <c r="K13"/>
  <c r="J13"/>
  <c r="I13"/>
  <c r="H13"/>
  <c r="D14"/>
  <c r="E14"/>
  <c r="F14"/>
  <c r="G14"/>
  <c r="J14" s="1"/>
  <c r="C14"/>
  <c r="L26" i="91"/>
  <c r="H15" i="70"/>
  <c r="H16"/>
  <c r="H17"/>
  <c r="H18"/>
  <c r="H19"/>
  <c r="H20"/>
  <c r="H21"/>
  <c r="H22"/>
  <c r="H23"/>
  <c r="H24"/>
  <c r="H25"/>
  <c r="H26"/>
  <c r="H27"/>
  <c r="J15" i="66"/>
  <c r="O15" s="1"/>
  <c r="K17" i="65"/>
  <c r="I17"/>
  <c r="H17"/>
  <c r="K16"/>
  <c r="I16"/>
  <c r="H16"/>
  <c r="K15"/>
  <c r="I15"/>
  <c r="H15"/>
  <c r="K14"/>
  <c r="I14"/>
  <c r="I13"/>
  <c r="H13"/>
  <c r="K27" i="6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O16"/>
  <c r="I15"/>
  <c r="H15"/>
  <c r="K14"/>
  <c r="J14"/>
  <c r="I14"/>
  <c r="H14"/>
  <c r="K13"/>
  <c r="J13"/>
  <c r="I13"/>
  <c r="H13"/>
  <c r="K26" i="67"/>
  <c r="J26"/>
  <c r="I26"/>
  <c r="H26"/>
  <c r="K25"/>
  <c r="J25"/>
  <c r="H25"/>
  <c r="K24"/>
  <c r="J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H16"/>
  <c r="K15"/>
  <c r="J15"/>
  <c r="I15"/>
  <c r="H15"/>
  <c r="K14"/>
  <c r="J14"/>
  <c r="I14"/>
  <c r="H14"/>
  <c r="K13"/>
  <c r="J13"/>
  <c r="I13"/>
  <c r="H13"/>
  <c r="K27" i="70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J14"/>
  <c r="H14"/>
  <c r="K13"/>
  <c r="J13"/>
  <c r="I13"/>
  <c r="H13"/>
  <c r="K27" i="7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6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H14"/>
  <c r="K13"/>
  <c r="J13"/>
  <c r="I13"/>
  <c r="H13"/>
  <c r="K27" i="7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0"/>
  <c r="J14"/>
  <c r="I14"/>
  <c r="K13"/>
  <c r="J13"/>
  <c r="I13"/>
  <c r="H13"/>
  <c r="K27" i="81"/>
  <c r="J27"/>
  <c r="H27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4"/>
  <c r="J14"/>
  <c r="I14"/>
  <c r="H14"/>
  <c r="K13"/>
  <c r="J13"/>
  <c r="I13"/>
  <c r="H13"/>
  <c r="K14" i="82"/>
  <c r="J14"/>
  <c r="I14"/>
  <c r="H14"/>
  <c r="K13"/>
  <c r="J13"/>
  <c r="I13"/>
  <c r="H13"/>
  <c r="K27" i="8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3" i="84"/>
  <c r="J13"/>
  <c r="I13"/>
  <c r="H13"/>
  <c r="K27" i="8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13"/>
  <c r="J13"/>
  <c r="I13"/>
  <c r="H13"/>
  <c r="K27" i="8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8"/>
  <c r="J27"/>
  <c r="H27"/>
  <c r="K26"/>
  <c r="J26"/>
  <c r="H26"/>
  <c r="K25"/>
  <c r="J25"/>
  <c r="H25"/>
  <c r="K24"/>
  <c r="J24"/>
  <c r="H24"/>
  <c r="K23"/>
  <c r="J23"/>
  <c r="H23"/>
  <c r="K22"/>
  <c r="J22"/>
  <c r="H22"/>
  <c r="K21"/>
  <c r="J21"/>
  <c r="H21"/>
  <c r="K20"/>
  <c r="J20"/>
  <c r="H20"/>
  <c r="K19"/>
  <c r="J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I16" i="61"/>
  <c r="I17"/>
  <c r="I18"/>
  <c r="I19"/>
  <c r="I20"/>
  <c r="I21"/>
  <c r="I22"/>
  <c r="O16" i="67" l="1"/>
  <c r="O15" i="85"/>
  <c r="O16" s="1"/>
  <c r="I14" i="84"/>
  <c r="H14"/>
  <c r="J14"/>
  <c r="O16" i="71"/>
  <c r="I14" i="89"/>
  <c r="I14" i="77"/>
  <c r="I14" i="90"/>
  <c r="H14" i="80"/>
  <c r="H14" i="90"/>
  <c r="K14"/>
  <c r="I14" i="71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C14"/>
  <c r="D14"/>
  <c r="E14"/>
  <c r="F14"/>
  <c r="G14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29" i="63"/>
  <c r="L28"/>
  <c r="L27"/>
  <c r="L26"/>
  <c r="K25" i="55"/>
  <c r="J25"/>
  <c r="H25"/>
  <c r="I14" i="1" l="1"/>
  <c r="H14"/>
  <c r="J14"/>
  <c r="G14" i="54"/>
  <c r="L16" i="62"/>
  <c r="L17"/>
  <c r="D14" i="58"/>
  <c r="E14"/>
  <c r="F14"/>
  <c r="K14" s="1"/>
  <c r="G14"/>
  <c r="C14"/>
  <c r="D14" i="57"/>
  <c r="E14"/>
  <c r="F14"/>
  <c r="K14" s="1"/>
  <c r="G14"/>
  <c r="C14"/>
  <c r="D14" i="56"/>
  <c r="E14"/>
  <c r="F14"/>
  <c r="K14" s="1"/>
  <c r="G14"/>
  <c r="J14" s="1"/>
  <c r="C14"/>
  <c r="K14" i="55"/>
  <c r="C14" i="54"/>
  <c r="D14"/>
  <c r="E14"/>
  <c r="F14"/>
  <c r="K14" s="1"/>
  <c r="D14" i="53"/>
  <c r="E14"/>
  <c r="F14"/>
  <c r="K14" s="1"/>
  <c r="G14"/>
  <c r="C14"/>
  <c r="D14" i="52"/>
  <c r="E14"/>
  <c r="F14"/>
  <c r="K14" s="1"/>
  <c r="G14"/>
  <c r="C14"/>
  <c r="D14" i="51"/>
  <c r="E14"/>
  <c r="F14"/>
  <c r="K14" s="1"/>
  <c r="G14"/>
  <c r="C14"/>
  <c r="D14" i="50"/>
  <c r="E14"/>
  <c r="F14"/>
  <c r="K14" s="1"/>
  <c r="G14"/>
  <c r="C14"/>
  <c r="D14" i="49"/>
  <c r="E14"/>
  <c r="F14"/>
  <c r="K14" s="1"/>
  <c r="G14"/>
  <c r="D14" i="48"/>
  <c r="E14"/>
  <c r="F14"/>
  <c r="K14" s="1"/>
  <c r="G14"/>
  <c r="C14"/>
  <c r="H15"/>
  <c r="I15"/>
  <c r="J15"/>
  <c r="O16" s="1"/>
  <c r="K15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H22"/>
  <c r="H21"/>
  <c r="H20"/>
  <c r="G20"/>
  <c r="H19"/>
  <c r="G19"/>
  <c r="H18"/>
  <c r="G18"/>
  <c r="H17"/>
  <c r="G17"/>
  <c r="H16"/>
  <c r="G16"/>
  <c r="H15"/>
  <c r="G15"/>
  <c r="H14"/>
  <c r="G14"/>
  <c r="J14" i="53" l="1"/>
  <c r="H14"/>
  <c r="I14"/>
  <c r="J14" i="58"/>
  <c r="H14"/>
  <c r="I14"/>
  <c r="J14" i="54"/>
  <c r="H14"/>
  <c r="I14"/>
  <c r="J14" i="48"/>
  <c r="H14"/>
  <c r="I14"/>
  <c r="J14" i="49"/>
  <c r="H14"/>
  <c r="I14"/>
  <c r="J14" i="51"/>
  <c r="H14"/>
  <c r="I14"/>
  <c r="J14" i="50"/>
  <c r="H14"/>
  <c r="I14"/>
  <c r="J14" i="52"/>
  <c r="H14"/>
  <c r="I14"/>
  <c r="J14" i="55"/>
  <c r="O17" s="1"/>
  <c r="H14"/>
  <c r="I14"/>
  <c r="J14" i="57"/>
  <c r="H14"/>
  <c r="I14"/>
  <c r="I14" i="56"/>
  <c r="H14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48" i="60"/>
  <c r="N47"/>
  <c r="N46"/>
  <c r="N45"/>
  <c r="N43"/>
  <c r="N42"/>
  <c r="N41"/>
  <c r="N38"/>
  <c r="N35" i="59"/>
  <c r="N34"/>
  <c r="N33"/>
  <c r="N32"/>
  <c r="N30"/>
  <c r="N29"/>
  <c r="N28"/>
  <c r="N27"/>
  <c r="N48" i="58"/>
  <c r="N46"/>
  <c r="N45"/>
  <c r="N44"/>
  <c r="N43"/>
  <c r="N4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7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6"/>
  <c r="N37"/>
  <c r="N36"/>
  <c r="N35"/>
  <c r="N33"/>
  <c r="N32"/>
  <c r="N31"/>
  <c r="N30"/>
  <c r="N29"/>
  <c r="J18"/>
  <c r="K17"/>
  <c r="J17"/>
  <c r="I17"/>
  <c r="H17"/>
  <c r="K16"/>
  <c r="J16"/>
  <c r="H16"/>
  <c r="K15"/>
  <c r="J15"/>
  <c r="O16" s="1"/>
  <c r="H15"/>
  <c r="K13"/>
  <c r="J13"/>
  <c r="I13"/>
  <c r="H13"/>
  <c r="N38" i="55"/>
  <c r="N37"/>
  <c r="N36"/>
  <c r="N35"/>
  <c r="N33"/>
  <c r="N32"/>
  <c r="N31"/>
  <c r="N30"/>
  <c r="N29"/>
  <c r="K24"/>
  <c r="J24"/>
  <c r="H24"/>
  <c r="K23"/>
  <c r="J23"/>
  <c r="H23"/>
  <c r="J22"/>
  <c r="K21"/>
  <c r="J21"/>
  <c r="H21"/>
  <c r="K20"/>
  <c r="J20"/>
  <c r="I20"/>
  <c r="H20"/>
  <c r="K19"/>
  <c r="J19"/>
  <c r="H19"/>
  <c r="K18"/>
  <c r="J18"/>
  <c r="I18"/>
  <c r="H18"/>
  <c r="K17"/>
  <c r="J17"/>
  <c r="H17"/>
  <c r="K16"/>
  <c r="J16"/>
  <c r="I16"/>
  <c r="H16"/>
  <c r="K15"/>
  <c r="J15"/>
  <c r="I15"/>
  <c r="H15"/>
  <c r="K13"/>
  <c r="J13"/>
  <c r="I13"/>
  <c r="H13"/>
  <c r="N38" i="54"/>
  <c r="N37"/>
  <c r="N36"/>
  <c r="N35"/>
  <c r="N33"/>
  <c r="N32"/>
  <c r="N31"/>
  <c r="N30"/>
  <c r="N29"/>
  <c r="K27"/>
  <c r="J27"/>
  <c r="H27"/>
  <c r="K26"/>
  <c r="J26"/>
  <c r="I26"/>
  <c r="H26"/>
  <c r="K25"/>
  <c r="J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H20"/>
  <c r="K19"/>
  <c r="J19"/>
  <c r="H19"/>
  <c r="K18"/>
  <c r="J18"/>
  <c r="H18"/>
  <c r="K17"/>
  <c r="J17"/>
  <c r="I17"/>
  <c r="H17"/>
  <c r="K16"/>
  <c r="J16"/>
  <c r="O16" s="1"/>
  <c r="I16"/>
  <c r="H16"/>
  <c r="K15"/>
  <c r="J15"/>
  <c r="I15"/>
  <c r="H15"/>
  <c r="K13"/>
  <c r="J13"/>
  <c r="I13"/>
  <c r="H13"/>
  <c r="N38" i="53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2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1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0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9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O17" s="1"/>
  <c r="I17"/>
  <c r="H17"/>
  <c r="K16"/>
  <c r="J16"/>
  <c r="I16"/>
  <c r="H16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K14" s="1"/>
  <c r="G14"/>
  <c r="J14" s="1"/>
  <c r="C14"/>
  <c r="D14" i="46"/>
  <c r="E14"/>
  <c r="F14"/>
  <c r="K14" s="1"/>
  <c r="G14"/>
  <c r="C14"/>
  <c r="D14" i="45"/>
  <c r="E14"/>
  <c r="F14"/>
  <c r="K14" s="1"/>
  <c r="G14"/>
  <c r="J14" s="1"/>
  <c r="C14"/>
  <c r="D14" i="44"/>
  <c r="E14"/>
  <c r="F14"/>
  <c r="K14" s="1"/>
  <c r="G14"/>
  <c r="C14"/>
  <c r="D14" i="43"/>
  <c r="E14"/>
  <c r="F14"/>
  <c r="K14" s="1"/>
  <c r="G14"/>
  <c r="J14" s="1"/>
  <c r="C14"/>
  <c r="D14" i="42"/>
  <c r="E14"/>
  <c r="F14"/>
  <c r="K14" s="1"/>
  <c r="G14"/>
  <c r="C14"/>
  <c r="D14" i="41"/>
  <c r="E14"/>
  <c r="F14"/>
  <c r="K14" s="1"/>
  <c r="G14"/>
  <c r="J14" s="1"/>
  <c r="C14"/>
  <c r="D14" i="40"/>
  <c r="E14"/>
  <c r="F14"/>
  <c r="K14" s="1"/>
  <c r="G14"/>
  <c r="C14"/>
  <c r="D14" i="39"/>
  <c r="E14"/>
  <c r="F14"/>
  <c r="K14" s="1"/>
  <c r="G14"/>
  <c r="J14" s="1"/>
  <c r="C14"/>
  <c r="D14" i="38"/>
  <c r="E14"/>
  <c r="F14"/>
  <c r="K14" s="1"/>
  <c r="G14"/>
  <c r="C14"/>
  <c r="G14" i="37"/>
  <c r="J14" s="1"/>
  <c r="D14"/>
  <c r="E14"/>
  <c r="F14"/>
  <c r="K14" s="1"/>
  <c r="C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K14" i="1"/>
  <c r="N46" i="4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6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5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4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3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2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0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9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8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6" i="35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6"/>
  <c r="N44"/>
  <c r="N43"/>
  <c r="N42"/>
  <c r="N41"/>
  <c r="N40"/>
  <c r="O16" i="36" l="1"/>
  <c r="I14" i="38"/>
  <c r="I14" i="40"/>
  <c r="I14" i="42"/>
  <c r="I14" i="44"/>
  <c r="I14" i="21"/>
  <c r="I14" i="46"/>
  <c r="O16" i="21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I14" i="37"/>
  <c r="H14" i="38"/>
  <c r="J14"/>
  <c r="I14" i="39"/>
  <c r="H14" i="40"/>
  <c r="J14"/>
  <c r="I14" i="41"/>
  <c r="H14" i="42"/>
  <c r="J14"/>
  <c r="I14" i="43"/>
  <c r="H14" i="44"/>
  <c r="J14"/>
  <c r="I14" i="45"/>
  <c r="H14" i="46"/>
  <c r="J14"/>
  <c r="I14" i="47"/>
  <c r="H14" i="35"/>
  <c r="H14" i="37"/>
  <c r="H14" i="39"/>
  <c r="H14" i="41"/>
  <c r="H14" i="43"/>
  <c r="H14" i="45"/>
  <c r="H14" i="47"/>
  <c r="C14" i="49" l="1"/>
</calcChain>
</file>

<file path=xl/sharedStrings.xml><?xml version="1.0" encoding="utf-8"?>
<sst xmlns="http://schemas.openxmlformats.org/spreadsheetml/2006/main" count="2460" uniqueCount="199">
  <si>
    <t>Índice de cuadros y gráficas</t>
  </si>
  <si>
    <t>% Cambio   '10/'09</t>
  </si>
  <si>
    <t>Año</t>
  </si>
  <si>
    <t>Armenia</t>
  </si>
  <si>
    <t>Bogotá</t>
  </si>
  <si>
    <t>Cartagena</t>
  </si>
  <si>
    <t>Florencia</t>
  </si>
  <si>
    <t>Ibagué</t>
  </si>
  <si>
    <t>Montería</t>
  </si>
  <si>
    <t>Neiva</t>
  </si>
  <si>
    <t>Pasto</t>
  </si>
  <si>
    <t>Popayán</t>
  </si>
  <si>
    <t>Quibdó</t>
  </si>
  <si>
    <t>San Andres</t>
  </si>
  <si>
    <t>Sincelejo</t>
  </si>
  <si>
    <t>Sta Marta</t>
  </si>
  <si>
    <t>Tunja</t>
  </si>
  <si>
    <t>Valledupar</t>
  </si>
  <si>
    <t>Villavicencio</t>
  </si>
  <si>
    <t>Bucaramanga</t>
  </si>
  <si>
    <t>Cúcuta</t>
  </si>
  <si>
    <t>Manizales</t>
  </si>
  <si>
    <t>Pereira</t>
  </si>
  <si>
    <t>Medellín</t>
  </si>
  <si>
    <t>Cali</t>
  </si>
  <si>
    <t>Barranquilla</t>
  </si>
  <si>
    <t>Colombia</t>
  </si>
  <si>
    <t>% del total '10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</si>
  <si>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</si>
  <si>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</si>
  <si>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</si>
  <si>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</si>
  <si>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</si>
  <si>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</si>
  <si>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</si>
  <si>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</si>
  <si>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</si>
  <si>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</si>
  <si>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</si>
  <si>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</si>
  <si>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</si>
  <si>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</si>
  <si>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</si>
  <si>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</si>
  <si>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</si>
  <si>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</si>
  <si>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</si>
  <si>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</si>
  <si>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</si>
  <si>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</si>
  <si>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</si>
  <si>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</si>
  <si>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</si>
  <si>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</si>
  <si>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</si>
  <si>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</si>
  <si>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</si>
  <si>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</si>
  <si>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</si>
  <si>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/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</si>
  <si>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</si>
  <si>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</si>
  <si>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</si>
  <si>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</si>
  <si>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</si>
  <si>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</si>
  <si>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</si>
  <si>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</si>
  <si>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</si>
  <si>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</si>
  <si>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</si>
  <si>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Indicadores Secretaría</t>
  </si>
  <si>
    <t>Empleado Asalariado</t>
  </si>
  <si>
    <t>Empleado no asalariado</t>
  </si>
  <si>
    <t>Tasa de empleados asalariados</t>
  </si>
  <si>
    <t>Tasa de empleados no asalariados</t>
  </si>
  <si>
    <t>Tipo de empleo: empleado particular</t>
  </si>
  <si>
    <t xml:space="preserve">Tipo de empleo: empleado del gobierno </t>
  </si>
  <si>
    <t xml:space="preserve">Tipo de empleo: empleado doméstico </t>
  </si>
  <si>
    <t xml:space="preserve">Tipo de empleo: cuenta propia  </t>
  </si>
  <si>
    <t>Tipo de empleo: patrón o empleador</t>
  </si>
  <si>
    <t xml:space="preserve">Tipo de empleo: trabajo familiar sin remuneración </t>
  </si>
  <si>
    <t>Tipo de empleo: trabajador sin remuneración en otras empresas</t>
  </si>
  <si>
    <t>Tipo de empleo: jornalero o peón</t>
  </si>
  <si>
    <t>Tipo de empleo: otro</t>
  </si>
  <si>
    <t>Indicadores Secretaría: empleado asalariado</t>
  </si>
  <si>
    <t>Indicadores Secretaría: empleado no asalariado</t>
  </si>
  <si>
    <t>Indicadores Secretaría: tasa de empleados asalariados</t>
  </si>
  <si>
    <t>Indicadores Secretaría: tasa de empleados no asalariados</t>
  </si>
  <si>
    <t>Tasa de subempleo subjetivo: insuficiencia de horas</t>
  </si>
  <si>
    <t>Tasa de subempleo subjetivo: empleo inadecuado competencias</t>
  </si>
  <si>
    <t>Tasa de subempleo subjetivo: empleo inadecuado por ingresos</t>
  </si>
  <si>
    <t>Tasa de subempleo objetivo: insuficiencia de horas</t>
  </si>
  <si>
    <t>Tasa de subempleo objetivo: empleo inadecuado competencias</t>
  </si>
  <si>
    <t xml:space="preserve"> Tasa de subempleo objetivo: empleo inadecuado por ingresos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</si>
  <si>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</si>
  <si>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</si>
  <si>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</si>
  <si>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</si>
  <si>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</si>
  <si>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</si>
  <si>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</si>
  <si>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</si>
  <si>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</si>
  <si>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</si>
  <si>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</si>
  <si>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</si>
  <si>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</si>
  <si>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</si>
  <si>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</si>
  <si>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</si>
  <si>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Tipo de empleo (personas)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</si>
  <si>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</si>
  <si>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</si>
  <si>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</si>
  <si>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</si>
  <si>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</si>
  <si>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</si>
  <si>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</si>
  <si>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</si>
  <si>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</si>
  <si>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</si>
  <si>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</si>
  <si>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</si>
  <si>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</si>
  <si>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</si>
  <si>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</si>
  <si>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</si>
  <si>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</si>
  <si>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</si>
  <si>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</si>
  <si>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</si>
  <si>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Cesantes: Servicios, comunales, sociales y personales</t>
  </si>
  <si>
    <t>Cesantes: Actividades Inmobiliarias</t>
  </si>
  <si>
    <t>Cesantes: Intermediación financiera</t>
  </si>
  <si>
    <t>Cesantes: Transporte, almacenamiento y comunicaciones</t>
  </si>
  <si>
    <t>Cesantes: Comercio, hoteles y restaurantes</t>
  </si>
  <si>
    <t>Cesantes: Construcción</t>
  </si>
  <si>
    <t>Cesantes: Suministro de Electricidad Gas y Agua</t>
  </si>
  <si>
    <t>Cesantes: Industria manufacturera</t>
  </si>
  <si>
    <t>Cesantes: Explotación de Minas y Canteras</t>
  </si>
  <si>
    <t>Cesantes: Agricultura, pesca, ganadería, caza y silvicultura</t>
  </si>
  <si>
    <t>Cesantes: No informa</t>
  </si>
  <si>
    <t>Rama: Servicios, comunales, sociales y personales</t>
  </si>
  <si>
    <t>Rama: Actividades Inmobiliarias</t>
  </si>
  <si>
    <t>Rama: Intermediación financiera</t>
  </si>
  <si>
    <t>Rama: Transporte, almacenamiento y comunicaciones</t>
  </si>
  <si>
    <t>Rama: Comercio, hoteles y restaurantes</t>
  </si>
  <si>
    <t>Rama: Construcción</t>
  </si>
  <si>
    <t>Rama: Suministro de Electricidad Gas y Agua</t>
  </si>
  <si>
    <t>Rama: Industria manufacturera</t>
  </si>
  <si>
    <t>Rama: Explotación de Minas y Canteras</t>
  </si>
  <si>
    <t>Rama: Agricultura, pesca, ganadería, caza y silvicultura</t>
  </si>
  <si>
    <t>Rama: No informa</t>
  </si>
  <si>
    <t>Cesantes: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</si>
  <si>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</si>
  <si>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</si>
  <si>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</si>
  <si>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</si>
  <si>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</si>
  <si>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</si>
  <si>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</si>
  <si>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</si>
  <si>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</si>
  <si>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</si>
  <si>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Tasa de desempleo contexto internacional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</si>
  <si>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</si>
  <si>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</si>
  <si>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</si>
  <si>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</si>
  <si>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</si>
  <si>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</si>
  <si>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</si>
  <si>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</si>
  <si>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</si>
  <si>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</si>
  <si>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</si>
  <si>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</si>
  <si>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</si>
  <si>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Principales estadísticas del mercado laboral para Bogotá: tipo de empleo</t>
  </si>
  <si>
    <t>Principales indicadores estadísticos del mercado laboral para Bogotá: indicadores Secretaría</t>
  </si>
  <si>
    <t xml:space="preserve">                         Principales indicadores estadísticos del mercado laboral para Bogotá: indicadores Secretaría</t>
  </si>
  <si>
    <t>incluye a Villa María; Pereira incluye a Dos Quebradas y La Virginia; Medellín incluye a Valle de Aburra; Cali incluye a  Yumbo; y</t>
  </si>
  <si>
    <t xml:space="preserve">                           Principales indicadores estadísticos del mercado laboral para Bogotá: Rama de actividad</t>
  </si>
  <si>
    <t>Principales indicadores estadísticos del mercado laboral para Bogotá:</t>
  </si>
  <si>
    <t>Posición 2011</t>
  </si>
  <si>
    <t>% del total '11</t>
  </si>
  <si>
    <t>Cambio '11/'10</t>
  </si>
  <si>
    <t>% Cambio   '11/'10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</si>
  <si>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febrero-abril de 2011</t>
    </r>
    <r>
      <rPr>
        <b/>
        <sz val="12"/>
        <rFont val="Calibri"/>
        <family val="2"/>
        <scheme val="minor"/>
      </rPr>
      <t>, porcentaje %</t>
    </r>
  </si>
  <si>
    <t>Primer trimestre 2011 Venezuela y Argentina, 2010 para China.</t>
  </si>
  <si>
    <t>Fuente: Departamento Administrativo Nacional de Estadística, Gran Encuesta Integrada de Hogares (GEIH) junio 2011.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</si>
  <si>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marzo-mayo de 2011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</si>
  <si>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Estadística, GEIH junio 2011.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</si>
  <si>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marzo-mayo de 2011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</si>
  <si>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por personas; trimestre móvil </t>
    </r>
    <r>
      <rPr>
        <b/>
        <sz val="12"/>
        <color rgb="FF53722D"/>
        <rFont val="Calibri"/>
        <family val="2"/>
        <scheme val="minor"/>
      </rPr>
      <t>marzo-mayo de 2011</t>
    </r>
    <r>
      <rPr>
        <b/>
        <sz val="12"/>
        <rFont val="Calibri"/>
        <family val="2"/>
        <scheme val="minor"/>
      </rPr>
      <t xml:space="preserve">, miles de personas </t>
    </r>
  </si>
  <si>
    <t>Datos Para Abril 2011 Euro Zona, Colombia, Chile y Japón. Para Mayo EEUU, Brasil, México, Perú y Canadá.</t>
  </si>
  <si>
    <t>Fuente: The Economist. Edición impresa 30 de junio de 2011.</t>
  </si>
  <si>
    <t>Riohacha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</si>
</sst>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indexed="64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19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12" fillId="2" borderId="0" xfId="1" applyNumberFormat="1" applyFont="1" applyFill="1" applyBorder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12" fillId="2" borderId="4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164" fontId="11" fillId="2" borderId="0" xfId="1" applyNumberFormat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2" fillId="2" borderId="13" xfId="1" applyFont="1" applyFill="1" applyBorder="1" applyAlignment="1">
      <alignment horizontal="center"/>
    </xf>
    <xf numFmtId="0" fontId="12" fillId="2" borderId="13" xfId="1" applyFont="1" applyFill="1" applyBorder="1"/>
    <xf numFmtId="0" fontId="11" fillId="2" borderId="14" xfId="1" applyFont="1" applyFill="1" applyBorder="1"/>
    <xf numFmtId="0" fontId="11" fillId="2" borderId="15" xfId="1" applyFont="1" applyFill="1" applyBorder="1"/>
    <xf numFmtId="164" fontId="12" fillId="2" borderId="13" xfId="1" applyNumberFormat="1" applyFont="1" applyFill="1" applyBorder="1" applyAlignment="1">
      <alignment horizontal="center"/>
    </xf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6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164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3" fontId="2" fillId="3" borderId="17" xfId="2" applyNumberFormat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8" fillId="2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2" fillId="3" borderId="18" xfId="2" applyNumberFormat="1" applyFont="1" applyFill="1" applyBorder="1"/>
    <xf numFmtId="3" fontId="12" fillId="2" borderId="19" xfId="2" applyNumberFormat="1" applyFont="1" applyFill="1" applyBorder="1" applyAlignment="1">
      <alignment horizontal="center" vertical="center"/>
    </xf>
    <xf numFmtId="3" fontId="12" fillId="2" borderId="20" xfId="2" applyNumberFormat="1" applyFont="1" applyFill="1" applyBorder="1" applyAlignment="1">
      <alignment horizontal="center" vertical="center"/>
    </xf>
    <xf numFmtId="0" fontId="12" fillId="2" borderId="1" xfId="1" applyFont="1" applyFill="1" applyBorder="1"/>
    <xf numFmtId="3" fontId="12" fillId="0" borderId="2" xfId="2" applyNumberFormat="1" applyFont="1" applyFill="1" applyBorder="1" applyAlignment="1">
      <alignment horizontal="center" vertical="center"/>
    </xf>
    <xf numFmtId="3" fontId="18" fillId="0" borderId="2" xfId="2" applyNumberFormat="1" applyFont="1" applyFill="1" applyBorder="1" applyAlignment="1">
      <alignment horizontal="center" vertical="center"/>
    </xf>
    <xf numFmtId="3" fontId="14" fillId="3" borderId="11" xfId="2" applyNumberFormat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1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 vertical="center"/>
    </xf>
    <xf numFmtId="167" fontId="11" fillId="0" borderId="11" xfId="2" applyNumberFormat="1" applyFont="1" applyFill="1" applyBorder="1" applyAlignment="1">
      <alignment horizontal="right"/>
    </xf>
    <xf numFmtId="167" fontId="11" fillId="0" borderId="11" xfId="2" applyNumberFormat="1" applyFont="1" applyFill="1" applyBorder="1" applyAlignment="1">
      <alignment horizontal="right" vertical="center"/>
    </xf>
    <xf numFmtId="167" fontId="12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 vertical="center"/>
    </xf>
    <xf numFmtId="1" fontId="12" fillId="2" borderId="11" xfId="1" applyNumberFormat="1" applyFont="1" applyFill="1" applyBorder="1" applyAlignment="1">
      <alignment horizontal="center"/>
    </xf>
    <xf numFmtId="3" fontId="18" fillId="2" borderId="11" xfId="2" applyNumberFormat="1" applyFont="1" applyFill="1" applyBorder="1" applyAlignment="1">
      <alignment horizontal="center" vertical="center"/>
    </xf>
    <xf numFmtId="164" fontId="2" fillId="3" borderId="11" xfId="2" applyNumberFormat="1" applyFont="1" applyFill="1" applyBorder="1" applyAlignment="1">
      <alignment horizontal="right" vertical="center"/>
    </xf>
    <xf numFmtId="164" fontId="14" fillId="3" borderId="11" xfId="2" applyNumberFormat="1" applyFont="1" applyFill="1" applyBorder="1" applyAlignment="1">
      <alignment horizontal="right" vertical="center"/>
    </xf>
    <xf numFmtId="0" fontId="12" fillId="2" borderId="15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1" fillId="0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1" xfId="2" applyNumberFormat="1" applyFont="1" applyFill="1" applyBorder="1"/>
    <xf numFmtId="3" fontId="12" fillId="2" borderId="21" xfId="2" applyNumberFormat="1" applyFont="1" applyFill="1" applyBorder="1"/>
    <xf numFmtId="164" fontId="12" fillId="2" borderId="21" xfId="2" applyNumberFormat="1" applyFont="1" applyFill="1" applyBorder="1"/>
    <xf numFmtId="164" fontId="11" fillId="2" borderId="21" xfId="2" applyNumberFormat="1" applyFont="1" applyFill="1" applyBorder="1"/>
    <xf numFmtId="3" fontId="11" fillId="0" borderId="2" xfId="2" applyNumberFormat="1" applyFont="1" applyFill="1" applyBorder="1"/>
    <xf numFmtId="3" fontId="12" fillId="0" borderId="2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164" fontId="11" fillId="2" borderId="6" xfId="1" applyNumberFormat="1" applyFont="1" applyFill="1" applyBorder="1"/>
    <xf numFmtId="0" fontId="23" fillId="2" borderId="1" xfId="1" applyFont="1" applyFill="1" applyBorder="1" applyAlignment="1"/>
    <xf numFmtId="167" fontId="14" fillId="3" borderId="11" xfId="1" applyNumberFormat="1" applyFont="1" applyFill="1" applyBorder="1" applyAlignment="1">
      <alignment horizontal="right"/>
    </xf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167" fontId="14" fillId="3" borderId="11" xfId="2" applyNumberFormat="1" applyFont="1" applyFill="1" applyBorder="1" applyAlignment="1">
      <alignment horizontal="right" vertical="center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7" fontId="12" fillId="2" borderId="11" xfId="1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457"/>
          <c:w val="0.82021562265349557"/>
          <c:h val="0.54467662231878355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63.762928366301367</c:v>
                </c:pt>
                <c:pt idx="1">
                  <c:v>66.097975112812946</c:v>
                </c:pt>
                <c:pt idx="2">
                  <c:v>66.021855480874905</c:v>
                </c:pt>
                <c:pt idx="3">
                  <c:v>67.222260616857056</c:v>
                </c:pt>
                <c:pt idx="4">
                  <c:v>70.08389401103814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57.075296357231785</c:v>
                </c:pt>
                <c:pt idx="1">
                  <c:v>59.396810346373186</c:v>
                </c:pt>
                <c:pt idx="2">
                  <c:v>58.388686474205308</c:v>
                </c:pt>
                <c:pt idx="3">
                  <c:v>59.853269855964641</c:v>
                </c:pt>
                <c:pt idx="4">
                  <c:v>63.150457390922064</c:v>
                </c:pt>
              </c:numCache>
            </c:numRef>
          </c:val>
        </c:ser>
        <c:marker val="1"/>
        <c:axId val="69405312"/>
        <c:axId val="69411200"/>
      </c:lineChart>
      <c:catAx>
        <c:axId val="69405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11200"/>
        <c:crosses val="autoZero"/>
        <c:auto val="1"/>
        <c:lblAlgn val="ctr"/>
        <c:lblOffset val="100"/>
      </c:catAx>
      <c:valAx>
        <c:axId val="69411200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0531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39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342724285448571"/>
          <c:y val="0.18111530072825421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10.488285555432672</c:v>
                </c:pt>
                <c:pt idx="1">
                  <c:v>10.138230036551853</c:v>
                </c:pt>
                <c:pt idx="2">
                  <c:v>11.561570308529506</c:v>
                </c:pt>
                <c:pt idx="3">
                  <c:v>10.962128755075708</c:v>
                </c:pt>
                <c:pt idx="4">
                  <c:v>9.8930607058639133</c:v>
                </c:pt>
              </c:numCache>
            </c:numRef>
          </c:val>
        </c:ser>
        <c:marker val="1"/>
        <c:axId val="69451776"/>
        <c:axId val="69453312"/>
      </c:lineChart>
      <c:catAx>
        <c:axId val="69451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53312"/>
        <c:crosses val="autoZero"/>
        <c:auto val="1"/>
        <c:lblAlgn val="ctr"/>
        <c:lblOffset val="100"/>
      </c:catAx>
      <c:valAx>
        <c:axId val="69453312"/>
        <c:scaling>
          <c:orientation val="minMax"/>
          <c:min val="8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51776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1104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77.99765225193957</c:v>
                </c:pt>
                <c:pt idx="1">
                  <c:v>78.367772972788615</c:v>
                </c:pt>
                <c:pt idx="2">
                  <c:v>78.825594852971832</c:v>
                </c:pt>
                <c:pt idx="3">
                  <c:v>79.268499452820322</c:v>
                </c:pt>
                <c:pt idx="4">
                  <c:v>79.670852428264553</c:v>
                </c:pt>
                <c:pt idx="5">
                  <c:v>80.044385084222682</c:v>
                </c:pt>
                <c:pt idx="6">
                  <c:v>80.385143839612269</c:v>
                </c:pt>
                <c:pt idx="7">
                  <c:v>80.6976148443581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76.110098052401412</c:v>
                </c:pt>
                <c:pt idx="1">
                  <c:v>76.527926031045439</c:v>
                </c:pt>
                <c:pt idx="2">
                  <c:v>76.930217088861042</c:v>
                </c:pt>
                <c:pt idx="3">
                  <c:v>77.331662508364701</c:v>
                </c:pt>
                <c:pt idx="4">
                  <c:v>77.728589087238007</c:v>
                </c:pt>
                <c:pt idx="5">
                  <c:v>78.110234333763543</c:v>
                </c:pt>
                <c:pt idx="6">
                  <c:v>78.449786749911226</c:v>
                </c:pt>
                <c:pt idx="7">
                  <c:v>78.738275430682222</c:v>
                </c:pt>
              </c:numCache>
            </c:numRef>
          </c:val>
        </c:ser>
        <c:marker val="1"/>
        <c:axId val="69458560"/>
        <c:axId val="69198208"/>
      </c:lineChart>
      <c:catAx>
        <c:axId val="694585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198208"/>
        <c:crosses val="autoZero"/>
        <c:auto val="1"/>
        <c:lblAlgn val="ctr"/>
        <c:lblOffset val="100"/>
      </c:catAx>
      <c:valAx>
        <c:axId val="69198208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58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4143"/>
          <c:w val="0.17144393666027952"/>
          <c:h val="0.24428835284478431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7373946677718219"/>
          <c:w val="0.90275170481134137"/>
          <c:h val="0.62367124600404056"/>
        </c:manualLayout>
      </c:layout>
      <c:lineChart>
        <c:grouping val="standard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participación'!$C$13:$J$13</c:f>
              <c:numCache>
                <c:formatCode>#,##0.0</c:formatCode>
                <c:ptCount val="8"/>
                <c:pt idx="0">
                  <c:v>65.995874140610837</c:v>
                </c:pt>
                <c:pt idx="1">
                  <c:v>66.131326925947178</c:v>
                </c:pt>
                <c:pt idx="2">
                  <c:v>66.320790003862854</c:v>
                </c:pt>
                <c:pt idx="3">
                  <c:v>63.762928366301367</c:v>
                </c:pt>
                <c:pt idx="4">
                  <c:v>66.097975112812946</c:v>
                </c:pt>
                <c:pt idx="5">
                  <c:v>66.021855480874905</c:v>
                </c:pt>
                <c:pt idx="6">
                  <c:v>67.222260616857056</c:v>
                </c:pt>
                <c:pt idx="7">
                  <c:v>70.08389401103814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participación'!$C$25:$J$25</c:f>
              <c:numCache>
                <c:formatCode>#,##0.0</c:formatCode>
                <c:ptCount val="8"/>
                <c:pt idx="0">
                  <c:v>61.827911114405396</c:v>
                </c:pt>
                <c:pt idx="1">
                  <c:v>60.102465746347598</c:v>
                </c:pt>
                <c:pt idx="2">
                  <c:v>59.925909206060524</c:v>
                </c:pt>
                <c:pt idx="3">
                  <c:v>57.903675410851378</c:v>
                </c:pt>
                <c:pt idx="4">
                  <c:v>59.484996591797</c:v>
                </c:pt>
                <c:pt idx="5">
                  <c:v>61.261725608718955</c:v>
                </c:pt>
                <c:pt idx="6">
                  <c:v>62.340556732764576</c:v>
                </c:pt>
                <c:pt idx="7">
                  <c:v>62.964619329468682</c:v>
                </c:pt>
              </c:numCache>
            </c:numRef>
          </c:val>
        </c:ser>
        <c:marker val="1"/>
        <c:axId val="70200704"/>
        <c:axId val="70247552"/>
      </c:lineChart>
      <c:catAx>
        <c:axId val="70200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247552"/>
        <c:crosses val="autoZero"/>
        <c:auto val="1"/>
        <c:lblAlgn val="ctr"/>
        <c:lblOffset val="100"/>
      </c:catAx>
      <c:valAx>
        <c:axId val="70247552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2007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671"/>
          <c:y val="0.19438979675279291"/>
          <c:w val="0.1714439366602796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8289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9176"/>
          <c:w val="0.90275170481134137"/>
          <c:h val="0.66762575661251367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55.791303044780591</c:v>
                </c:pt>
                <c:pt idx="1">
                  <c:v>57.22643621102543</c:v>
                </c:pt>
                <c:pt idx="2">
                  <c:v>58.944714789187216</c:v>
                </c:pt>
                <c:pt idx="3">
                  <c:v>57.075296357231785</c:v>
                </c:pt>
                <c:pt idx="4">
                  <c:v>59.396810346373186</c:v>
                </c:pt>
                <c:pt idx="5">
                  <c:v>58.388686474205308</c:v>
                </c:pt>
                <c:pt idx="6">
                  <c:v>59.853269855964641</c:v>
                </c:pt>
                <c:pt idx="7">
                  <c:v>63.150457390922064</c:v>
                </c:pt>
              </c:numCache>
            </c:numRef>
          </c:val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ocupación'!$C$22:$J$22</c:f>
              <c:numCache>
                <c:formatCode>#,##0.0</c:formatCode>
                <c:ptCount val="8"/>
                <c:pt idx="0">
                  <c:v>53.163182305387146</c:v>
                </c:pt>
                <c:pt idx="1">
                  <c:v>52.62695038851615</c:v>
                </c:pt>
                <c:pt idx="2">
                  <c:v>52.888656294983782</c:v>
                </c:pt>
                <c:pt idx="3">
                  <c:v>51.274774471060461</c:v>
                </c:pt>
                <c:pt idx="4">
                  <c:v>52.903637675725989</c:v>
                </c:pt>
                <c:pt idx="5">
                  <c:v>53.956974651144321</c:v>
                </c:pt>
                <c:pt idx="6">
                  <c:v>54.839849082848623</c:v>
                </c:pt>
                <c:pt idx="7">
                  <c:v>55.975982398263277</c:v>
                </c:pt>
              </c:numCache>
            </c:numRef>
          </c:val>
        </c:ser>
        <c:marker val="1"/>
        <c:axId val="70188032"/>
        <c:axId val="70320896"/>
      </c:lineChart>
      <c:catAx>
        <c:axId val="70188032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320896"/>
        <c:crosses val="autoZero"/>
        <c:auto val="1"/>
        <c:lblAlgn val="ctr"/>
        <c:lblOffset val="100"/>
      </c:catAx>
      <c:valAx>
        <c:axId val="70320896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18803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368E-2"/>
          <c:y val="0.19145628069411399"/>
          <c:w val="0.1714439366602797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7127"/>
          <c:w val="0.90275170481134137"/>
          <c:h val="0.61254353266817052"/>
        </c:manualLayout>
      </c:layout>
      <c:lineChart>
        <c:grouping val="standard"/>
        <c:ser>
          <c:idx val="0"/>
          <c:order val="0"/>
          <c:tx>
            <c:strRef>
              <c:f>'Tasa de desempleo'!$B$34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desempleo'!$C$34:$J$34</c:f>
              <c:numCache>
                <c:formatCode>#,##0.0</c:formatCode>
                <c:ptCount val="8"/>
                <c:pt idx="0">
                  <c:v>15.462447631386073</c:v>
                </c:pt>
                <c:pt idx="1">
                  <c:v>13.465446140739948</c:v>
                </c:pt>
                <c:pt idx="2">
                  <c:v>11.121814463075619</c:v>
                </c:pt>
                <c:pt idx="3">
                  <c:v>10.488285555432672</c:v>
                </c:pt>
                <c:pt idx="4">
                  <c:v>10.138230036551853</c:v>
                </c:pt>
                <c:pt idx="5">
                  <c:v>11.561570308529506</c:v>
                </c:pt>
                <c:pt idx="6">
                  <c:v>10.962128755075708</c:v>
                </c:pt>
                <c:pt idx="7">
                  <c:v>9.8930607058639133</c:v>
                </c:pt>
              </c:numCache>
            </c:numRef>
          </c:val>
        </c:ser>
        <c:ser>
          <c:idx val="1"/>
          <c:order val="1"/>
          <c:tx>
            <c:strRef>
              <c:f>'Tasa de desempleo'!$B$32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desempleo'!$C$32:$J$32</c:f>
              <c:numCache>
                <c:formatCode>#,##0.0</c:formatCode>
                <c:ptCount val="8"/>
                <c:pt idx="0">
                  <c:v>14.014269152932284</c:v>
                </c:pt>
                <c:pt idx="1">
                  <c:v>12.437951197178185</c:v>
                </c:pt>
                <c:pt idx="2">
                  <c:v>11.743259407484519</c:v>
                </c:pt>
                <c:pt idx="3">
                  <c:v>11.448152285249654</c:v>
                </c:pt>
                <c:pt idx="4">
                  <c:v>11.063895600420254</c:v>
                </c:pt>
                <c:pt idx="5">
                  <c:v>11.923839732189293</c:v>
                </c:pt>
                <c:pt idx="6">
                  <c:v>12.031826539614084</c:v>
                </c:pt>
                <c:pt idx="7">
                  <c:v>11.099310855709991</c:v>
                </c:pt>
              </c:numCache>
            </c:numRef>
          </c:val>
        </c:ser>
        <c:marker val="1"/>
        <c:axId val="70556672"/>
        <c:axId val="70558464"/>
      </c:lineChart>
      <c:catAx>
        <c:axId val="70556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58464"/>
        <c:crosses val="autoZero"/>
        <c:auto val="1"/>
        <c:lblAlgn val="ctr"/>
        <c:lblOffset val="100"/>
      </c:catAx>
      <c:valAx>
        <c:axId val="705584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56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0639682108312611"/>
          <c:w val="0.1714439366602798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581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abierto'!$C$33:$J$33</c:f>
              <c:numCache>
                <c:formatCode>#,##0.0</c:formatCode>
                <c:ptCount val="8"/>
                <c:pt idx="0">
                  <c:v>14.14047103732671</c:v>
                </c:pt>
                <c:pt idx="1">
                  <c:v>12.549437114911951</c:v>
                </c:pt>
                <c:pt idx="2">
                  <c:v>10.320786104382544</c:v>
                </c:pt>
                <c:pt idx="3">
                  <c:v>9.9167074815806231</c:v>
                </c:pt>
                <c:pt idx="4">
                  <c:v>9.6921195628007073</c:v>
                </c:pt>
                <c:pt idx="5">
                  <c:v>11.046927958542838</c:v>
                </c:pt>
                <c:pt idx="6">
                  <c:v>10.525936887573492</c:v>
                </c:pt>
                <c:pt idx="7">
                  <c:v>9.2907354102242898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abierto'!$C$32:$J$32</c:f>
              <c:numCache>
                <c:formatCode>#,##0.0</c:formatCode>
                <c:ptCount val="8"/>
                <c:pt idx="0">
                  <c:v>12.739986487569391</c:v>
                </c:pt>
                <c:pt idx="1">
                  <c:v>11.386666292534416</c:v>
                </c:pt>
                <c:pt idx="2">
                  <c:v>10.80225709285628</c:v>
                </c:pt>
                <c:pt idx="3">
                  <c:v>10.408790121802761</c:v>
                </c:pt>
                <c:pt idx="4">
                  <c:v>10.241676029869179</c:v>
                </c:pt>
                <c:pt idx="5">
                  <c:v>11.131764510767248</c:v>
                </c:pt>
                <c:pt idx="6">
                  <c:v>11.118591035804972</c:v>
                </c:pt>
                <c:pt idx="7">
                  <c:v>10.178543405266643</c:v>
                </c:pt>
              </c:numCache>
            </c:numRef>
          </c:val>
        </c:ser>
        <c:marker val="1"/>
        <c:axId val="70482944"/>
        <c:axId val="70501120"/>
      </c:lineChart>
      <c:catAx>
        <c:axId val="70482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01120"/>
        <c:crosses val="autoZero"/>
        <c:auto val="1"/>
        <c:lblAlgn val="ctr"/>
        <c:lblOffset val="100"/>
      </c:catAx>
      <c:valAx>
        <c:axId val="705011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482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7453853103554604"/>
          <c:y val="0.54447271014200149"/>
          <c:w val="0.1714439366602799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497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5178E-2"/>
          <c:y val="0.14761693249882446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oculto'!$C$29:$J$29</c:f>
              <c:numCache>
                <c:formatCode>#,##0.0</c:formatCode>
                <c:ptCount val="8"/>
                <c:pt idx="0">
                  <c:v>1.3219862644171736</c:v>
                </c:pt>
                <c:pt idx="1">
                  <c:v>0.91602793600606658</c:v>
                </c:pt>
                <c:pt idx="2">
                  <c:v>0.80102835869307754</c:v>
                </c:pt>
                <c:pt idx="3">
                  <c:v>0.57155926513593802</c:v>
                </c:pt>
                <c:pt idx="4">
                  <c:v>0.44612826054089627</c:v>
                </c:pt>
                <c:pt idx="5">
                  <c:v>0.51465108384071923</c:v>
                </c:pt>
                <c:pt idx="6">
                  <c:v>0.43619186750221556</c:v>
                </c:pt>
                <c:pt idx="7">
                  <c:v>0.60231736310487649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oculto'!$C$20:$J$20</c:f>
              <c:numCache>
                <c:formatCode>#,##0.0</c:formatCode>
                <c:ptCount val="8"/>
                <c:pt idx="0">
                  <c:v>1.2742809409147686</c:v>
                </c:pt>
                <c:pt idx="1">
                  <c:v>1.0512849046437687</c:v>
                </c:pt>
                <c:pt idx="2">
                  <c:v>0.94100231462824013</c:v>
                </c:pt>
                <c:pt idx="3">
                  <c:v>1.0393604153211198</c:v>
                </c:pt>
                <c:pt idx="4">
                  <c:v>0.82222124364700366</c:v>
                </c:pt>
                <c:pt idx="5">
                  <c:v>0.79207522142204467</c:v>
                </c:pt>
                <c:pt idx="6">
                  <c:v>0.91323550380911134</c:v>
                </c:pt>
                <c:pt idx="7">
                  <c:v>0.92076443718476808</c:v>
                </c:pt>
              </c:numCache>
            </c:numRef>
          </c:val>
        </c:ser>
        <c:marker val="1"/>
        <c:axId val="70720512"/>
        <c:axId val="70742784"/>
      </c:lineChart>
      <c:catAx>
        <c:axId val="70720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742784"/>
        <c:crosses val="autoZero"/>
        <c:auto val="1"/>
        <c:lblAlgn val="ctr"/>
        <c:lblOffset val="100"/>
      </c:catAx>
      <c:valAx>
        <c:axId val="707427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720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5705982905982965"/>
          <c:w val="0.1714439366602799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553"/>
          <c:w val="0.90275170481134137"/>
          <c:h val="0.59667632219547684"/>
        </c:manualLayout>
      </c:layout>
      <c:lineChart>
        <c:grouping val="standard"/>
        <c:ser>
          <c:idx val="1"/>
          <c:order val="0"/>
          <c:tx>
            <c:strRef>
              <c:f>'Tasa de subempleo subjetivo'!$B$19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subjetivo'!$C$19:$J$19</c:f>
              <c:numCache>
                <c:formatCode>#,##0.0</c:formatCode>
                <c:ptCount val="8"/>
                <c:pt idx="0">
                  <c:v>30.6789393822324</c:v>
                </c:pt>
                <c:pt idx="1">
                  <c:v>32.864178118749301</c:v>
                </c:pt>
                <c:pt idx="2">
                  <c:v>33.900031513146075</c:v>
                </c:pt>
                <c:pt idx="3">
                  <c:v>28.569386482250962</c:v>
                </c:pt>
                <c:pt idx="4">
                  <c:v>27.912773583059863</c:v>
                </c:pt>
                <c:pt idx="5">
                  <c:v>21.801097129278244</c:v>
                </c:pt>
                <c:pt idx="6">
                  <c:v>30.412822040302533</c:v>
                </c:pt>
                <c:pt idx="7">
                  <c:v>32.955390359638123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subjetivo'!$C$21:$J$21</c:f>
              <c:numCache>
                <c:formatCode>#,##0.0</c:formatCode>
                <c:ptCount val="8"/>
                <c:pt idx="0">
                  <c:v>32.148625976117387</c:v>
                </c:pt>
                <c:pt idx="1">
                  <c:v>31.922746686119226</c:v>
                </c:pt>
                <c:pt idx="2">
                  <c:v>32.228474475404575</c:v>
                </c:pt>
                <c:pt idx="3">
                  <c:v>34.625536250691866</c:v>
                </c:pt>
                <c:pt idx="4">
                  <c:v>29.861508146069838</c:v>
                </c:pt>
                <c:pt idx="5">
                  <c:v>29.630760076814077</c:v>
                </c:pt>
                <c:pt idx="6">
                  <c:v>31.817100044235719</c:v>
                </c:pt>
                <c:pt idx="7">
                  <c:v>31.289761453576652</c:v>
                </c:pt>
              </c:numCache>
            </c:numRef>
          </c:val>
        </c:ser>
        <c:marker val="1"/>
        <c:axId val="70614016"/>
        <c:axId val="70619904"/>
      </c:lineChart>
      <c:catAx>
        <c:axId val="70614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619904"/>
        <c:crosses val="autoZero"/>
        <c:auto val="1"/>
        <c:lblAlgn val="ctr"/>
        <c:lblOffset val="100"/>
      </c:catAx>
      <c:valAx>
        <c:axId val="706199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614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800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'Insuficiencia de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horas'!$C$16:$J$16</c:f>
              <c:numCache>
                <c:formatCode>#,##0.0</c:formatCode>
                <c:ptCount val="8"/>
                <c:pt idx="0">
                  <c:v>15.374573089966528</c:v>
                </c:pt>
                <c:pt idx="1">
                  <c:v>14.568051348697539</c:v>
                </c:pt>
                <c:pt idx="2">
                  <c:v>15.425186554317161</c:v>
                </c:pt>
                <c:pt idx="3">
                  <c:v>7.6217807941942759</c:v>
                </c:pt>
                <c:pt idx="4">
                  <c:v>9.0040998550376621</c:v>
                </c:pt>
                <c:pt idx="5">
                  <c:v>5.1564499643178374</c:v>
                </c:pt>
                <c:pt idx="6">
                  <c:v>9.2314816958807064</c:v>
                </c:pt>
                <c:pt idx="7">
                  <c:v>11.982641075569212</c:v>
                </c:pt>
              </c:numCache>
            </c:numRef>
          </c:val>
        </c:ser>
        <c:ser>
          <c:idx val="1"/>
          <c:order val="1"/>
          <c:tx>
            <c:strRef>
              <c:f>'Insuficiencia de horas'!$B$21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horas'!$C$21:$J$21</c:f>
              <c:numCache>
                <c:formatCode>#,##0.0</c:formatCode>
                <c:ptCount val="8"/>
                <c:pt idx="0">
                  <c:v>13.4906887647566</c:v>
                </c:pt>
                <c:pt idx="1">
                  <c:v>10.920143126500651</c:v>
                </c:pt>
                <c:pt idx="2">
                  <c:v>10.910601137542884</c:v>
                </c:pt>
                <c:pt idx="3">
                  <c:v>10.593741828604591</c:v>
                </c:pt>
                <c:pt idx="4">
                  <c:v>9.0889865515880039</c:v>
                </c:pt>
                <c:pt idx="5">
                  <c:v>8.6936095376248517</c:v>
                </c:pt>
                <c:pt idx="6">
                  <c:v>10.03058519523144</c:v>
                </c:pt>
                <c:pt idx="7">
                  <c:v>10.00769767036542</c:v>
                </c:pt>
              </c:numCache>
            </c:numRef>
          </c:val>
        </c:ser>
        <c:marker val="1"/>
        <c:axId val="70990848"/>
        <c:axId val="70992640"/>
      </c:lineChart>
      <c:catAx>
        <c:axId val="70990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92640"/>
        <c:crosses val="autoZero"/>
        <c:auto val="1"/>
        <c:lblAlgn val="ctr"/>
        <c:lblOffset val="100"/>
      </c:catAx>
      <c:valAx>
        <c:axId val="7099264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908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9092"/>
          <c:w val="0.1714439366602801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81"/>
          <c:y val="6.9084666250346675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272"/>
          <c:w val="0.90275170481134137"/>
          <c:h val="0.6241636403593761"/>
        </c:manualLayout>
      </c:layout>
      <c:lineChart>
        <c:grouping val="standard"/>
        <c:ser>
          <c:idx val="0"/>
          <c:order val="0"/>
          <c:tx>
            <c:strRef>
              <c:f>'Empleo inadecuado competencias'!$B$18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competencias'!$C$18:$J$18</c:f>
              <c:numCache>
                <c:formatCode>#,##0.0</c:formatCode>
                <c:ptCount val="8"/>
                <c:pt idx="0">
                  <c:v>3.4832628831649606</c:v>
                </c:pt>
                <c:pt idx="1">
                  <c:v>3.2522007901617913</c:v>
                </c:pt>
                <c:pt idx="2">
                  <c:v>4.8094377718747294</c:v>
                </c:pt>
                <c:pt idx="3">
                  <c:v>20.881859820895883</c:v>
                </c:pt>
                <c:pt idx="4">
                  <c:v>18.543644335352134</c:v>
                </c:pt>
                <c:pt idx="5">
                  <c:v>13.022761559059322</c:v>
                </c:pt>
                <c:pt idx="6">
                  <c:v>20.043455837931027</c:v>
                </c:pt>
                <c:pt idx="7">
                  <c:v>20.43163935904802</c:v>
                </c:pt>
              </c:numCache>
            </c:numRef>
          </c:val>
        </c:ser>
        <c:ser>
          <c:idx val="1"/>
          <c:order val="1"/>
          <c:tx>
            <c:strRef>
              <c:f>'Empleo inadecuado competencias'!$B$24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competencias'!$C$24:$J$24</c:f>
              <c:numCache>
                <c:formatCode>#,##0.0</c:formatCode>
                <c:ptCount val="8"/>
                <c:pt idx="0">
                  <c:v>3.18495394180129</c:v>
                </c:pt>
                <c:pt idx="1">
                  <c:v>3.1216659783853227</c:v>
                </c:pt>
                <c:pt idx="2">
                  <c:v>5.4272416312743434</c:v>
                </c:pt>
                <c:pt idx="3">
                  <c:v>17.906581976732376</c:v>
                </c:pt>
                <c:pt idx="4">
                  <c:v>16.196187630079027</c:v>
                </c:pt>
                <c:pt idx="5">
                  <c:v>14.473435506041223</c:v>
                </c:pt>
                <c:pt idx="6">
                  <c:v>15.99077039066067</c:v>
                </c:pt>
                <c:pt idx="7">
                  <c:v>16.375344325057796</c:v>
                </c:pt>
              </c:numCache>
            </c:numRef>
          </c:val>
        </c:ser>
        <c:marker val="1"/>
        <c:axId val="70925312"/>
        <c:axId val="70959872"/>
      </c:lineChart>
      <c:catAx>
        <c:axId val="70925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59872"/>
        <c:crosses val="autoZero"/>
        <c:auto val="1"/>
        <c:lblAlgn val="ctr"/>
        <c:lblOffset val="100"/>
      </c:catAx>
      <c:valAx>
        <c:axId val="709598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25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5026"/>
          <c:w val="0.1714439366602802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656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'Empleo inadecuado por ingresos'!$B$20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por ingresos'!$C$20:$J$20</c:f>
              <c:numCache>
                <c:formatCode>#,##0.0</c:formatCode>
                <c:ptCount val="8"/>
                <c:pt idx="0">
                  <c:v>21.489169344308152</c:v>
                </c:pt>
                <c:pt idx="1">
                  <c:v>24.860473614864915</c:v>
                </c:pt>
                <c:pt idx="2">
                  <c:v>26.346503933051086</c:v>
                </c:pt>
                <c:pt idx="3">
                  <c:v>25.031269490532065</c:v>
                </c:pt>
                <c:pt idx="4">
                  <c:v>23.172798662433411</c:v>
                </c:pt>
                <c:pt idx="5">
                  <c:v>18.953589959002411</c:v>
                </c:pt>
                <c:pt idx="6">
                  <c:v>25.960556312189908</c:v>
                </c:pt>
                <c:pt idx="7">
                  <c:v>27.695826320642098</c:v>
                </c:pt>
              </c:numCache>
            </c:numRef>
          </c:val>
        </c:ser>
        <c:ser>
          <c:idx val="1"/>
          <c:order val="1"/>
          <c:tx>
            <c:strRef>
              <c:f>'Empleo inadecuado por ingresos'!$B$21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por ingresos'!$C$21:$J$21</c:f>
              <c:numCache>
                <c:formatCode>#,##0.0</c:formatCode>
                <c:ptCount val="8"/>
                <c:pt idx="0">
                  <c:v>26.512322466556792</c:v>
                </c:pt>
                <c:pt idx="1">
                  <c:v>26.88808615057388</c:v>
                </c:pt>
                <c:pt idx="2">
                  <c:v>27.763899844034551</c:v>
                </c:pt>
                <c:pt idx="3">
                  <c:v>30.845833102726409</c:v>
                </c:pt>
                <c:pt idx="4">
                  <c:v>26.370610222923972</c:v>
                </c:pt>
                <c:pt idx="5">
                  <c:v>26.079980200516111</c:v>
                </c:pt>
                <c:pt idx="6">
                  <c:v>27.854971555202894</c:v>
                </c:pt>
                <c:pt idx="7">
                  <c:v>27.53239976154277</c:v>
                </c:pt>
              </c:numCache>
            </c:numRef>
          </c:val>
        </c:ser>
        <c:marker val="1"/>
        <c:axId val="71179264"/>
        <c:axId val="71201536"/>
      </c:lineChart>
      <c:catAx>
        <c:axId val="71179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01536"/>
        <c:crosses val="autoZero"/>
        <c:auto val="1"/>
        <c:lblAlgn val="ctr"/>
        <c:lblOffset val="100"/>
      </c:catAx>
      <c:valAx>
        <c:axId val="712015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792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4655"/>
          <c:y val="0.55623681731798114"/>
          <c:w val="0.1714439366602803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7924620424194402E-2"/>
          <c:y val="0.13701169693700624"/>
          <c:w val="0.90275170481134137"/>
          <c:h val="0.6467746782231012"/>
        </c:manualLayout>
      </c:layout>
      <c:lineChart>
        <c:grouping val="standard"/>
        <c:ser>
          <c:idx val="0"/>
          <c:order val="0"/>
          <c:tx>
            <c:strRef>
              <c:f>'Tasa de subempleo objetivo'!$B$20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objetivo'!$C$20:$J$20</c:f>
              <c:numCache>
                <c:formatCode>#,##0.0</c:formatCode>
                <c:ptCount val="8"/>
                <c:pt idx="0">
                  <c:v>10.902129306415825</c:v>
                </c:pt>
                <c:pt idx="1">
                  <c:v>11.697930706488982</c:v>
                </c:pt>
                <c:pt idx="2">
                  <c:v>11.796725623510763</c:v>
                </c:pt>
                <c:pt idx="3">
                  <c:v>9.0368075289033545</c:v>
                </c:pt>
                <c:pt idx="4">
                  <c:v>10.536734167533773</c:v>
                </c:pt>
                <c:pt idx="5">
                  <c:v>9.1281176911288231</c:v>
                </c:pt>
                <c:pt idx="6">
                  <c:v>12.582700602243522</c:v>
                </c:pt>
                <c:pt idx="7">
                  <c:v>13.94687153125129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objetivo'!$C$25:$J$25</c:f>
              <c:numCache>
                <c:formatCode>#,##0.0</c:formatCode>
                <c:ptCount val="8"/>
                <c:pt idx="0">
                  <c:v>12.655588547505451</c:v>
                </c:pt>
                <c:pt idx="1">
                  <c:v>12.711868291272069</c:v>
                </c:pt>
                <c:pt idx="2">
                  <c:v>13.301432919019355</c:v>
                </c:pt>
                <c:pt idx="3">
                  <c:v>9.2040168014465813</c:v>
                </c:pt>
                <c:pt idx="4">
                  <c:v>9.6743542970691578</c:v>
                </c:pt>
                <c:pt idx="5">
                  <c:v>11.185705002709007</c:v>
                </c:pt>
                <c:pt idx="6">
                  <c:v>12.355387922282842</c:v>
                </c:pt>
                <c:pt idx="7">
                  <c:v>12.074987410605656</c:v>
                </c:pt>
              </c:numCache>
            </c:numRef>
          </c:val>
        </c:ser>
        <c:marker val="1"/>
        <c:axId val="71138304"/>
        <c:axId val="71144192"/>
      </c:lineChart>
      <c:catAx>
        <c:axId val="71138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44192"/>
        <c:crosses val="autoZero"/>
        <c:auto val="1"/>
        <c:lblAlgn val="ctr"/>
        <c:lblOffset val="100"/>
      </c:catAx>
      <c:valAx>
        <c:axId val="71144192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38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8209914279299704E-2"/>
          <c:y val="0.16597469922047203"/>
          <c:w val="0.1714439366602804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191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'Insuficiencia de horas 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 '!$C$16:$J$16</c:f>
              <c:numCache>
                <c:formatCode>#,##0.0</c:formatCode>
                <c:ptCount val="8"/>
                <c:pt idx="0">
                  <c:v>5.9199609626995917</c:v>
                </c:pt>
                <c:pt idx="1">
                  <c:v>5.237069811177145</c:v>
                </c:pt>
                <c:pt idx="2">
                  <c:v>6.0183370695580232</c:v>
                </c:pt>
                <c:pt idx="3">
                  <c:v>2.5848724505725751</c:v>
                </c:pt>
                <c:pt idx="4">
                  <c:v>4.1794598151952549</c:v>
                </c:pt>
                <c:pt idx="5">
                  <c:v>2.7004203341939381</c:v>
                </c:pt>
                <c:pt idx="6">
                  <c:v>4.2171107888106061</c:v>
                </c:pt>
                <c:pt idx="7">
                  <c:v>5.7402201167335942</c:v>
                </c:pt>
              </c:numCache>
            </c:numRef>
          </c:val>
        </c:ser>
        <c:ser>
          <c:idx val="1"/>
          <c:order val="1"/>
          <c:tx>
            <c:strRef>
              <c:f>'Insuficiencia de horas 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 '!$C$24:$J$24</c:f>
              <c:numCache>
                <c:formatCode>#,##0.0</c:formatCode>
                <c:ptCount val="8"/>
                <c:pt idx="0">
                  <c:v>5.9553643502804574</c:v>
                </c:pt>
                <c:pt idx="1">
                  <c:v>4.6275773405872007</c:v>
                </c:pt>
                <c:pt idx="2">
                  <c:v>4.9826542485128238</c:v>
                </c:pt>
                <c:pt idx="3">
                  <c:v>3.3424094858059359</c:v>
                </c:pt>
                <c:pt idx="4">
                  <c:v>3.4730593743598317</c:v>
                </c:pt>
                <c:pt idx="5">
                  <c:v>3.9269237350786876</c:v>
                </c:pt>
                <c:pt idx="6">
                  <c:v>4.6147459524193764</c:v>
                </c:pt>
                <c:pt idx="7">
                  <c:v>4.3624948262350198</c:v>
                </c:pt>
              </c:numCache>
            </c:numRef>
          </c:val>
        </c:ser>
        <c:marker val="1"/>
        <c:axId val="71314432"/>
        <c:axId val="71316224"/>
      </c:lineChart>
      <c:catAx>
        <c:axId val="71314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16224"/>
        <c:crosses val="autoZero"/>
        <c:auto val="1"/>
        <c:lblAlgn val="ctr"/>
        <c:lblOffset val="100"/>
      </c:catAx>
      <c:valAx>
        <c:axId val="71316224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14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182773899142252"/>
          <c:y val="0.57104589199079092"/>
          <c:w val="0.1714439366602805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81"/>
          <c:y val="1.3008123419436354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32"/>
          <c:w val="0.90275170481134137"/>
          <c:h val="0.60330805796912046"/>
        </c:manualLayout>
      </c:layout>
      <c:lineChart>
        <c:grouping val="standard"/>
        <c:ser>
          <c:idx val="0"/>
          <c:order val="0"/>
          <c:tx>
            <c:strRef>
              <c:f>'Empleo inadecuado x competncias'!$B$17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x competncias'!$C$17:$J$17</c:f>
              <c:numCache>
                <c:formatCode>#,##0.0</c:formatCode>
                <c:ptCount val="8"/>
                <c:pt idx="0">
                  <c:v>1.3920963585397332</c:v>
                </c:pt>
                <c:pt idx="1">
                  <c:v>1.4014238418579628</c:v>
                </c:pt>
                <c:pt idx="2">
                  <c:v>1.9250249271385411</c:v>
                </c:pt>
                <c:pt idx="3">
                  <c:v>6.7149467600481794</c:v>
                </c:pt>
                <c:pt idx="4">
                  <c:v>6.903889081579111</c:v>
                </c:pt>
                <c:pt idx="5">
                  <c:v>5.9634930140958291</c:v>
                </c:pt>
                <c:pt idx="6">
                  <c:v>7.9240848992857726</c:v>
                </c:pt>
                <c:pt idx="7">
                  <c:v>8.827824412708841</c:v>
                </c:pt>
              </c:numCache>
            </c:numRef>
          </c:val>
        </c:ser>
        <c:ser>
          <c:idx val="1"/>
          <c:order val="1"/>
          <c:tx>
            <c:strRef>
              <c:f>'Empleo inadecuado x competncias'!$B$29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x competncias'!$C$29:$J$29</c:f>
              <c:numCache>
                <c:formatCode>#,##0.0</c:formatCode>
                <c:ptCount val="8"/>
                <c:pt idx="0">
                  <c:v>1.7340826152400828</c:v>
                </c:pt>
                <c:pt idx="1">
                  <c:v>1.6078333533616089</c:v>
                </c:pt>
                <c:pt idx="2">
                  <c:v>2.7834885236016116</c:v>
                </c:pt>
                <c:pt idx="3">
                  <c:v>5.055742311716628</c:v>
                </c:pt>
                <c:pt idx="4">
                  <c:v>5.4950309385552849</c:v>
                </c:pt>
                <c:pt idx="5">
                  <c:v>5.8563907899166434</c:v>
                </c:pt>
                <c:pt idx="6">
                  <c:v>6.4586420753072762</c:v>
                </c:pt>
                <c:pt idx="7">
                  <c:v>6.6384617628334075</c:v>
                </c:pt>
              </c:numCache>
            </c:numRef>
          </c:val>
        </c:ser>
        <c:marker val="1"/>
        <c:axId val="70065152"/>
        <c:axId val="70095616"/>
      </c:lineChart>
      <c:catAx>
        <c:axId val="70065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095616"/>
        <c:crosses val="autoZero"/>
        <c:auto val="1"/>
        <c:lblAlgn val="ctr"/>
        <c:lblOffset val="100"/>
      </c:catAx>
      <c:valAx>
        <c:axId val="700956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065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242"/>
          <c:w val="0.1714439366602806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598"/>
          <c:y val="6.633499170812701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518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 Empleo inadecuado x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 Empleo inadecuado x ingresos'!$C$21:$J$21</c:f>
              <c:numCache>
                <c:formatCode>#,##0.0</c:formatCode>
                <c:ptCount val="8"/>
                <c:pt idx="0">
                  <c:v>7.3837726947583464</c:v>
                </c:pt>
                <c:pt idx="1">
                  <c:v>9.1586247194793273</c:v>
                </c:pt>
                <c:pt idx="2">
                  <c:v>8.883301115587523</c:v>
                </c:pt>
                <c:pt idx="3">
                  <c:v>7.8696326507274081</c:v>
                </c:pt>
                <c:pt idx="4">
                  <c:v>8.1351351351351351</c:v>
                </c:pt>
                <c:pt idx="5">
                  <c:v>7.7486578468132654</c:v>
                </c:pt>
                <c:pt idx="6">
                  <c:v>10.587807357853901</c:v>
                </c:pt>
                <c:pt idx="7">
                  <c:v>11.364101678913045</c:v>
                </c:pt>
              </c:numCache>
            </c:numRef>
          </c:val>
        </c:ser>
        <c:ser>
          <c:idx val="1"/>
          <c:order val="1"/>
          <c:tx>
            <c:strRef>
              <c:f>' Empleo inadecuado x ingresos'!$B$27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 Empleo inadecuado x ingresos'!$C$27:$J$27</c:f>
              <c:numCache>
                <c:formatCode>#,##0.0</c:formatCode>
                <c:ptCount val="8"/>
                <c:pt idx="0">
                  <c:v>10.199555378642506</c:v>
                </c:pt>
                <c:pt idx="1">
                  <c:v>10.470016713080273</c:v>
                </c:pt>
                <c:pt idx="2">
                  <c:v>11.151309553679477</c:v>
                </c:pt>
                <c:pt idx="3">
                  <c:v>7.8412933249810219</c:v>
                </c:pt>
                <c:pt idx="4">
                  <c:v>8.1168893746964574</c:v>
                </c:pt>
                <c:pt idx="5">
                  <c:v>9.5103670078477336</c:v>
                </c:pt>
                <c:pt idx="6">
                  <c:v>10.462051878479036</c:v>
                </c:pt>
                <c:pt idx="7">
                  <c:v>10.33419779704281</c:v>
                </c:pt>
              </c:numCache>
            </c:numRef>
          </c:val>
        </c:ser>
        <c:marker val="1"/>
        <c:axId val="71552000"/>
        <c:axId val="71578368"/>
      </c:lineChart>
      <c:catAx>
        <c:axId val="71552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578368"/>
        <c:crosses val="autoZero"/>
        <c:auto val="1"/>
        <c:lblAlgn val="ctr"/>
        <c:lblOffset val="100"/>
      </c:catAx>
      <c:valAx>
        <c:axId val="71578368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552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7.4592089567176736E-2"/>
          <c:y val="0.13029498178399346"/>
          <c:w val="0.1714439366602807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3786.3873333333336</c:v>
                </c:pt>
                <c:pt idx="1">
                  <c:v>415.7166666666667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818"/>
          <c:y val="0.76738122850922763"/>
          <c:w val="0.65409103467333685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4202.1036666666669</c:v>
                </c:pt>
                <c:pt idx="1">
                  <c:v>1793.715666666666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3796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214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537"/>
          <c:y val="0.13399276978864852"/>
          <c:w val="0.81918270305897867"/>
          <c:h val="0.62111105077383333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7012.6263333333336</c:v>
                </c:pt>
                <c:pt idx="1">
                  <c:v>7117.4356666666672</c:v>
                </c:pt>
                <c:pt idx="2">
                  <c:v>7221.9456666666665</c:v>
                </c:pt>
                <c:pt idx="3">
                  <c:v>7326.1459999999997</c:v>
                </c:pt>
                <c:pt idx="4">
                  <c:v>7429.9833333333336</c:v>
                </c:pt>
              </c:numCache>
            </c:numRef>
          </c:val>
        </c:ser>
        <c:axId val="71638400"/>
        <c:axId val="71724416"/>
      </c:barChart>
      <c:catAx>
        <c:axId val="71638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724416"/>
        <c:crosses val="autoZero"/>
        <c:auto val="1"/>
        <c:lblAlgn val="ctr"/>
        <c:lblOffset val="100"/>
      </c:catAx>
      <c:valAx>
        <c:axId val="71724416"/>
        <c:scaling>
          <c:orientation val="minMax"/>
          <c:min val="6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638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414"/>
          <c:w val="0.94285714285714251"/>
          <c:h val="0.374176172135525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16.649376746848645</c:v>
                </c:pt>
                <c:pt idx="1">
                  <c:v>83.350623253151355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1207"/>
          <c:h val="0.13824358183160726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523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9051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5558.8036666666667</c:v>
                </c:pt>
                <c:pt idx="1">
                  <c:v>5670.5216666666674</c:v>
                </c:pt>
                <c:pt idx="2">
                  <c:v>5780.7619999999997</c:v>
                </c:pt>
                <c:pt idx="3">
                  <c:v>5889.1330000000007</c:v>
                </c:pt>
                <c:pt idx="4">
                  <c:v>5995.8193333333329</c:v>
                </c:pt>
              </c:numCache>
            </c:numRef>
          </c:val>
        </c:ser>
        <c:axId val="72093696"/>
        <c:axId val="72095232"/>
      </c:barChart>
      <c:catAx>
        <c:axId val="72093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095232"/>
        <c:crosses val="autoZero"/>
        <c:auto val="1"/>
        <c:lblAlgn val="ctr"/>
        <c:lblOffset val="100"/>
      </c:catAx>
      <c:valAx>
        <c:axId val="72095232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093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4666"/>
          <c:w val="0.90350877192982459"/>
          <c:h val="0.43176489302474086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17.063683256545549</c:v>
                </c:pt>
                <c:pt idx="1">
                  <c:v>82.936316743454455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252"/>
          <c:y val="0.78793096627535786"/>
          <c:w val="0.65748549523415589"/>
          <c:h val="0.11272603888878277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700013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3544.4560000000001</c:v>
                </c:pt>
                <c:pt idx="1">
                  <c:v>3748.1</c:v>
                </c:pt>
                <c:pt idx="2">
                  <c:v>3816.5663333333337</c:v>
                </c:pt>
                <c:pt idx="3">
                  <c:v>3958.8083333333329</c:v>
                </c:pt>
                <c:pt idx="4">
                  <c:v>4202.1036666666669</c:v>
                </c:pt>
              </c:numCache>
            </c:numRef>
          </c:val>
        </c:ser>
        <c:axId val="72165248"/>
        <c:axId val="72166784"/>
      </c:barChart>
      <c:catAx>
        <c:axId val="72165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166784"/>
        <c:crosses val="autoZero"/>
        <c:auto val="1"/>
        <c:lblAlgn val="ctr"/>
        <c:lblOffset val="100"/>
      </c:catAx>
      <c:valAx>
        <c:axId val="72166784"/>
        <c:scaling>
          <c:orientation val="minMax"/>
          <c:min val="3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165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7157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18.99303738393229</c:v>
                </c:pt>
                <c:pt idx="1">
                  <c:v>81.00696261606771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224"/>
          <c:y val="0.6797852323254272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537"/>
          <c:y val="0.15775853018372937"/>
          <c:w val="0.81918270305897867"/>
          <c:h val="0.62111105077383322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3172.7036666666668</c:v>
                </c:pt>
                <c:pt idx="1">
                  <c:v>3368.1090000000004</c:v>
                </c:pt>
                <c:pt idx="2">
                  <c:v>3375.3110000000001</c:v>
                </c:pt>
                <c:pt idx="3">
                  <c:v>3524.8386666666665</c:v>
                </c:pt>
                <c:pt idx="4">
                  <c:v>3786.3873333333336</c:v>
                </c:pt>
              </c:numCache>
            </c:numRef>
          </c:val>
        </c:ser>
        <c:axId val="72421376"/>
        <c:axId val="72422912"/>
      </c:barChart>
      <c:catAx>
        <c:axId val="72421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422912"/>
        <c:crosses val="autoZero"/>
        <c:auto val="1"/>
        <c:lblAlgn val="ctr"/>
        <c:lblOffset val="100"/>
      </c:catAx>
      <c:valAx>
        <c:axId val="72422912"/>
        <c:scaling>
          <c:orientation val="minMax"/>
          <c:min val="2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421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262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19.250745699428816</c:v>
                </c:pt>
                <c:pt idx="1">
                  <c:v>80.749254300571181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7918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5002"/>
          <c:y val="0.15827035587032445"/>
          <c:w val="0.84641738168379177"/>
          <c:h val="0.62111105077383322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371.7526666666667</c:v>
                </c:pt>
                <c:pt idx="1">
                  <c:v>379.99099999999999</c:v>
                </c:pt>
                <c:pt idx="2">
                  <c:v>441.255</c:v>
                </c:pt>
                <c:pt idx="3">
                  <c:v>433.96966666666668</c:v>
                </c:pt>
                <c:pt idx="4">
                  <c:v>415.7166666666667</c:v>
                </c:pt>
              </c:numCache>
            </c:numRef>
          </c:val>
        </c:ser>
        <c:axId val="72426240"/>
        <c:axId val="72444544"/>
      </c:barChart>
      <c:catAx>
        <c:axId val="72426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444544"/>
        <c:crosses val="autoZero"/>
        <c:auto val="1"/>
        <c:lblAlgn val="ctr"/>
        <c:lblOffset val="100"/>
      </c:catAx>
      <c:valAx>
        <c:axId val="72444544"/>
        <c:scaling>
          <c:orientation val="minMax"/>
          <c:min val="3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426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378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16.92891335963628</c:v>
                </c:pt>
                <c:pt idx="1">
                  <c:v>83.071086640363717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80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02"/>
          <c:y val="0.17720296038180294"/>
          <c:w val="0.84641738168379177"/>
          <c:h val="0.62111105077383322"/>
        </c:manualLayout>
      </c:layout>
      <c:barChart>
        <c:barDir val="col"/>
        <c:grouping val="clustered"/>
        <c:ser>
          <c:idx val="0"/>
          <c:order val="0"/>
          <c:tx>
            <c:strRef>
              <c:f>'  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Abiertos'!$C$11:$G$11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Abiertos'!$C$15:$G$15</c:f>
              <c:numCache>
                <c:formatCode>#,##0</c:formatCode>
                <c:ptCount val="5"/>
                <c:pt idx="0">
                  <c:v>351.49333333333334</c:v>
                </c:pt>
                <c:pt idx="1">
                  <c:v>363.27033333333333</c:v>
                </c:pt>
                <c:pt idx="2">
                  <c:v>421.61333333333329</c:v>
                </c:pt>
                <c:pt idx="3">
                  <c:v>416.70166666666665</c:v>
                </c:pt>
                <c:pt idx="4">
                  <c:v>390.40633333333329</c:v>
                </c:pt>
              </c:numCache>
            </c:numRef>
          </c:val>
        </c:ser>
        <c:axId val="72522368"/>
        <c:axId val="72721920"/>
      </c:barChart>
      <c:catAx>
        <c:axId val="72522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721920"/>
        <c:crosses val="autoZero"/>
        <c:auto val="1"/>
        <c:lblAlgn val="ctr"/>
        <c:lblOffset val="100"/>
      </c:catAx>
      <c:valAx>
        <c:axId val="72721920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522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Abiertos'!$O$15:$O$16</c:f>
              <c:numCache>
                <c:formatCode>#,##0</c:formatCode>
                <c:ptCount val="2"/>
                <c:pt idx="0">
                  <c:v>17.336398534127078</c:v>
                </c:pt>
                <c:pt idx="1">
                  <c:v>82.663601465872915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691"/>
          <c:h val="0.1094334837358825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  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Ocultos'!$C$11:$G$11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Ocultos'!$C$15:$G$15</c:f>
              <c:numCache>
                <c:formatCode>#,##0</c:formatCode>
                <c:ptCount val="5"/>
                <c:pt idx="0">
                  <c:v>20.258666666666667</c:v>
                </c:pt>
                <c:pt idx="1">
                  <c:v>16.721333333333334</c:v>
                </c:pt>
                <c:pt idx="2">
                  <c:v>19.641999999999999</c:v>
                </c:pt>
                <c:pt idx="3">
                  <c:v>17.268000000000001</c:v>
                </c:pt>
                <c:pt idx="4">
                  <c:v>25.31</c:v>
                </c:pt>
              </c:numCache>
            </c:numRef>
          </c:val>
        </c:ser>
        <c:axId val="72755072"/>
        <c:axId val="72756608"/>
      </c:barChart>
      <c:catAx>
        <c:axId val="72755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756608"/>
        <c:crosses val="autoZero"/>
        <c:auto val="1"/>
        <c:lblAlgn val="ctr"/>
        <c:lblOffset val="100"/>
      </c:catAx>
      <c:valAx>
        <c:axId val="72756608"/>
        <c:scaling>
          <c:orientation val="minMax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755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Ocultos'!$O$15:$O$16</c:f>
              <c:numCache>
                <c:formatCode>#,##0</c:formatCode>
                <c:ptCount val="2"/>
                <c:pt idx="0">
                  <c:v>12.42428109997349</c:v>
                </c:pt>
                <c:pt idx="1">
                  <c:v>87.575718900026516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5941"/>
          <c:y val="0.81150206970396288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346E-2"/>
        </c:manualLayout>
      </c:layout>
    </c:title>
    <c:plotArea>
      <c:layout>
        <c:manualLayout>
          <c:layoutTarget val="inner"/>
          <c:xMode val="edge"/>
          <c:yMode val="edge"/>
          <c:x val="0.14793239410096537"/>
          <c:y val="0.16003127974630071"/>
          <c:w val="0.81918270305897867"/>
          <c:h val="0.62111105077383322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2014.3476666666666</c:v>
                </c:pt>
                <c:pt idx="1">
                  <c:v>1922.4216666666664</c:v>
                </c:pt>
                <c:pt idx="2">
                  <c:v>1964.1956666666665</c:v>
                </c:pt>
                <c:pt idx="3">
                  <c:v>1930.3246666666666</c:v>
                </c:pt>
                <c:pt idx="4">
                  <c:v>1793.7156666666667</c:v>
                </c:pt>
              </c:numCache>
            </c:numRef>
          </c:val>
        </c:ser>
        <c:axId val="71369088"/>
        <c:axId val="71370624"/>
      </c:barChart>
      <c:catAx>
        <c:axId val="71369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70624"/>
        <c:crosses val="autoZero"/>
        <c:auto val="1"/>
        <c:lblAlgn val="ctr"/>
        <c:lblOffset val="100"/>
      </c:catAx>
      <c:valAx>
        <c:axId val="71370624"/>
        <c:scaling>
          <c:orientation val="minMax"/>
          <c:min val="17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69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13.783548261759156</c:v>
                </c:pt>
                <c:pt idx="1">
                  <c:v>86.216451738240849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902"/>
          <c:y val="0.76129745937998494"/>
          <c:w val="0.4359423233924446"/>
          <c:h val="0.13574171675418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598"/>
          <c:y val="5.2493438320211135E-3"/>
        </c:manualLayout>
      </c:layout>
    </c:title>
    <c:plotArea>
      <c:layout>
        <c:manualLayout>
          <c:layoutTarget val="inner"/>
          <c:xMode val="edge"/>
          <c:yMode val="edge"/>
          <c:x val="0.14793239410096537"/>
          <c:y val="0.17442519685039745"/>
          <c:w val="0.81918270305897867"/>
          <c:h val="0.62111105077383322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1012.6293333333333</c:v>
                </c:pt>
                <c:pt idx="1">
                  <c:v>1046.1986666666667</c:v>
                </c:pt>
                <c:pt idx="2">
                  <c:v>832.05333333333328</c:v>
                </c:pt>
                <c:pt idx="3">
                  <c:v>1203.9853333333333</c:v>
                </c:pt>
                <c:pt idx="4">
                  <c:v>1384.819666666667</c:v>
                </c:pt>
              </c:numCache>
            </c:numRef>
          </c:val>
        </c:ser>
        <c:axId val="72306048"/>
        <c:axId val="73297920"/>
      </c:barChart>
      <c:catAx>
        <c:axId val="72306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297920"/>
        <c:crosses val="autoZero"/>
        <c:auto val="1"/>
        <c:lblAlgn val="ctr"/>
        <c:lblOffset val="100"/>
      </c:catAx>
      <c:valAx>
        <c:axId val="73297920"/>
        <c:scaling>
          <c:orientation val="minMax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306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20.004082230903077</c:v>
                </c:pt>
                <c:pt idx="1">
                  <c:v>79.99591776909692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5002"/>
          <c:y val="0.19932044858029388"/>
          <c:w val="0.84641738168379177"/>
          <c:h val="0.59798297940029488"/>
        </c:manualLayout>
      </c:layout>
      <c:barChart>
        <c:barDir val="col"/>
        <c:grouping val="clustered"/>
        <c:ser>
          <c:idx val="0"/>
          <c:order val="0"/>
          <c:tx>
            <c:strRef>
              <c:f>'  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Insuficiencia de horas'!$C$11:$G$11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 Insuficiencia de horas'!$C$15:$G$15</c:f>
              <c:numCache>
                <c:formatCode>#,##0</c:formatCode>
                <c:ptCount val="5"/>
                <c:pt idx="0">
                  <c:v>270.15066666666667</c:v>
                </c:pt>
                <c:pt idx="1">
                  <c:v>337.4826666666666</c:v>
                </c:pt>
                <c:pt idx="2">
                  <c:v>196.79933333333329</c:v>
                </c:pt>
                <c:pt idx="3">
                  <c:v>365.45666666666671</c:v>
                </c:pt>
                <c:pt idx="4">
                  <c:v>503.52299999999997</c:v>
                </c:pt>
              </c:numCache>
            </c:numRef>
          </c:val>
        </c:ser>
        <c:axId val="73224576"/>
        <c:axId val="73226112"/>
      </c:barChart>
      <c:catAx>
        <c:axId val="73224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226112"/>
        <c:crosses val="autoZero"/>
        <c:auto val="1"/>
        <c:lblAlgn val="ctr"/>
        <c:lblOffset val="100"/>
      </c:catAx>
      <c:valAx>
        <c:axId val="73226112"/>
        <c:scaling>
          <c:orientation val="minMax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224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Insuficiencia de horas'!$O$15:$O$16</c:f>
              <c:numCache>
                <c:formatCode>#,##0</c:formatCode>
                <c:ptCount val="2"/>
                <c:pt idx="0">
                  <c:v>22.741169587931665</c:v>
                </c:pt>
                <c:pt idx="1">
                  <c:v>77.258830412068335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347"/>
          <c:y val="0.80109240191129949"/>
          <c:w val="0.43643597733143102"/>
          <c:h val="0.1211494717006532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4059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competencias'!$C$11:$G$11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Inadecuado por competencias'!$C$15:$G$15</c:f>
              <c:numCache>
                <c:formatCode>#,##0</c:formatCode>
                <c:ptCount val="5"/>
                <c:pt idx="0">
                  <c:v>740.14833333333343</c:v>
                </c:pt>
                <c:pt idx="1">
                  <c:v>695.03433333333339</c:v>
                </c:pt>
                <c:pt idx="2">
                  <c:v>497.02233333333334</c:v>
                </c:pt>
                <c:pt idx="3">
                  <c:v>793.48199999999997</c:v>
                </c:pt>
                <c:pt idx="4">
                  <c:v>858.5586666666668</c:v>
                </c:pt>
              </c:numCache>
            </c:numRef>
          </c:val>
        </c:ser>
        <c:axId val="73361664"/>
        <c:axId val="73568256"/>
      </c:barChart>
      <c:catAx>
        <c:axId val="73361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68256"/>
        <c:crosses val="autoZero"/>
        <c:auto val="1"/>
        <c:lblAlgn val="ctr"/>
        <c:lblOffset val="100"/>
      </c:catAx>
      <c:valAx>
        <c:axId val="73568256"/>
        <c:scaling>
          <c:orientation val="minMax"/>
          <c:min val="4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361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competencias'!$O$15:$O$16</c:f>
              <c:numCache>
                <c:formatCode>#,##0</c:formatCode>
                <c:ptCount val="2"/>
                <c:pt idx="0">
                  <c:v>23.697754530120498</c:v>
                </c:pt>
                <c:pt idx="1">
                  <c:v>76.302245469879495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526"/>
          <c:y val="0.14166120539280441"/>
          <c:w val="0.81918270305897867"/>
          <c:h val="0.62111085645903108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ingresos'!$C$11:$G$11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Inadecuado por ingresos'!$C$15:$G$15</c:f>
              <c:numCache>
                <c:formatCode>#,##0</c:formatCode>
                <c:ptCount val="5"/>
                <c:pt idx="0">
                  <c:v>887.22233333333327</c:v>
                </c:pt>
                <c:pt idx="1">
                  <c:v>868.53966666666668</c:v>
                </c:pt>
                <c:pt idx="2">
                  <c:v>723.37633333333326</c:v>
                </c:pt>
                <c:pt idx="3">
                  <c:v>1027.7286666666666</c:v>
                </c:pt>
                <c:pt idx="4">
                  <c:v>1163.8073333333334</c:v>
                </c:pt>
              </c:numCache>
            </c:numRef>
          </c:val>
        </c:ser>
        <c:axId val="73522560"/>
        <c:axId val="73575040"/>
      </c:barChart>
      <c:catAx>
        <c:axId val="735225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75040"/>
        <c:crosses val="autoZero"/>
        <c:auto val="1"/>
        <c:lblAlgn val="ctr"/>
        <c:lblOffset val="100"/>
      </c:catAx>
      <c:valAx>
        <c:axId val="73575040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22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ingresos'!$O$15:$O$16</c:f>
              <c:numCache>
                <c:formatCode>#,##0</c:formatCode>
                <c:ptCount val="2"/>
                <c:pt idx="0">
                  <c:v>19.105776076286912</c:v>
                </c:pt>
                <c:pt idx="1">
                  <c:v>80.894223923713085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457"/>
          <c:y val="0.77853652908770421"/>
          <c:w val="0.36362579049721316"/>
          <c:h val="0.152001792458869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95"/>
          <c:y val="0.13752011767759798"/>
          <c:w val="0.84641738168379177"/>
          <c:h val="0.62963451443570506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320.3056666666667</c:v>
                </c:pt>
                <c:pt idx="1">
                  <c:v>394.92733333333331</c:v>
                </c:pt>
                <c:pt idx="2">
                  <c:v>348.38066666666668</c:v>
                </c:pt>
                <c:pt idx="3">
                  <c:v>498.125</c:v>
                </c:pt>
                <c:pt idx="4">
                  <c:v>586.06200000000001</c:v>
                </c:pt>
              </c:numCache>
            </c:numRef>
          </c:val>
        </c:ser>
        <c:axId val="73756672"/>
        <c:axId val="73784320"/>
      </c:barChart>
      <c:catAx>
        <c:axId val="73756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784320"/>
        <c:crosses val="autoZero"/>
        <c:auto val="1"/>
        <c:lblAlgn val="ctr"/>
        <c:lblOffset val="100"/>
      </c:catAx>
      <c:valAx>
        <c:axId val="73784320"/>
        <c:scaling>
          <c:orientation val="minMax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756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21.93736882485663</c:v>
                </c:pt>
                <c:pt idx="1">
                  <c:v>78.062631175143366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327"/>
          <c:h val="8.6961345590442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4995"/>
          <c:y val="0.16650592588969856"/>
          <c:w val="0.84641738168379177"/>
          <c:h val="0.60454769240802575"/>
        </c:manualLayout>
      </c:layout>
      <c:barChart>
        <c:barDir val="col"/>
        <c:grouping val="clustered"/>
        <c:ser>
          <c:idx val="0"/>
          <c:order val="0"/>
          <c:tx>
            <c:strRef>
              <c:f>'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Insuficiencia de horas'!$C$11:$G$11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Insuficiencia de horas'!$C$15:$G$15</c:f>
              <c:numCache>
                <c:formatCode>#,##0</c:formatCode>
                <c:ptCount val="5"/>
                <c:pt idx="0">
                  <c:v>91.619666666666674</c:v>
                </c:pt>
                <c:pt idx="1">
                  <c:v>156.65033333333335</c:v>
                </c:pt>
                <c:pt idx="2">
                  <c:v>103.06333333333333</c:v>
                </c:pt>
                <c:pt idx="3">
                  <c:v>166.94733333333332</c:v>
                </c:pt>
                <c:pt idx="4">
                  <c:v>241.21</c:v>
                </c:pt>
              </c:numCache>
            </c:numRef>
          </c:val>
        </c:ser>
        <c:axId val="73758208"/>
        <c:axId val="73902336"/>
      </c:barChart>
      <c:catAx>
        <c:axId val="73758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902336"/>
        <c:crosses val="autoZero"/>
        <c:auto val="1"/>
        <c:lblAlgn val="ctr"/>
        <c:lblOffset val="100"/>
      </c:catAx>
      <c:valAx>
        <c:axId val="73902336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758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Insuficiencia de horas'!$O$15:$O$16</c:f>
              <c:numCache>
                <c:formatCode>#,##0</c:formatCode>
                <c:ptCount val="2"/>
                <c:pt idx="0">
                  <c:v>24.991253769167884</c:v>
                </c:pt>
                <c:pt idx="1">
                  <c:v>75.008746230832116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339"/>
          <c:h val="8.696134559044303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95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competencias'!$C$11:$G$11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 Inadecuado por competencias'!$C$15:$G$15</c:f>
              <c:numCache>
                <c:formatCode>#,##0</c:formatCode>
                <c:ptCount val="5"/>
                <c:pt idx="0">
                  <c:v>238.00833333333333</c:v>
                </c:pt>
                <c:pt idx="1">
                  <c:v>258.76466666666664</c:v>
                </c:pt>
                <c:pt idx="2">
                  <c:v>227.60066666666668</c:v>
                </c:pt>
                <c:pt idx="3">
                  <c:v>313.69933333333341</c:v>
                </c:pt>
                <c:pt idx="4">
                  <c:v>370.95433333333335</c:v>
                </c:pt>
              </c:numCache>
            </c:numRef>
          </c:val>
        </c:ser>
        <c:axId val="74244480"/>
        <c:axId val="74246016"/>
      </c:barChart>
      <c:catAx>
        <c:axId val="74244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246016"/>
        <c:crosses val="autoZero"/>
        <c:auto val="1"/>
        <c:lblAlgn val="ctr"/>
        <c:lblOffset val="100"/>
      </c:catAx>
      <c:valAx>
        <c:axId val="74246016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2444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129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competencias'!$O$15:$O$16</c:f>
              <c:numCache>
                <c:formatCode>#,##0</c:formatCode>
                <c:ptCount val="2"/>
                <c:pt idx="0">
                  <c:v>25.256935278001201</c:v>
                </c:pt>
                <c:pt idx="1">
                  <c:v>74.743064721998792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5529"/>
          <c:y val="0.70590784485272651"/>
          <c:w val="0.3636257904972135"/>
          <c:h val="0.1091834354039081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ingresos'!$C$11:$G$11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 Inadecuado por ingresos'!$C$15:$G$15</c:f>
              <c:numCache>
                <c:formatCode>#,##0</c:formatCode>
                <c:ptCount val="5"/>
                <c:pt idx="0">
                  <c:v>278.93566666666669</c:v>
                </c:pt>
                <c:pt idx="1">
                  <c:v>304.91300000000001</c:v>
                </c:pt>
                <c:pt idx="2">
                  <c:v>295.73266666666672</c:v>
                </c:pt>
                <c:pt idx="3">
                  <c:v>419.15100000000001</c:v>
                </c:pt>
                <c:pt idx="4">
                  <c:v>477.53133333333335</c:v>
                </c:pt>
              </c:numCache>
            </c:numRef>
          </c:val>
        </c:ser>
        <c:axId val="73137536"/>
        <c:axId val="74364032"/>
      </c:barChart>
      <c:catAx>
        <c:axId val="73137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364032"/>
        <c:crosses val="autoZero"/>
        <c:auto val="1"/>
        <c:lblAlgn val="ctr"/>
        <c:lblOffset val="100"/>
      </c:catAx>
      <c:valAx>
        <c:axId val="74364032"/>
        <c:scaling>
          <c:orientation val="minMax"/>
          <c:min val="1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137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ingresos'!$O$15:$O$16</c:f>
              <c:numCache>
                <c:formatCode>#,##0</c:formatCode>
                <c:ptCount val="2"/>
                <c:pt idx="0">
                  <c:v>20.885879316550984</c:v>
                </c:pt>
                <c:pt idx="1">
                  <c:v>79.114120683449016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891"/>
          <c:y val="0.79185245087607292"/>
          <c:w val="0.36362579049721361"/>
          <c:h val="8.696134559044321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(personas)'!$C$14:$F$14</c:f>
              <c:numCache>
                <c:formatCode>#,##0</c:formatCode>
                <c:ptCount val="4"/>
                <c:pt idx="0">
                  <c:v>1709.2076666666665</c:v>
                </c:pt>
                <c:pt idx="1">
                  <c:v>1760.329</c:v>
                </c:pt>
                <c:pt idx="2">
                  <c:v>1765.7550000000001</c:v>
                </c:pt>
                <c:pt idx="3">
                  <c:v>1920.8059999999998</c:v>
                </c:pt>
              </c:numCache>
            </c:numRef>
          </c:val>
        </c:ser>
        <c:axId val="74521984"/>
        <c:axId val="74544256"/>
      </c:barChart>
      <c:catAx>
        <c:axId val="74521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44256"/>
        <c:crosses val="autoZero"/>
        <c:auto val="1"/>
        <c:lblAlgn val="ctr"/>
        <c:lblOffset val="100"/>
      </c:catAx>
      <c:valAx>
        <c:axId val="74544256"/>
        <c:scaling>
          <c:orientation val="minMax"/>
          <c:min val="1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21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(personas)'!$C$17:$F$17</c:f>
              <c:numCache>
                <c:formatCode>#,##0</c:formatCode>
                <c:ptCount val="4"/>
                <c:pt idx="0">
                  <c:v>1129.3533333333332</c:v>
                </c:pt>
                <c:pt idx="1">
                  <c:v>1089.7640000000001</c:v>
                </c:pt>
                <c:pt idx="2">
                  <c:v>1240.5896666666665</c:v>
                </c:pt>
                <c:pt idx="3">
                  <c:v>1263.2946666666667</c:v>
                </c:pt>
              </c:numCache>
            </c:numRef>
          </c:val>
        </c:ser>
        <c:axId val="74576256"/>
        <c:axId val="74577792"/>
      </c:barChart>
      <c:catAx>
        <c:axId val="74576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77792"/>
        <c:crosses val="autoZero"/>
        <c:auto val="1"/>
        <c:lblAlgn val="ctr"/>
        <c:lblOffset val="100"/>
      </c:catAx>
      <c:valAx>
        <c:axId val="74577792"/>
        <c:scaling>
          <c:orientation val="minMax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76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(personas)'!$C$15:$F$15</c:f>
              <c:numCache>
                <c:formatCode>#,##0</c:formatCode>
                <c:ptCount val="4"/>
                <c:pt idx="0">
                  <c:v>128.54333333333332</c:v>
                </c:pt>
                <c:pt idx="1">
                  <c:v>136.39233333333331</c:v>
                </c:pt>
                <c:pt idx="2">
                  <c:v>164.44066666666666</c:v>
                </c:pt>
                <c:pt idx="3">
                  <c:v>146.96</c:v>
                </c:pt>
              </c:numCache>
            </c:numRef>
          </c:val>
        </c:ser>
        <c:axId val="74593408"/>
        <c:axId val="74594944"/>
      </c:barChart>
      <c:catAx>
        <c:axId val="74593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94944"/>
        <c:crosses val="autoZero"/>
        <c:auto val="1"/>
        <c:lblAlgn val="ctr"/>
        <c:lblOffset val="100"/>
      </c:catAx>
      <c:valAx>
        <c:axId val="74594944"/>
        <c:scaling>
          <c:orientation val="minMax"/>
          <c:min val="1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934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(personas)'!$C$18:$F$18</c:f>
              <c:numCache>
                <c:formatCode>#,##0</c:formatCode>
                <c:ptCount val="4"/>
                <c:pt idx="0">
                  <c:v>199.50566666666666</c:v>
                </c:pt>
                <c:pt idx="1">
                  <c:v>154.13766666666666</c:v>
                </c:pt>
                <c:pt idx="2">
                  <c:v>133.37299999999999</c:v>
                </c:pt>
                <c:pt idx="3">
                  <c:v>212.441</c:v>
                </c:pt>
              </c:numCache>
            </c:numRef>
          </c:val>
        </c:ser>
        <c:axId val="74647424"/>
        <c:axId val="74648960"/>
      </c:barChart>
      <c:catAx>
        <c:axId val="74647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648960"/>
        <c:crosses val="autoZero"/>
        <c:auto val="1"/>
        <c:lblAlgn val="ctr"/>
        <c:lblOffset val="100"/>
      </c:catAx>
      <c:valAx>
        <c:axId val="74648960"/>
        <c:scaling>
          <c:orientation val="minMax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647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576"/>
          <c:y val="0.23275843967780213"/>
          <c:w val="0.81918270305897867"/>
          <c:h val="0.62111105077383322"/>
        </c:manualLayout>
      </c:layout>
      <c:barChart>
        <c:barDir val="col"/>
        <c:grouping val="clustered"/>
        <c:ser>
          <c:idx val="0"/>
          <c:order val="0"/>
          <c:tx>
            <c:strRef>
              <c:f>'Empleado particular'!$B$15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particular'!$C$11:$G$11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particular'!$C$15:$G$15</c:f>
              <c:numCache>
                <c:formatCode>#,##0</c:formatCode>
                <c:ptCount val="5"/>
                <c:pt idx="0">
                  <c:v>1769.412</c:v>
                </c:pt>
                <c:pt idx="1">
                  <c:v>1709.2076666666665</c:v>
                </c:pt>
                <c:pt idx="2">
                  <c:v>1760.329</c:v>
                </c:pt>
                <c:pt idx="3">
                  <c:v>1765.7550000000001</c:v>
                </c:pt>
                <c:pt idx="4">
                  <c:v>1920.8059999999998</c:v>
                </c:pt>
              </c:numCache>
            </c:numRef>
          </c:val>
        </c:ser>
        <c:axId val="74610176"/>
        <c:axId val="74659328"/>
      </c:barChart>
      <c:catAx>
        <c:axId val="74610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659328"/>
        <c:crosses val="autoZero"/>
        <c:auto val="1"/>
        <c:lblAlgn val="ctr"/>
        <c:lblOffset val="100"/>
      </c:catAx>
      <c:valAx>
        <c:axId val="74659328"/>
        <c:scaling>
          <c:orientation val="minMax"/>
          <c:min val="1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6101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particular'!$N$16:$N$17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particular'!$O$16:$O$17</c:f>
              <c:numCache>
                <c:formatCode>#,##0</c:formatCode>
                <c:ptCount val="2"/>
                <c:pt idx="0">
                  <c:v>28.238855355706825</c:v>
                </c:pt>
                <c:pt idx="1">
                  <c:v>71.761144644293182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72"/>
          <c:h val="8.696134559044330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2"/>
          <c:y val="0.23275843967780213"/>
          <c:w val="0.84641738168379177"/>
          <c:h val="0.62111105077383322"/>
        </c:manualLayout>
      </c:layout>
      <c:barChart>
        <c:barDir val="col"/>
        <c:grouping val="clustered"/>
        <c:ser>
          <c:idx val="0"/>
          <c:order val="0"/>
          <c:tx>
            <c:strRef>
              <c:f>'Empleado del gobierno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del gobierno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del gobierno '!$C$15:$G$15</c:f>
              <c:numCache>
                <c:formatCode>#,##0</c:formatCode>
                <c:ptCount val="5"/>
                <c:pt idx="0">
                  <c:v>187.81700000000001</c:v>
                </c:pt>
                <c:pt idx="1">
                  <c:v>128.54333333333332</c:v>
                </c:pt>
                <c:pt idx="2">
                  <c:v>136.39233333333331</c:v>
                </c:pt>
                <c:pt idx="3">
                  <c:v>164.44066666666666</c:v>
                </c:pt>
                <c:pt idx="4">
                  <c:v>146.96</c:v>
                </c:pt>
              </c:numCache>
            </c:numRef>
          </c:val>
        </c:ser>
        <c:axId val="74704000"/>
        <c:axId val="75125120"/>
      </c:barChart>
      <c:catAx>
        <c:axId val="74704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25120"/>
        <c:crosses val="autoZero"/>
        <c:auto val="1"/>
        <c:lblAlgn val="ctr"/>
        <c:lblOffset val="100"/>
      </c:catAx>
      <c:valAx>
        <c:axId val="75125120"/>
        <c:scaling>
          <c:orientation val="minMax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04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del gobierno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del gobierno '!$O$16:$O$17</c:f>
              <c:numCache>
                <c:formatCode>#,##0</c:formatCode>
                <c:ptCount val="2"/>
                <c:pt idx="0">
                  <c:v>18.021781633463092</c:v>
                </c:pt>
                <c:pt idx="1">
                  <c:v>81.978218366536908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83"/>
          <c:h val="8.696134559044338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2"/>
          <c:y val="0.23275843967780213"/>
          <c:w val="0.84641738168379177"/>
          <c:h val="0.62111105077383322"/>
        </c:manualLayout>
      </c:layout>
      <c:barChart>
        <c:barDir val="col"/>
        <c:grouping val="clustered"/>
        <c:ser>
          <c:idx val="0"/>
          <c:order val="0"/>
          <c:tx>
            <c:strRef>
              <c:f>'Empleado doméstico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doméstico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doméstico '!$C$15:$G$15</c:f>
              <c:numCache>
                <c:formatCode>#,##0</c:formatCode>
                <c:ptCount val="5"/>
                <c:pt idx="0">
                  <c:v>120.649</c:v>
                </c:pt>
                <c:pt idx="1">
                  <c:v>131.10600000000002</c:v>
                </c:pt>
                <c:pt idx="2">
                  <c:v>150.74733333333333</c:v>
                </c:pt>
                <c:pt idx="3">
                  <c:v>145.47499999999999</c:v>
                </c:pt>
                <c:pt idx="4">
                  <c:v>147.58466666666666</c:v>
                </c:pt>
              </c:numCache>
            </c:numRef>
          </c:val>
        </c:ser>
        <c:axId val="75097600"/>
        <c:axId val="75099136"/>
      </c:barChart>
      <c:catAx>
        <c:axId val="75097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099136"/>
        <c:crosses val="autoZero"/>
        <c:auto val="1"/>
        <c:lblAlgn val="ctr"/>
        <c:lblOffset val="100"/>
      </c:catAx>
      <c:valAx>
        <c:axId val="75099136"/>
        <c:scaling>
          <c:orientation val="minMax"/>
          <c:min val="1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097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doméstico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doméstico '!$O$16:$O$17</c:f>
              <c:numCache>
                <c:formatCode>#,##0</c:formatCode>
                <c:ptCount val="2"/>
                <c:pt idx="0">
                  <c:v>21.288665444733152</c:v>
                </c:pt>
                <c:pt idx="1">
                  <c:v>78.711334555266845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94"/>
          <c:h val="8.6961345590443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1086"/>
          <c:y val="0.23275843967780213"/>
          <c:w val="0.81918270305897867"/>
          <c:h val="0.62111105077383322"/>
        </c:manualLayout>
      </c:layout>
      <c:barChart>
        <c:barDir val="col"/>
        <c:grouping val="clustered"/>
        <c:ser>
          <c:idx val="0"/>
          <c:order val="0"/>
          <c:tx>
            <c:strRef>
              <c:f>'Cuenta propia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'Cuenta propia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'Cuenta propia '!$C$15:$G$15</c:f>
              <c:numCache>
                <c:formatCode>#,##0</c:formatCode>
                <c:ptCount val="5"/>
                <c:pt idx="0">
                  <c:v>876.072</c:v>
                </c:pt>
                <c:pt idx="1">
                  <c:v>1129.3533333333332</c:v>
                </c:pt>
                <c:pt idx="2">
                  <c:v>1089.7640000000001</c:v>
                </c:pt>
                <c:pt idx="3">
                  <c:v>1240.5896666666665</c:v>
                </c:pt>
                <c:pt idx="4">
                  <c:v>1263.2946666666667</c:v>
                </c:pt>
              </c:numCache>
            </c:numRef>
          </c:val>
        </c:ser>
        <c:axId val="75379072"/>
        <c:axId val="75380608"/>
      </c:barChart>
      <c:catAx>
        <c:axId val="75379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380608"/>
        <c:crosses val="autoZero"/>
        <c:auto val="1"/>
        <c:lblAlgn val="ctr"/>
        <c:lblOffset val="100"/>
      </c:catAx>
      <c:valAx>
        <c:axId val="75380608"/>
        <c:scaling>
          <c:orientation val="minMax"/>
          <c:min val="8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379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'Cuenta propia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'Cuenta propia '!$O$16:$O$17</c:f>
              <c:numCache>
                <c:formatCode>#,##0</c:formatCode>
                <c:ptCount val="2"/>
                <c:pt idx="0">
                  <c:v>14.741625080916105</c:v>
                </c:pt>
                <c:pt idx="1">
                  <c:v>85.258374919083892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05"/>
          <c:h val="8.69613455904435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68"/>
          <c:y val="0.23275843967780213"/>
          <c:w val="0.84641738168379177"/>
          <c:h val="0.62111105077383322"/>
        </c:manualLayout>
      </c:layout>
      <c:barChart>
        <c:barDir val="col"/>
        <c:grouping val="clustered"/>
        <c:ser>
          <c:idx val="0"/>
          <c:order val="0"/>
          <c:tx>
            <c:strRef>
              <c:f>'Patrón o 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'Patrón o empleador'!$C$11:$G$11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'Patrón o empleador'!$C$15:$G$15</c:f>
              <c:numCache>
                <c:formatCode>#,##0</c:formatCode>
                <c:ptCount val="5"/>
                <c:pt idx="0">
                  <c:v>172.82566666666671</c:v>
                </c:pt>
                <c:pt idx="1">
                  <c:v>199.50566666666666</c:v>
                </c:pt>
                <c:pt idx="2">
                  <c:v>154.13766666666666</c:v>
                </c:pt>
                <c:pt idx="3">
                  <c:v>133.37299999999999</c:v>
                </c:pt>
                <c:pt idx="4">
                  <c:v>212.441</c:v>
                </c:pt>
              </c:numCache>
            </c:numRef>
          </c:val>
        </c:ser>
        <c:axId val="75405952"/>
        <c:axId val="75363072"/>
      </c:barChart>
      <c:catAx>
        <c:axId val="75405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363072"/>
        <c:crosses val="autoZero"/>
        <c:auto val="1"/>
        <c:lblAlgn val="ctr"/>
        <c:lblOffset val="100"/>
      </c:catAx>
      <c:valAx>
        <c:axId val="75363072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405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'Patrón o 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'Patrón o empleador'!$O$16:$O$17</c:f>
              <c:numCache>
                <c:formatCode>#,##0</c:formatCode>
                <c:ptCount val="2"/>
                <c:pt idx="0">
                  <c:v>23.340436900510632</c:v>
                </c:pt>
                <c:pt idx="1">
                  <c:v>76.659563099489361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16"/>
          <c:h val="8.69613455904436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2"/>
          <c:y val="0.23275843967780213"/>
          <c:w val="0.84641738168379177"/>
          <c:h val="0.62111105077383322"/>
        </c:manualLayout>
      </c:layout>
      <c:barChart>
        <c:barDir val="col"/>
        <c:grouping val="clustered"/>
        <c:ser>
          <c:idx val="0"/>
          <c:order val="0"/>
          <c:tx>
            <c:strRef>
              <c:f>'Trab familiar sin remuneración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familiar sin remuneración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'Trab familiar sin remuneración '!$C$15:$G$15</c:f>
              <c:numCache>
                <c:formatCode>#,##0</c:formatCode>
                <c:ptCount val="5"/>
                <c:pt idx="0">
                  <c:v>39.62166666666667</c:v>
                </c:pt>
                <c:pt idx="1">
                  <c:v>65.534666666666666</c:v>
                </c:pt>
                <c:pt idx="2">
                  <c:v>78.257666666666651</c:v>
                </c:pt>
                <c:pt idx="3">
                  <c:v>66.334333333333333</c:v>
                </c:pt>
                <c:pt idx="4">
                  <c:v>82.233999999999995</c:v>
                </c:pt>
              </c:numCache>
            </c:numRef>
          </c:val>
        </c:ser>
        <c:axId val="75577216"/>
        <c:axId val="75578752"/>
      </c:barChart>
      <c:catAx>
        <c:axId val="75577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578752"/>
        <c:crosses val="autoZero"/>
        <c:auto val="1"/>
        <c:lblAlgn val="ctr"/>
        <c:lblOffset val="100"/>
      </c:catAx>
      <c:valAx>
        <c:axId val="75578752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577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familiar sin remuneración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familiar sin remuneración '!$O$16:$O$17</c:f>
              <c:numCache>
                <c:formatCode>#,##0</c:formatCode>
                <c:ptCount val="2"/>
                <c:pt idx="0">
                  <c:v>9.2598799716087683</c:v>
                </c:pt>
                <c:pt idx="1">
                  <c:v>90.740120028391232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27"/>
          <c:h val="8.696134559044370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'Trab sin remuneración otras emp'!$B$15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sin remuneración otras emp'!$C$11:$G$11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'Trab sin remuneración otras emp'!$C$15:$G$15</c:f>
              <c:numCache>
                <c:formatCode>#,##0</c:formatCode>
                <c:ptCount val="5"/>
                <c:pt idx="0">
                  <c:v>3.7393333333333332</c:v>
                </c:pt>
                <c:pt idx="1">
                  <c:v>2.2653333333333334</c:v>
                </c:pt>
                <c:pt idx="2">
                  <c:v>2.6349999999999998</c:v>
                </c:pt>
                <c:pt idx="3">
                  <c:v>5.8519999999999994</c:v>
                </c:pt>
                <c:pt idx="4">
                  <c:v>7.5923333333333334</c:v>
                </c:pt>
              </c:numCache>
            </c:numRef>
          </c:val>
        </c:ser>
        <c:axId val="75677056"/>
        <c:axId val="75725440"/>
      </c:barChart>
      <c:catAx>
        <c:axId val="75677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725440"/>
        <c:crosses val="autoZero"/>
        <c:auto val="1"/>
        <c:lblAlgn val="ctr"/>
        <c:lblOffset val="100"/>
      </c:catAx>
      <c:valAx>
        <c:axId val="75725440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77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sin remuneración otras emp'!$N$16:$N$17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sin remuneración otras emp'!$O$16:$O$17</c:f>
              <c:numCache>
                <c:formatCode>#,##0</c:formatCode>
                <c:ptCount val="2"/>
                <c:pt idx="0">
                  <c:v>3.0380855880710405</c:v>
                </c:pt>
                <c:pt idx="1">
                  <c:v>96.961914411928959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39"/>
          <c:h val="8.6961345590443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266E-2"/>
          <c:y val="0.23275843967780213"/>
          <c:w val="0.88277014700516698"/>
          <c:h val="0.62111105077383322"/>
        </c:manualLayout>
      </c:layout>
      <c:barChart>
        <c:barDir val="col"/>
        <c:grouping val="clustered"/>
        <c:ser>
          <c:idx val="0"/>
          <c:order val="0"/>
          <c:tx>
            <c:strRef>
              <c:f>'Jornalero o Peón'!$B$26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'Jornalero o Peón'!$C$11:$G$11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'Jornalero o Peón'!$C$26:$G$26</c:f>
              <c:numCache>
                <c:formatCode>#,##0</c:formatCode>
                <c:ptCount val="5"/>
                <c:pt idx="0">
                  <c:v>0</c:v>
                </c:pt>
                <c:pt idx="1">
                  <c:v>0.90366666666666662</c:v>
                </c:pt>
                <c:pt idx="2">
                  <c:v>0.80133333333333334</c:v>
                </c:pt>
                <c:pt idx="3">
                  <c:v>0.80066666666666675</c:v>
                </c:pt>
                <c:pt idx="4">
                  <c:v>0</c:v>
                </c:pt>
              </c:numCache>
            </c:numRef>
          </c:val>
        </c:ser>
        <c:axId val="75575680"/>
        <c:axId val="74937472"/>
      </c:barChart>
      <c:catAx>
        <c:axId val="75575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937472"/>
        <c:crosses val="autoZero"/>
        <c:auto val="1"/>
        <c:lblAlgn val="ctr"/>
        <c:lblOffset val="100"/>
      </c:catAx>
      <c:valAx>
        <c:axId val="749374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5756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'Jornalero o 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'Jornalero o Peón'!$O$16:$O$17</c:f>
              <c:numCache>
                <c:formatCode>#,##0.0</c:formatCode>
                <c:ptCount val="2"/>
                <c:pt idx="0">
                  <c:v>0</c:v>
                </c:pt>
                <c:pt idx="1">
                  <c:v>99.305628115377289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5"/>
          <c:h val="8.69613455904438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80213"/>
          <c:w val="0.86459376434447965"/>
          <c:h val="0.62111105077383322"/>
        </c:manualLayout>
      </c:layout>
      <c:barChart>
        <c:barDir val="col"/>
        <c:grouping val="clustered"/>
        <c:ser>
          <c:idx val="0"/>
          <c:order val="0"/>
          <c:tx>
            <c:strRef>
              <c:f>Otro!$B$15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Otro!$C$11:$G$11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Otro!$C$15:$G$15</c:f>
              <c:numCache>
                <c:formatCode>#,##0</c:formatCode>
                <c:ptCount val="5"/>
                <c:pt idx="0">
                  <c:v>2.5673333333333335</c:v>
                </c:pt>
                <c:pt idx="1">
                  <c:v>1.6890000000000001</c:v>
                </c:pt>
                <c:pt idx="2">
                  <c:v>2.2466666666666666</c:v>
                </c:pt>
                <c:pt idx="3">
                  <c:v>2.218</c:v>
                </c:pt>
                <c:pt idx="4">
                  <c:v>5.4746666666666668</c:v>
                </c:pt>
              </c:numCache>
            </c:numRef>
          </c:val>
        </c:ser>
        <c:axId val="76057216"/>
        <c:axId val="75981184"/>
      </c:barChart>
      <c:catAx>
        <c:axId val="76057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981184"/>
        <c:crosses val="autoZero"/>
        <c:auto val="1"/>
        <c:lblAlgn val="ctr"/>
        <c:lblOffset val="100"/>
      </c:catAx>
      <c:valAx>
        <c:axId val="75981184"/>
        <c:scaling>
          <c:orientation val="minMax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057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Otro!$N$16:$N$17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Otro!$O$16:$O$17</c:f>
              <c:numCache>
                <c:formatCode>#,##0</c:formatCode>
                <c:ptCount val="2"/>
                <c:pt idx="0">
                  <c:v>23.981543673159482</c:v>
                </c:pt>
                <c:pt idx="1">
                  <c:v>76.018456326840521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61"/>
          <c:h val="8.69613455904439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'Indicadores Secretaría'!$L$13:$L$14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'Indicadores Secretaría'!$F$13:$F$14</c:f>
              <c:numCache>
                <c:formatCode>#,##0</c:formatCode>
                <c:ptCount val="2"/>
                <c:pt idx="0">
                  <c:v>2067.7659999999996</c:v>
                </c:pt>
                <c:pt idx="1">
                  <c:v>1718.621333333334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3862"/>
          <c:h val="0.13203462547950737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468"/>
          <c:w val="0.82021562265349612"/>
          <c:h val="0.60911544639010629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'Indicadores Secretaría'!$C$31:$G$31</c:f>
              <c:numCache>
                <c:formatCode>#,##0.0</c:formatCode>
                <c:ptCount val="5"/>
                <c:pt idx="0">
                  <c:v>61.68962517877759</c:v>
                </c:pt>
                <c:pt idx="1">
                  <c:v>54.563287589564339</c:v>
                </c:pt>
                <c:pt idx="2">
                  <c:v>56.193972446785885</c:v>
                </c:pt>
                <c:pt idx="3">
                  <c:v>54.759830142580526</c:v>
                </c:pt>
                <c:pt idx="4">
                  <c:v>54.610524966542414</c:v>
                </c:pt>
              </c:numCache>
            </c:numRef>
          </c:val>
        </c:ser>
        <c:marker val="1"/>
        <c:axId val="76314112"/>
        <c:axId val="76315648"/>
      </c:lineChart>
      <c:catAx>
        <c:axId val="76314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15648"/>
        <c:crosses val="autoZero"/>
        <c:auto val="1"/>
        <c:lblAlgn val="ctr"/>
        <c:lblOffset val="100"/>
      </c:catAx>
      <c:valAx>
        <c:axId val="763156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141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477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'Indicadores Secretaría'!$C$32:$G$32</c:f>
              <c:numCache>
                <c:formatCode>#,##0.0</c:formatCode>
                <c:ptCount val="5"/>
                <c:pt idx="0">
                  <c:v>38.310374821222403</c:v>
                </c:pt>
                <c:pt idx="1">
                  <c:v>45.436712410435668</c:v>
                </c:pt>
                <c:pt idx="2">
                  <c:v>43.806027553214115</c:v>
                </c:pt>
                <c:pt idx="3">
                  <c:v>45.240169857419474</c:v>
                </c:pt>
                <c:pt idx="4">
                  <c:v>45.389475033457586</c:v>
                </c:pt>
              </c:numCache>
            </c:numRef>
          </c:val>
        </c:ser>
        <c:marker val="1"/>
        <c:axId val="76339456"/>
        <c:axId val="76349440"/>
      </c:lineChart>
      <c:catAx>
        <c:axId val="76339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49440"/>
        <c:crosses val="autoZero"/>
        <c:auto val="1"/>
        <c:lblAlgn val="ctr"/>
        <c:lblOffset val="100"/>
      </c:catAx>
      <c:valAx>
        <c:axId val="76349440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39456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576"/>
          <c:y val="0.23275843967780213"/>
          <c:w val="0.81918270305897867"/>
          <c:h val="0.62111105077383322"/>
        </c:manualLayout>
      </c:layout>
      <c:barChart>
        <c:barDir val="col"/>
        <c:grouping val="clustered"/>
        <c:ser>
          <c:idx val="0"/>
          <c:order val="0"/>
          <c:tx>
            <c:strRef>
              <c:f>'Empleado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Asalariado'!$C$11:$G$11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Asalariado'!$C$15:$G$15</c:f>
              <c:numCache>
                <c:formatCode>#,##0</c:formatCode>
                <c:ptCount val="5"/>
                <c:pt idx="0">
                  <c:v>1957.229</c:v>
                </c:pt>
                <c:pt idx="1">
                  <c:v>1837.7509999999997</c:v>
                </c:pt>
                <c:pt idx="2">
                  <c:v>1896.7213333333332</c:v>
                </c:pt>
                <c:pt idx="3">
                  <c:v>1930.1956666666667</c:v>
                </c:pt>
                <c:pt idx="4">
                  <c:v>2067.7659999999996</c:v>
                </c:pt>
              </c:numCache>
            </c:numRef>
          </c:val>
        </c:ser>
        <c:axId val="76264576"/>
        <c:axId val="76365184"/>
      </c:barChart>
      <c:catAx>
        <c:axId val="76264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65184"/>
        <c:crosses val="autoZero"/>
        <c:auto val="1"/>
        <c:lblAlgn val="ctr"/>
        <c:lblOffset val="100"/>
      </c:catAx>
      <c:valAx>
        <c:axId val="76365184"/>
        <c:scaling>
          <c:orientation val="minMax"/>
          <c:min val="1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264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Asalariado'!$O$16:$O$17</c:f>
              <c:numCache>
                <c:formatCode>#,##0</c:formatCode>
                <c:ptCount val="2"/>
                <c:pt idx="0">
                  <c:v>27.145105300489053</c:v>
                </c:pt>
                <c:pt idx="1">
                  <c:v>72.85489469951095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72"/>
          <c:h val="8.696134559044399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573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0.14793249695240415"/>
          <c:y val="0.25601416102057184"/>
          <c:w val="0.81918270305897867"/>
          <c:h val="0.49085454434475101"/>
        </c:manualLayout>
      </c:layout>
      <c:barChart>
        <c:barDir val="col"/>
        <c:grouping val="clustered"/>
        <c:ser>
          <c:idx val="0"/>
          <c:order val="0"/>
          <c:tx>
            <c:strRef>
              <c:f>'Empleado no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no asalariado'!$C$11:$G$11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no asalariado'!$C$15:$G$15</c:f>
              <c:numCache>
                <c:formatCode>#,##0</c:formatCode>
                <c:ptCount val="5"/>
                <c:pt idx="0">
                  <c:v>1215.4746666666667</c:v>
                </c:pt>
                <c:pt idx="1">
                  <c:v>1530.3580000000006</c:v>
                </c:pt>
                <c:pt idx="2">
                  <c:v>1478.589666666667</c:v>
                </c:pt>
                <c:pt idx="3">
                  <c:v>1594.6429999999998</c:v>
                </c:pt>
                <c:pt idx="4">
                  <c:v>1718.621333333334</c:v>
                </c:pt>
              </c:numCache>
            </c:numRef>
          </c:val>
        </c:ser>
        <c:axId val="76558720"/>
        <c:axId val="76560256"/>
      </c:barChart>
      <c:catAx>
        <c:axId val="76558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560256"/>
        <c:crosses val="autoZero"/>
        <c:auto val="1"/>
        <c:lblAlgn val="ctr"/>
        <c:lblOffset val="100"/>
      </c:catAx>
      <c:valAx>
        <c:axId val="76560256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5587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no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no asalariado'!$O$16:$O$17</c:f>
              <c:numCache>
                <c:formatCode>#,##0</c:formatCode>
                <c:ptCount val="2"/>
                <c:pt idx="0">
                  <c:v>14.260845657816148</c:v>
                </c:pt>
                <c:pt idx="1">
                  <c:v>85.739154342183852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564"/>
          <c:w val="0.36362579049721483"/>
          <c:h val="8.69613455904440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2302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empleados asalariados'!$C$15:$J$15</c:f>
              <c:numCache>
                <c:formatCode>0.0</c:formatCode>
                <c:ptCount val="8"/>
                <c:pt idx="0">
                  <c:v>59.501057375564905</c:v>
                </c:pt>
                <c:pt idx="1">
                  <c:v>59.600946879781993</c:v>
                </c:pt>
                <c:pt idx="2">
                  <c:v>58.172196740489156</c:v>
                </c:pt>
                <c:pt idx="3">
                  <c:v>61.68962517877759</c:v>
                </c:pt>
                <c:pt idx="4">
                  <c:v>54.563287589564339</c:v>
                </c:pt>
                <c:pt idx="5">
                  <c:v>56.193972446785885</c:v>
                </c:pt>
                <c:pt idx="6">
                  <c:v>54.759830142580526</c:v>
                </c:pt>
                <c:pt idx="7" formatCode="#,##0.0">
                  <c:v>54.610524966542414</c:v>
                </c:pt>
              </c:numCache>
            </c:numRef>
          </c:val>
        </c:ser>
        <c:ser>
          <c:idx val="1"/>
          <c:order val="1"/>
          <c:tx>
            <c:strRef>
              <c:f>'Tasa de empleados asalariados'!$B$23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empleados asalariados'!$C$23:$J$23</c:f>
              <c:numCache>
                <c:formatCode>0.0</c:formatCode>
                <c:ptCount val="8"/>
                <c:pt idx="0">
                  <c:v>40.118796887953685</c:v>
                </c:pt>
                <c:pt idx="1">
                  <c:v>40.630970947538216</c:v>
                </c:pt>
                <c:pt idx="2">
                  <c:v>40.41783708145433</c:v>
                </c:pt>
                <c:pt idx="3">
                  <c:v>44.273410483920273</c:v>
                </c:pt>
                <c:pt idx="4">
                  <c:v>39.60888812937214</c:v>
                </c:pt>
                <c:pt idx="5">
                  <c:v>39.87026168707046</c:v>
                </c:pt>
                <c:pt idx="6">
                  <c:v>39.151356703652183</c:v>
                </c:pt>
                <c:pt idx="7" formatCode="#,##0.0">
                  <c:v>38.728651703711606</c:v>
                </c:pt>
              </c:numCache>
            </c:numRef>
          </c:val>
        </c:ser>
        <c:marker val="1"/>
        <c:axId val="76648832"/>
        <c:axId val="76650368"/>
      </c:lineChart>
      <c:catAx>
        <c:axId val="76648832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650368"/>
        <c:crosses val="autoZero"/>
        <c:auto val="1"/>
        <c:lblAlgn val="ctr"/>
        <c:lblOffset val="100"/>
      </c:catAx>
      <c:valAx>
        <c:axId val="766503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64883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918286321804711"/>
          <c:y val="0.63808508727283664"/>
          <c:w val="0.38451898203886686"/>
          <c:h val="0.15434827300579981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4803149606301089" l="0.70866141732284993" r="0.70866141732284993" t="0.74803149606301089" header="0.31496062992127188" footer="0.31496062992127188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4033E-2"/>
          <c:y val="0.25568161934303668"/>
          <c:w val="0.84139573174553761"/>
          <c:h val="0.54155368443472351"/>
        </c:manualLayout>
      </c:layout>
      <c:lineChart>
        <c:grouping val="standard"/>
        <c:ser>
          <c:idx val="0"/>
          <c:order val="0"/>
          <c:tx>
            <c:strRef>
              <c:f>'Tasa de empl no asalariados'!$B$35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 no asalariados'!$C$35:$J$35</c:f>
              <c:numCache>
                <c:formatCode>0.0</c:formatCode>
                <c:ptCount val="8"/>
                <c:pt idx="0">
                  <c:v>40.498942624435095</c:v>
                </c:pt>
                <c:pt idx="1">
                  <c:v>40.399053120218007</c:v>
                </c:pt>
                <c:pt idx="2">
                  <c:v>41.827803259510851</c:v>
                </c:pt>
                <c:pt idx="3">
                  <c:v>38.310374821222403</c:v>
                </c:pt>
                <c:pt idx="4">
                  <c:v>45.436712410435668</c:v>
                </c:pt>
                <c:pt idx="5">
                  <c:v>43.806027553214115</c:v>
                </c:pt>
                <c:pt idx="6">
                  <c:v>45.240169857419474</c:v>
                </c:pt>
                <c:pt idx="7" formatCode="#,##0.0">
                  <c:v>45.389475033457586</c:v>
                </c:pt>
              </c:numCache>
            </c:numRef>
          </c:val>
        </c:ser>
        <c:ser>
          <c:idx val="1"/>
          <c:order val="1"/>
          <c:tx>
            <c:strRef>
              <c:f>'Tasa de empl no asalariados'!$B$27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 no asalariados'!$C$27:$J$27</c:f>
              <c:numCache>
                <c:formatCode>0.0</c:formatCode>
                <c:ptCount val="8"/>
                <c:pt idx="0">
                  <c:v>59.881203112046315</c:v>
                </c:pt>
                <c:pt idx="1">
                  <c:v>59.369029052461791</c:v>
                </c:pt>
                <c:pt idx="2">
                  <c:v>59.58216291854567</c:v>
                </c:pt>
                <c:pt idx="3">
                  <c:v>55.72658951607972</c:v>
                </c:pt>
                <c:pt idx="4">
                  <c:v>60.39111187062786</c:v>
                </c:pt>
                <c:pt idx="5">
                  <c:v>60.12973831292954</c:v>
                </c:pt>
                <c:pt idx="6">
                  <c:v>60.848643296347817</c:v>
                </c:pt>
                <c:pt idx="7" formatCode="#,##0.0">
                  <c:v>61.271348296288402</c:v>
                </c:pt>
              </c:numCache>
            </c:numRef>
          </c:val>
        </c:ser>
        <c:marker val="1"/>
        <c:axId val="76948224"/>
        <c:axId val="76949760"/>
      </c:lineChart>
      <c:catAx>
        <c:axId val="76948224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949760"/>
        <c:crosses val="autoZero"/>
        <c:auto val="1"/>
        <c:lblAlgn val="ctr"/>
        <c:lblOffset val="100"/>
      </c:catAx>
      <c:valAx>
        <c:axId val="76949760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94822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791"/>
          <c:y val="0.26260520031385537"/>
          <c:w val="0.2725033908973018"/>
          <c:h val="0.10078822500128758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5058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499"/>
          <c:w val="0.67288166960782425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actividad'!$C$16:$F$16</c:f>
              <c:numCache>
                <c:formatCode>#,##0.0</c:formatCode>
                <c:ptCount val="4"/>
                <c:pt idx="0">
                  <c:v>637.42666666666662</c:v>
                </c:pt>
                <c:pt idx="1">
                  <c:v>625.24833333333333</c:v>
                </c:pt>
                <c:pt idx="2">
                  <c:v>564.86766666666665</c:v>
                </c:pt>
                <c:pt idx="3">
                  <c:v>630.72699999999998</c:v>
                </c:pt>
              </c:numCache>
            </c:numRef>
          </c:val>
        </c:ser>
        <c:ser>
          <c:idx val="3"/>
          <c:order val="1"/>
          <c:tx>
            <c:strRef>
              <c:f>'Rama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actividad'!$C$18:$F$18</c:f>
              <c:numCache>
                <c:formatCode>#,##0.0</c:formatCode>
                <c:ptCount val="4"/>
                <c:pt idx="0">
                  <c:v>157.43433333333334</c:v>
                </c:pt>
                <c:pt idx="1">
                  <c:v>172.29499999999999</c:v>
                </c:pt>
                <c:pt idx="2">
                  <c:v>170.09466666666665</c:v>
                </c:pt>
                <c:pt idx="3">
                  <c:v>232.32666666666668</c:v>
                </c:pt>
              </c:numCache>
            </c:numRef>
          </c:val>
        </c:ser>
        <c:ser>
          <c:idx val="5"/>
          <c:order val="2"/>
          <c:tx>
            <c:strRef>
              <c:f>'Rama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actividad'!$C$19:$F$19</c:f>
              <c:numCache>
                <c:formatCode>#,##0.0</c:formatCode>
                <c:ptCount val="4"/>
                <c:pt idx="0">
                  <c:v>854.02200000000005</c:v>
                </c:pt>
                <c:pt idx="1">
                  <c:v>903.65066666666678</c:v>
                </c:pt>
                <c:pt idx="2">
                  <c:v>979.53699999999992</c:v>
                </c:pt>
                <c:pt idx="3">
                  <c:v>1076.5436666666667</c:v>
                </c:pt>
              </c:numCache>
            </c:numRef>
          </c:val>
        </c:ser>
        <c:ser>
          <c:idx val="6"/>
          <c:order val="3"/>
          <c:tx>
            <c:strRef>
              <c:f>'Rama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actividad'!$C$20:$F$20</c:f>
              <c:numCache>
                <c:formatCode>#,##0.0</c:formatCode>
                <c:ptCount val="4"/>
                <c:pt idx="0">
                  <c:v>320.738</c:v>
                </c:pt>
                <c:pt idx="1">
                  <c:v>292.44566666666668</c:v>
                </c:pt>
                <c:pt idx="2">
                  <c:v>344.52433333333329</c:v>
                </c:pt>
                <c:pt idx="3">
                  <c:v>344.89966666666669</c:v>
                </c:pt>
              </c:numCache>
            </c:numRef>
          </c:val>
        </c:ser>
        <c:ser>
          <c:idx val="1"/>
          <c:order val="4"/>
          <c:tx>
            <c:strRef>
              <c:f>'Rama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actividad'!$C$22:$F$22</c:f>
              <c:numCache>
                <c:formatCode>#,##0.0</c:formatCode>
                <c:ptCount val="4"/>
                <c:pt idx="0">
                  <c:v>431.00299999999999</c:v>
                </c:pt>
                <c:pt idx="1">
                  <c:v>399.37533333333334</c:v>
                </c:pt>
                <c:pt idx="2">
                  <c:v>443.51933333333335</c:v>
                </c:pt>
                <c:pt idx="3">
                  <c:v>476.02966666666663</c:v>
                </c:pt>
              </c:numCache>
            </c:numRef>
          </c:val>
        </c:ser>
        <c:ser>
          <c:idx val="2"/>
          <c:order val="5"/>
          <c:tx>
            <c:strRef>
              <c:f>'Rama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actividad'!$C$23:$F$23</c:f>
              <c:numCache>
                <c:formatCode>#,##0.0</c:formatCode>
                <c:ptCount val="4"/>
                <c:pt idx="0">
                  <c:v>821.95433333333347</c:v>
                </c:pt>
                <c:pt idx="1">
                  <c:v>836.21433333333334</c:v>
                </c:pt>
                <c:pt idx="2">
                  <c:v>876.44099999999992</c:v>
                </c:pt>
                <c:pt idx="3">
                  <c:v>859.67099999999994</c:v>
                </c:pt>
              </c:numCache>
            </c:numRef>
          </c:val>
        </c:ser>
        <c:marker val="1"/>
        <c:axId val="77083008"/>
        <c:axId val="77084544"/>
      </c:lineChart>
      <c:catAx>
        <c:axId val="77083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084544"/>
        <c:crosses val="autoZero"/>
        <c:auto val="1"/>
        <c:lblAlgn val="ctr"/>
        <c:lblOffset val="100"/>
      </c:catAx>
      <c:valAx>
        <c:axId val="770845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08300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418"/>
          <c:h val="0.766676153432628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2889E-2"/>
          <c:y val="0.23275843967780208"/>
          <c:w val="0.88432629549624076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'No informa'!$B$18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'No informa'!$C$18:$G$18</c:f>
              <c:numCache>
                <c:formatCode>#,##0.0</c:formatCode>
                <c:ptCount val="5"/>
                <c:pt idx="0">
                  <c:v>0.5036666666666666</c:v>
                </c:pt>
                <c:pt idx="1">
                  <c:v>6.4846666666666666</c:v>
                </c:pt>
                <c:pt idx="2">
                  <c:v>3.6163333333333334</c:v>
                </c:pt>
                <c:pt idx="3">
                  <c:v>1.5040000000000002</c:v>
                </c:pt>
                <c:pt idx="4">
                  <c:v>1.4880000000000002</c:v>
                </c:pt>
              </c:numCache>
            </c:numRef>
          </c:val>
        </c:ser>
        <c:axId val="77135872"/>
        <c:axId val="77137408"/>
      </c:barChart>
      <c:catAx>
        <c:axId val="77135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37408"/>
        <c:crosses val="autoZero"/>
        <c:auto val="1"/>
        <c:lblAlgn val="ctr"/>
        <c:lblOffset val="100"/>
      </c:catAx>
      <c:valAx>
        <c:axId val="771374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35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'No informa'!$O$15:$O$16</c:f>
              <c:numCache>
                <c:formatCode>#,##0</c:formatCode>
                <c:ptCount val="2"/>
                <c:pt idx="0">
                  <c:v>33.665158371040732</c:v>
                </c:pt>
                <c:pt idx="1">
                  <c:v>66.334841628959268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83"/>
          <c:h val="8.696134559044338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28"/>
          <c:y val="0.23275843967780208"/>
          <c:w val="0.86668613443188081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'Agro, pesca, 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'Agro, pesca, ganad'!$C$11:$G$11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'Agro, pesca, ganad'!$C$15:$G$15</c:f>
              <c:numCache>
                <c:formatCode>#,##0</c:formatCode>
                <c:ptCount val="5"/>
                <c:pt idx="0">
                  <c:v>14.493333333333332</c:v>
                </c:pt>
                <c:pt idx="1">
                  <c:v>18.747666666666667</c:v>
                </c:pt>
                <c:pt idx="2">
                  <c:v>31.821333333333332</c:v>
                </c:pt>
                <c:pt idx="3">
                  <c:v>25.86066666666667</c:v>
                </c:pt>
                <c:pt idx="4">
                  <c:v>40.37166666666667</c:v>
                </c:pt>
              </c:numCache>
            </c:numRef>
          </c:val>
        </c:ser>
        <c:axId val="77153024"/>
        <c:axId val="77372800"/>
      </c:barChart>
      <c:catAx>
        <c:axId val="77153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372800"/>
        <c:crosses val="autoZero"/>
        <c:auto val="1"/>
        <c:lblAlgn val="ctr"/>
        <c:lblOffset val="100"/>
      </c:catAx>
      <c:valAx>
        <c:axId val="77372800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53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'Agro, pesca, 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'Agro, pesca, ganad'!$O$15:$O$16</c:f>
              <c:numCache>
                <c:formatCode>#,##0.0</c:formatCode>
                <c:ptCount val="2"/>
                <c:pt idx="0">
                  <c:v>1.1527263694187497</c:v>
                </c:pt>
                <c:pt idx="1">
                  <c:v>98.847273630581256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94"/>
          <c:h val="8.6961345590443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55"/>
          <c:y val="0.23275843967780208"/>
          <c:w val="0.86697977730758846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'Explot de Minas y Cant'!$C$16:$G$16</c:f>
              <c:numCache>
                <c:formatCode>#,##0</c:formatCode>
                <c:ptCount val="5"/>
                <c:pt idx="0">
                  <c:v>7.187333333333334</c:v>
                </c:pt>
                <c:pt idx="1">
                  <c:v>8.3313333333333333</c:v>
                </c:pt>
                <c:pt idx="2">
                  <c:v>6.8410000000000002</c:v>
                </c:pt>
                <c:pt idx="3">
                  <c:v>10.374333333333334</c:v>
                </c:pt>
                <c:pt idx="4">
                  <c:v>16.842000000000002</c:v>
                </c:pt>
              </c:numCache>
            </c:numRef>
          </c:val>
        </c:ser>
        <c:axId val="75845632"/>
        <c:axId val="75847168"/>
      </c:barChart>
      <c:catAx>
        <c:axId val="75845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847168"/>
        <c:crosses val="autoZero"/>
        <c:auto val="1"/>
        <c:lblAlgn val="ctr"/>
        <c:lblOffset val="100"/>
      </c:catAx>
      <c:valAx>
        <c:axId val="75847168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845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Cant'!$O$15:$O$16</c:f>
              <c:numCache>
                <c:formatCode>#,##0</c:formatCode>
                <c:ptCount val="2"/>
                <c:pt idx="0">
                  <c:v>5.6399311501101739</c:v>
                </c:pt>
                <c:pt idx="1">
                  <c:v>94.360068849889828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05"/>
          <c:h val="8.69613455904435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208"/>
          <c:w val="0.84978542155915648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'Industria manufacturera'!$C$15:$G$15</c:f>
              <c:numCache>
                <c:formatCode>#,##0</c:formatCode>
                <c:ptCount val="5"/>
                <c:pt idx="0">
                  <c:v>534.28</c:v>
                </c:pt>
                <c:pt idx="1">
                  <c:v>637.42666666666662</c:v>
                </c:pt>
                <c:pt idx="2">
                  <c:v>625.24833333333333</c:v>
                </c:pt>
                <c:pt idx="3">
                  <c:v>564.86766666666665</c:v>
                </c:pt>
                <c:pt idx="4">
                  <c:v>630.72699999999998</c:v>
                </c:pt>
              </c:numCache>
            </c:numRef>
          </c:val>
        </c:ser>
        <c:axId val="76835840"/>
        <c:axId val="77428608"/>
      </c:barChart>
      <c:catAx>
        <c:axId val="76835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428608"/>
        <c:crosses val="autoZero"/>
        <c:auto val="1"/>
        <c:lblAlgn val="ctr"/>
        <c:lblOffset val="100"/>
      </c:catAx>
      <c:valAx>
        <c:axId val="77428608"/>
        <c:scaling>
          <c:orientation val="minMax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835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manufacturera'!$O$15:$O$16</c:f>
              <c:numCache>
                <c:formatCode>#,##0</c:formatCode>
                <c:ptCount val="2"/>
                <c:pt idx="0">
                  <c:v>24.606649870203238</c:v>
                </c:pt>
                <c:pt idx="1">
                  <c:v>75.393350129796758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16"/>
          <c:h val="8.69613455904436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208"/>
          <c:w val="0.86727212944535759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'Sum.Electr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'Sum.Electr Gas y Agua'!$C$11:$G$11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'Sum.Electr Gas y Agua'!$C$16:$G$16</c:f>
              <c:numCache>
                <c:formatCode>#,##0</c:formatCode>
                <c:ptCount val="5"/>
                <c:pt idx="0">
                  <c:v>8.0190000000000001</c:v>
                </c:pt>
                <c:pt idx="1">
                  <c:v>16.585333333333335</c:v>
                </c:pt>
                <c:pt idx="2">
                  <c:v>17.219333333333335</c:v>
                </c:pt>
                <c:pt idx="3">
                  <c:v>10.223999999999998</c:v>
                </c:pt>
                <c:pt idx="4">
                  <c:v>14.009333333333332</c:v>
                </c:pt>
              </c:numCache>
            </c:numRef>
          </c:val>
        </c:ser>
        <c:axId val="77803520"/>
        <c:axId val="77805056"/>
      </c:barChart>
      <c:catAx>
        <c:axId val="77803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05056"/>
        <c:crosses val="autoZero"/>
        <c:auto val="1"/>
        <c:lblAlgn val="ctr"/>
        <c:lblOffset val="100"/>
      </c:catAx>
      <c:valAx>
        <c:axId val="77805056"/>
        <c:scaling>
          <c:orientation val="minMax"/>
          <c:min val="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03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'Sum.Electr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'Sum.Electr Gas y Agua'!$O$15:$O$16</c:f>
              <c:numCache>
                <c:formatCode>#,##0</c:formatCode>
                <c:ptCount val="2"/>
                <c:pt idx="0">
                  <c:v>14.021438508579074</c:v>
                </c:pt>
                <c:pt idx="1">
                  <c:v>85.978561491420919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27"/>
          <c:h val="8.696134559044370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208"/>
          <c:w val="0.84978542155915648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Construcción!$B$15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Construcción!$C$11:$G$11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Construcción!$C$15:$G$15</c:f>
              <c:numCache>
                <c:formatCode>#,##0</c:formatCode>
                <c:ptCount val="5"/>
                <c:pt idx="0">
                  <c:v>188.26666666666665</c:v>
                </c:pt>
                <c:pt idx="1">
                  <c:v>157.43433333333334</c:v>
                </c:pt>
                <c:pt idx="2">
                  <c:v>172.29499999999999</c:v>
                </c:pt>
                <c:pt idx="3">
                  <c:v>170.09466666666665</c:v>
                </c:pt>
                <c:pt idx="4">
                  <c:v>232.32666666666668</c:v>
                </c:pt>
              </c:numCache>
            </c:numRef>
          </c:val>
        </c:ser>
        <c:axId val="77808384"/>
        <c:axId val="77830784"/>
      </c:barChart>
      <c:catAx>
        <c:axId val="77808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30784"/>
        <c:crosses val="autoZero"/>
        <c:auto val="1"/>
        <c:lblAlgn val="ctr"/>
        <c:lblOffset val="100"/>
      </c:catAx>
      <c:valAx>
        <c:axId val="77830784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08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Construcción!$N$15:$N$16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Construcción!$O$15:$O$16</c:f>
              <c:numCache>
                <c:formatCode>#,##0</c:formatCode>
                <c:ptCount val="2"/>
                <c:pt idx="0">
                  <c:v>21.443829553275602</c:v>
                </c:pt>
                <c:pt idx="1">
                  <c:v>78.556170446724394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39"/>
          <c:h val="8.6961345590443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9192"/>
          <c:y val="0.23275843967780208"/>
          <c:w val="0.82197678932517571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 Comercio, hoteles y rest'!$B$15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Comercio, hoteles y rest'!$C$11:$G$11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Comercio, hoteles y rest'!$C$15:$G$15</c:f>
              <c:numCache>
                <c:formatCode>#,##0</c:formatCode>
                <c:ptCount val="5"/>
                <c:pt idx="0">
                  <c:v>792.55433333333337</c:v>
                </c:pt>
                <c:pt idx="1">
                  <c:v>854.02200000000005</c:v>
                </c:pt>
                <c:pt idx="2">
                  <c:v>903.65066666666678</c:v>
                </c:pt>
                <c:pt idx="3">
                  <c:v>979.53699999999992</c:v>
                </c:pt>
                <c:pt idx="4">
                  <c:v>1076.5436666666667</c:v>
                </c:pt>
              </c:numCache>
            </c:numRef>
          </c:val>
        </c:ser>
        <c:axId val="77896704"/>
        <c:axId val="77957376"/>
      </c:barChart>
      <c:catAx>
        <c:axId val="77896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57376"/>
        <c:crosses val="autoZero"/>
        <c:auto val="1"/>
        <c:lblAlgn val="ctr"/>
        <c:lblOffset val="100"/>
      </c:catAx>
      <c:valAx>
        <c:axId val="77957376"/>
        <c:scaling>
          <c:orientation val="minMax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967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Comercio, hoteles y rest'!$N$15:$N$16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Comercio, hoteles y rest'!$O$15:$O$16</c:f>
              <c:numCache>
                <c:formatCode>#,##0</c:formatCode>
                <c:ptCount val="2"/>
                <c:pt idx="0">
                  <c:v>20.635607147201977</c:v>
                </c:pt>
                <c:pt idx="1">
                  <c:v>79.364392852798019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5"/>
          <c:h val="8.69613455904438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208"/>
          <c:w val="0.84879062302643571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 y comunic'!$B$15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 y comunic'!$C$11:$G$11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'Transp, almac y comunic'!$C$15:$G$15</c:f>
              <c:numCache>
                <c:formatCode>#,##0</c:formatCode>
                <c:ptCount val="5"/>
                <c:pt idx="0">
                  <c:v>293.19066666666669</c:v>
                </c:pt>
                <c:pt idx="1">
                  <c:v>320.738</c:v>
                </c:pt>
                <c:pt idx="2">
                  <c:v>292.44566666666668</c:v>
                </c:pt>
                <c:pt idx="3">
                  <c:v>344.52433333333329</c:v>
                </c:pt>
                <c:pt idx="4">
                  <c:v>344.89966666666669</c:v>
                </c:pt>
              </c:numCache>
            </c:numRef>
          </c:val>
        </c:ser>
        <c:axId val="78132352"/>
        <c:axId val="78149888"/>
      </c:barChart>
      <c:catAx>
        <c:axId val="78132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149888"/>
        <c:crosses val="autoZero"/>
        <c:auto val="1"/>
        <c:lblAlgn val="ctr"/>
        <c:lblOffset val="100"/>
      </c:catAx>
      <c:valAx>
        <c:axId val="78149888"/>
        <c:scaling>
          <c:orientation val="minMax"/>
          <c:min val="2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132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 y comunic'!$N$15:$N$16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 y comunic'!$O$15:$O$16</c:f>
              <c:numCache>
                <c:formatCode>#,##0</c:formatCode>
                <c:ptCount val="2"/>
                <c:pt idx="0">
                  <c:v>20.924352941009932</c:v>
                </c:pt>
                <c:pt idx="1">
                  <c:v>79.075647058990072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61"/>
          <c:h val="8.69613455904439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17"/>
          <c:y val="0.23275843967780208"/>
          <c:w val="0.84641738168379177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'Intermediación 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'Intermediación financiera'!$C$11:$G$11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'Intermediación financiera'!$C$15:$G$15</c:f>
              <c:numCache>
                <c:formatCode>#,##0</c:formatCode>
                <c:ptCount val="5"/>
                <c:pt idx="0">
                  <c:v>89.585333333333324</c:v>
                </c:pt>
                <c:pt idx="1">
                  <c:v>95.381666666666661</c:v>
                </c:pt>
                <c:pt idx="2">
                  <c:v>86.584000000000003</c:v>
                </c:pt>
                <c:pt idx="3">
                  <c:v>97.891666666666666</c:v>
                </c:pt>
                <c:pt idx="4">
                  <c:v>93.478333333333339</c:v>
                </c:pt>
              </c:numCache>
            </c:numRef>
          </c:val>
        </c:ser>
        <c:axId val="78462976"/>
        <c:axId val="78464512"/>
      </c:barChart>
      <c:catAx>
        <c:axId val="78462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64512"/>
        <c:crosses val="autoZero"/>
        <c:auto val="1"/>
        <c:lblAlgn val="ctr"/>
        <c:lblOffset val="100"/>
      </c:catAx>
      <c:valAx>
        <c:axId val="78464512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62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'Intermediación 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'Intermediación financiera'!$O$15:$O$16</c:f>
              <c:numCache>
                <c:formatCode>#,##0</c:formatCode>
                <c:ptCount val="2"/>
                <c:pt idx="0">
                  <c:v>37.243600385138954</c:v>
                </c:pt>
                <c:pt idx="1">
                  <c:v>62.756399614861046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72"/>
          <c:h val="8.696134559044399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17"/>
          <c:y val="0.23275843967780208"/>
          <c:w val="0.84641738168379177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'Actividades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'Actividades Inmobiliarias'!$C$11:$G$11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'Actividades Inmobiliarias'!$C$15:$G$15</c:f>
              <c:numCache>
                <c:formatCode>#,##0</c:formatCode>
                <c:ptCount val="5"/>
                <c:pt idx="0">
                  <c:v>380.07033333333334</c:v>
                </c:pt>
                <c:pt idx="1">
                  <c:v>431.00299999999999</c:v>
                </c:pt>
                <c:pt idx="2">
                  <c:v>399.37533333333334</c:v>
                </c:pt>
                <c:pt idx="3">
                  <c:v>443.51933333333335</c:v>
                </c:pt>
                <c:pt idx="4">
                  <c:v>476.02966666666663</c:v>
                </c:pt>
              </c:numCache>
            </c:numRef>
          </c:val>
        </c:ser>
        <c:axId val="78489472"/>
        <c:axId val="78602240"/>
      </c:barChart>
      <c:catAx>
        <c:axId val="78489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02240"/>
        <c:crosses val="autoZero"/>
        <c:auto val="1"/>
        <c:lblAlgn val="ctr"/>
        <c:lblOffset val="100"/>
      </c:catAx>
      <c:valAx>
        <c:axId val="78602240"/>
        <c:scaling>
          <c:orientation val="minMax"/>
          <c:min val="3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89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'Actividades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'Actividades Inmobiliarias'!$O$15:$O$16</c:f>
              <c:numCache>
                <c:formatCode>#,##0</c:formatCode>
                <c:ptCount val="2"/>
                <c:pt idx="0">
                  <c:v>37.099060267668101</c:v>
                </c:pt>
                <c:pt idx="1">
                  <c:v>62.900939732331899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3"/>
          <c:h val="8.69613455904440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49591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'Serv,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'Serv, comunales, soc y person'!$C$11:$G$11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'Serv, comunales, soc y person'!$C$15:$G$15</c:f>
              <c:numCache>
                <c:formatCode>#,##0</c:formatCode>
                <c:ptCount val="5"/>
                <c:pt idx="0">
                  <c:v>864.553</c:v>
                </c:pt>
                <c:pt idx="1">
                  <c:v>821.95433333333347</c:v>
                </c:pt>
                <c:pt idx="2">
                  <c:v>836.21433333333334</c:v>
                </c:pt>
                <c:pt idx="3">
                  <c:v>876.44099999999992</c:v>
                </c:pt>
                <c:pt idx="4">
                  <c:v>859.67099999999994</c:v>
                </c:pt>
              </c:numCache>
            </c:numRef>
          </c:val>
        </c:ser>
        <c:axId val="77595008"/>
        <c:axId val="77596544"/>
      </c:barChart>
      <c:catAx>
        <c:axId val="77595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596544"/>
        <c:crosses val="autoZero"/>
        <c:auto val="1"/>
        <c:lblAlgn val="ctr"/>
        <c:lblOffset val="100"/>
      </c:catAx>
      <c:valAx>
        <c:axId val="77596544"/>
        <c:scaling>
          <c:orientation val="minMax"/>
          <c:min val="8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5950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'Serv, comunales, soc y person'!$O$15:$O$16</c:f>
              <c:numCache>
                <c:formatCode>#,##0</c:formatCode>
                <c:ptCount val="2"/>
                <c:pt idx="0">
                  <c:v>23.124781553062903</c:v>
                </c:pt>
                <c:pt idx="1">
                  <c:v>76.875218446937097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5902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9146"/>
          <c:y val="0.12470612521749522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6.886333333333333</c:v>
                </c:pt>
                <c:pt idx="1">
                  <c:v>6.0330000000000004</c:v>
                </c:pt>
                <c:pt idx="2">
                  <c:v>2.3956666666666666</c:v>
                </c:pt>
                <c:pt idx="3">
                  <c:v>5.4370000000000003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56.797333333333334</c:v>
                </c:pt>
                <c:pt idx="1">
                  <c:v>83.432000000000002</c:v>
                </c:pt>
                <c:pt idx="2">
                  <c:v>60.971333333333327</c:v>
                </c:pt>
                <c:pt idx="3">
                  <c:v>55.407333333333334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29.39</c:v>
                </c:pt>
                <c:pt idx="1">
                  <c:v>34.55766666666667</c:v>
                </c:pt>
                <c:pt idx="2">
                  <c:v>32.102666666666664</c:v>
                </c:pt>
                <c:pt idx="3">
                  <c:v>35.667000000000002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82.86633333333333</c:v>
                </c:pt>
                <c:pt idx="1">
                  <c:v>93.24466666666666</c:v>
                </c:pt>
                <c:pt idx="2">
                  <c:v>106.36899999999999</c:v>
                </c:pt>
                <c:pt idx="3">
                  <c:v>112.86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22.670666666666666</c:v>
                </c:pt>
                <c:pt idx="1">
                  <c:v>35.656666666666666</c:v>
                </c:pt>
                <c:pt idx="2">
                  <c:v>44.901000000000003</c:v>
                </c:pt>
                <c:pt idx="3">
                  <c:v>38.775666666666666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39.298000000000002</c:v>
                </c:pt>
                <c:pt idx="1">
                  <c:v>36.386666666666663</c:v>
                </c:pt>
                <c:pt idx="2">
                  <c:v>50.377000000000002</c:v>
                </c:pt>
                <c:pt idx="3">
                  <c:v>37.592000000000006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75.89266666666667</c:v>
                </c:pt>
                <c:pt idx="1">
                  <c:v>83.590333333333334</c:v>
                </c:pt>
                <c:pt idx="2">
                  <c:v>78.540666666666667</c:v>
                </c:pt>
                <c:pt idx="3">
                  <c:v>87.075333333333333</c:v>
                </c:pt>
              </c:numCache>
            </c:numRef>
          </c:val>
        </c:ser>
        <c:marker val="1"/>
        <c:axId val="78901248"/>
        <c:axId val="78902784"/>
      </c:lineChart>
      <c:catAx>
        <c:axId val="78901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02784"/>
        <c:crosses val="autoZero"/>
        <c:auto val="1"/>
        <c:lblAlgn val="ctr"/>
        <c:lblOffset val="100"/>
      </c:catAx>
      <c:valAx>
        <c:axId val="78902784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0124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01"/>
          <c:y val="0.23275843967780208"/>
          <c:w val="0.8517362602402001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'Cesantes Total Nacional'!$B$15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'Cesantes Total Nacional'!$C$11:$G$11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'Cesantes Total Nacional'!$C$15:$G$15</c:f>
              <c:numCache>
                <c:formatCode>#,##0</c:formatCode>
                <c:ptCount val="5"/>
                <c:pt idx="0">
                  <c:v>323.15233333333339</c:v>
                </c:pt>
                <c:pt idx="1">
                  <c:v>324.202</c:v>
                </c:pt>
                <c:pt idx="2">
                  <c:v>386.91133333333329</c:v>
                </c:pt>
                <c:pt idx="3">
                  <c:v>390.10300000000007</c:v>
                </c:pt>
                <c:pt idx="4">
                  <c:v>384.84633333333335</c:v>
                </c:pt>
              </c:numCache>
            </c:numRef>
          </c:val>
        </c:ser>
        <c:axId val="78908800"/>
        <c:axId val="78947456"/>
      </c:barChart>
      <c:catAx>
        <c:axId val="78908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47456"/>
        <c:crosses val="autoZero"/>
        <c:auto val="1"/>
        <c:lblAlgn val="ctr"/>
        <c:lblOffset val="100"/>
      </c:catAx>
      <c:valAx>
        <c:axId val="78947456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08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'Cesantes Total Nacional'!$N$15:$N$16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'Cesantes Total Nacional'!$O$15:$O$16</c:f>
              <c:numCache>
                <c:formatCode>#,##0</c:formatCode>
                <c:ptCount val="2"/>
                <c:pt idx="0">
                  <c:v>18.153725491922611</c:v>
                </c:pt>
                <c:pt idx="1">
                  <c:v>81.846274508077386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8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564E-2"/>
          <c:y val="0.23275843967780208"/>
          <c:w val="0.88633801209631402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 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No informa'!$C$15:$G$15</c:f>
              <c:numCache>
                <c:formatCode>#,##0</c:formatCode>
                <c:ptCount val="5"/>
                <c:pt idx="0">
                  <c:v>1.3786666666666667</c:v>
                </c:pt>
                <c:pt idx="1">
                  <c:v>0.72466666666666668</c:v>
                </c:pt>
                <c:pt idx="2">
                  <c:v>0</c:v>
                </c:pt>
                <c:pt idx="3">
                  <c:v>1.4173333333333333</c:v>
                </c:pt>
                <c:pt idx="4">
                  <c:v>0.63700000000000001</c:v>
                </c:pt>
              </c:numCache>
            </c:numRef>
          </c:val>
        </c:ser>
        <c:axId val="78717312"/>
        <c:axId val="78954880"/>
      </c:barChart>
      <c:catAx>
        <c:axId val="78717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54880"/>
        <c:crosses val="autoZero"/>
        <c:auto val="1"/>
        <c:lblAlgn val="ctr"/>
        <c:lblOffset val="100"/>
      </c:catAx>
      <c:valAx>
        <c:axId val="7895488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717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No informa'!$O$15:$O$16</c:f>
              <c:numCache>
                <c:formatCode>#,##0</c:formatCode>
                <c:ptCount val="2"/>
                <c:pt idx="0">
                  <c:v>0.63700000000000001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263E-2"/>
          <c:y val="0.23275843967780208"/>
          <c:w val="0.88804172497709732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'Agric, pesca, ganad, caza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'Agric, pesca, ganad, caza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'Agric, pesca, ganad, caza '!$C$15:$G$15</c:f>
              <c:numCache>
                <c:formatCode>#,##0</c:formatCode>
                <c:ptCount val="5"/>
                <c:pt idx="0">
                  <c:v>5.2946666666666671</c:v>
                </c:pt>
                <c:pt idx="1">
                  <c:v>6.886333333333333</c:v>
                </c:pt>
                <c:pt idx="2">
                  <c:v>6.0330000000000004</c:v>
                </c:pt>
                <c:pt idx="3">
                  <c:v>2.3956666666666666</c:v>
                </c:pt>
                <c:pt idx="4">
                  <c:v>5.4370000000000003</c:v>
                </c:pt>
              </c:numCache>
            </c:numRef>
          </c:val>
        </c:ser>
        <c:axId val="78435072"/>
        <c:axId val="78436608"/>
      </c:barChart>
      <c:catAx>
        <c:axId val="78435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36608"/>
        <c:crosses val="autoZero"/>
        <c:auto val="1"/>
        <c:lblAlgn val="ctr"/>
        <c:lblOffset val="100"/>
      </c:catAx>
      <c:valAx>
        <c:axId val="78436608"/>
        <c:scaling>
          <c:orientation val="minMax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35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'Agric, pesca, ganad, caza 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'Agric, pesca, ganad, caza '!$O$15:$O$16</c:f>
              <c:numCache>
                <c:formatCode>#,##0</c:formatCode>
                <c:ptCount val="2"/>
                <c:pt idx="0">
                  <c:v>2.9412772403097978</c:v>
                </c:pt>
                <c:pt idx="1">
                  <c:v>97.058722759690198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208"/>
          <c:w val="0.88584167153779192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Canteras'!$B$18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Canteras'!$C$11:$G$11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'Explot de Minas y Canteras'!$C$18:$G$18</c:f>
              <c:numCache>
                <c:formatCode>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3.4106666666666663</c:v>
                </c:pt>
                <c:pt idx="3">
                  <c:v>0</c:v>
                </c:pt>
                <c:pt idx="4">
                  <c:v>0.68566666666666665</c:v>
                </c:pt>
              </c:numCache>
            </c:numRef>
          </c:val>
        </c:ser>
        <c:axId val="79357440"/>
        <c:axId val="79358976"/>
      </c:barChart>
      <c:catAx>
        <c:axId val="79357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58976"/>
        <c:crosses val="autoZero"/>
        <c:auto val="1"/>
        <c:lblAlgn val="ctr"/>
        <c:lblOffset val="100"/>
      </c:catAx>
      <c:valAx>
        <c:axId val="793589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574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446E-2"/>
                  <c:y val="6.164974205810464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Canteras'!$N$15:$N$16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Canteras'!$O$15:$O$16</c:f>
              <c:numCache>
                <c:formatCode>#,##0</c:formatCode>
                <c:ptCount val="2"/>
                <c:pt idx="0">
                  <c:v>3.1185567010309283</c:v>
                </c:pt>
                <c:pt idx="1">
                  <c:v>96.881443298969074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23"/>
          <c:y val="0.23275843967780208"/>
          <c:w val="0.86756319933691495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'Industria manufacturer'!$C$15:$G$15</c:f>
              <c:numCache>
                <c:formatCode>#,##0</c:formatCode>
                <c:ptCount val="5"/>
                <c:pt idx="0">
                  <c:v>54.597666666666669</c:v>
                </c:pt>
                <c:pt idx="1">
                  <c:v>56.797333333333334</c:v>
                </c:pt>
                <c:pt idx="2">
                  <c:v>83.432000000000002</c:v>
                </c:pt>
                <c:pt idx="3">
                  <c:v>60.971333333333327</c:v>
                </c:pt>
                <c:pt idx="4">
                  <c:v>55.407333333333334</c:v>
                </c:pt>
              </c:numCache>
            </c:numRef>
          </c:val>
        </c:ser>
        <c:axId val="80579968"/>
        <c:axId val="80610432"/>
      </c:barChart>
      <c:catAx>
        <c:axId val="80579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10432"/>
        <c:crosses val="autoZero"/>
        <c:auto val="1"/>
        <c:lblAlgn val="ctr"/>
        <c:lblOffset val="100"/>
      </c:catAx>
      <c:valAx>
        <c:axId val="80610432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79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manufacturer'!$O$15:$O$16</c:f>
              <c:numCache>
                <c:formatCode>#,##0</c:formatCode>
                <c:ptCount val="2"/>
                <c:pt idx="0">
                  <c:v>22.325072896086645</c:v>
                </c:pt>
                <c:pt idx="1">
                  <c:v>77.674927103913348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32E-2"/>
          <c:y val="0.23275843967780208"/>
          <c:w val="0.88534097711470272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'Sumin de Electric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'Sumin de Electric Gas y Agua'!$C$11:$G$11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'Sumin de Electric Gas y Agua'!$C$15:$G$15</c:f>
              <c:numCache>
                <c:formatCode>#,##0</c:formatCode>
                <c:ptCount val="5"/>
                <c:pt idx="0">
                  <c:v>1.5289999999999999</c:v>
                </c:pt>
                <c:pt idx="1">
                  <c:v>0.85799999999999998</c:v>
                </c:pt>
                <c:pt idx="2">
                  <c:v>0.75900000000000001</c:v>
                </c:pt>
                <c:pt idx="3">
                  <c:v>0.64866666666666661</c:v>
                </c:pt>
                <c:pt idx="4">
                  <c:v>1.3406666666666667</c:v>
                </c:pt>
              </c:numCache>
            </c:numRef>
          </c:val>
        </c:ser>
        <c:axId val="80717312"/>
        <c:axId val="80718848"/>
      </c:barChart>
      <c:catAx>
        <c:axId val="80717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18848"/>
        <c:crossesAt val="0"/>
        <c:auto val="1"/>
        <c:lblAlgn val="ctr"/>
        <c:lblOffset val="100"/>
      </c:catAx>
      <c:valAx>
        <c:axId val="807188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17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'Sumin de Electric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'Sumin de Electric Gas y Agua'!$O$15:$O$16</c:f>
              <c:numCache>
                <c:formatCode>#,##0</c:formatCode>
                <c:ptCount val="2"/>
                <c:pt idx="0">
                  <c:v>1.3406666666666667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61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23"/>
          <c:y val="0.23275843967780208"/>
          <c:w val="0.86756319933691495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Construcc!$B$15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Construcc!$C$15:$G$15</c:f>
              <c:numCache>
                <c:formatCode>#,##0</c:formatCode>
                <c:ptCount val="5"/>
                <c:pt idx="0">
                  <c:v>24.965999999999998</c:v>
                </c:pt>
                <c:pt idx="1">
                  <c:v>29.39</c:v>
                </c:pt>
                <c:pt idx="2">
                  <c:v>34.55766666666667</c:v>
                </c:pt>
                <c:pt idx="3">
                  <c:v>32.102666666666664</c:v>
                </c:pt>
                <c:pt idx="4">
                  <c:v>35.667000000000002</c:v>
                </c:pt>
              </c:numCache>
            </c:numRef>
          </c:val>
        </c:ser>
        <c:axId val="80776576"/>
        <c:axId val="78242944"/>
      </c:barChart>
      <c:catAx>
        <c:axId val="80776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242944"/>
        <c:crosses val="autoZero"/>
        <c:auto val="1"/>
        <c:lblAlgn val="ctr"/>
        <c:lblOffset val="100"/>
      </c:catAx>
      <c:valAx>
        <c:axId val="78242944"/>
        <c:scaling>
          <c:orientation val="minMax"/>
          <c:min val="1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76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Construcc!$O$15:$O$16</c:f>
              <c:numCache>
                <c:formatCode>#,##0</c:formatCode>
                <c:ptCount val="2"/>
                <c:pt idx="0">
                  <c:v>15.746116116955761</c:v>
                </c:pt>
                <c:pt idx="1">
                  <c:v>84.253883883044239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1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208"/>
          <c:w val="0.84978542155915648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'Comercio, hoteles y restau'!$B$15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'Comercio, hoteles y restau'!$C$11:$G$11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'Comercio, hoteles y restau'!$C$15:$G$15</c:f>
              <c:numCache>
                <c:formatCode>#,##0</c:formatCode>
                <c:ptCount val="5"/>
                <c:pt idx="0">
                  <c:v>86.952666666666673</c:v>
                </c:pt>
                <c:pt idx="1">
                  <c:v>82.86633333333333</c:v>
                </c:pt>
                <c:pt idx="2">
                  <c:v>93.24466666666666</c:v>
                </c:pt>
                <c:pt idx="3">
                  <c:v>106.36899999999999</c:v>
                </c:pt>
                <c:pt idx="4">
                  <c:v>112.86</c:v>
                </c:pt>
              </c:numCache>
            </c:numRef>
          </c:val>
        </c:ser>
        <c:axId val="79170176"/>
        <c:axId val="80774656"/>
      </c:barChart>
      <c:catAx>
        <c:axId val="79170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74656"/>
        <c:crosses val="autoZero"/>
        <c:auto val="1"/>
        <c:lblAlgn val="ctr"/>
        <c:lblOffset val="100"/>
      </c:catAx>
      <c:valAx>
        <c:axId val="80774656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701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'Comercio, hoteles y restau'!$N$15:$N$16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'Comercio, hoteles y restau'!$O$15:$O$16</c:f>
              <c:numCache>
                <c:formatCode>#,##0</c:formatCode>
                <c:ptCount val="2"/>
                <c:pt idx="0">
                  <c:v>19.81341750729441</c:v>
                </c:pt>
                <c:pt idx="1">
                  <c:v>80.186582492705583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5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208"/>
          <c:w val="0.86727212944535759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almacen y comun'!$B$15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almacen y comun'!$C$11:$G$11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'Transp, almacen y comun'!$C$15:$G$15</c:f>
              <c:numCache>
                <c:formatCode>#,##0</c:formatCode>
                <c:ptCount val="5"/>
                <c:pt idx="0">
                  <c:v>22.93</c:v>
                </c:pt>
                <c:pt idx="1">
                  <c:v>22.670666666666666</c:v>
                </c:pt>
                <c:pt idx="2">
                  <c:v>35.656666666666666</c:v>
                </c:pt>
                <c:pt idx="3">
                  <c:v>44.901000000000003</c:v>
                </c:pt>
                <c:pt idx="4">
                  <c:v>38.775666666666666</c:v>
                </c:pt>
              </c:numCache>
            </c:numRef>
          </c:val>
        </c:ser>
        <c:axId val="81108352"/>
        <c:axId val="81224832"/>
      </c:barChart>
      <c:catAx>
        <c:axId val="81108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24832"/>
        <c:crosses val="autoZero"/>
        <c:auto val="1"/>
        <c:lblAlgn val="ctr"/>
        <c:lblOffset val="100"/>
      </c:catAx>
      <c:valAx>
        <c:axId val="81224832"/>
        <c:scaling>
          <c:orientation val="minMax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08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almacen y comun'!$N$15:$N$16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almacen y comun'!$O$15:$O$16</c:f>
              <c:numCache>
                <c:formatCode>#,##0</c:formatCode>
                <c:ptCount val="2"/>
                <c:pt idx="0">
                  <c:v>23.425820015465909</c:v>
                </c:pt>
                <c:pt idx="1">
                  <c:v>76.574179984534084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1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23"/>
          <c:y val="0.23275843967780208"/>
          <c:w val="0.86756319933691495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 Intermediación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Intermediación financ'!$C$11:$G$11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Intermediación financ'!$C$15:$G$15</c:f>
              <c:numCache>
                <c:formatCode>#,##0</c:formatCode>
                <c:ptCount val="5"/>
                <c:pt idx="0">
                  <c:v>6.1453333333333333</c:v>
                </c:pt>
                <c:pt idx="1">
                  <c:v>8.8176666666666659</c:v>
                </c:pt>
                <c:pt idx="2">
                  <c:v>9.8393333333333342</c:v>
                </c:pt>
                <c:pt idx="3">
                  <c:v>12.38</c:v>
                </c:pt>
                <c:pt idx="4">
                  <c:v>9.3680000000000003</c:v>
                </c:pt>
              </c:numCache>
            </c:numRef>
          </c:val>
        </c:ser>
        <c:axId val="81327616"/>
        <c:axId val="81329152"/>
      </c:barChart>
      <c:catAx>
        <c:axId val="81327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29152"/>
        <c:crosses val="autoZero"/>
        <c:auto val="1"/>
        <c:lblAlgn val="ctr"/>
        <c:lblOffset val="100"/>
      </c:catAx>
      <c:valAx>
        <c:axId val="81329152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27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Intermediación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Intermediación financ'!$O$15:$O$16</c:f>
              <c:numCache>
                <c:formatCode>#,##0</c:formatCode>
                <c:ptCount val="2"/>
                <c:pt idx="0">
                  <c:v>43.37237835084958</c:v>
                </c:pt>
                <c:pt idx="1">
                  <c:v>56.62762164915042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8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'Act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 Inmobiliarias'!$C$11:$G$11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'Act Inmobiliarias'!$C$15:$G$15</c:f>
              <c:numCache>
                <c:formatCode>#,##0</c:formatCode>
                <c:ptCount val="5"/>
                <c:pt idx="0">
                  <c:v>41.317</c:v>
                </c:pt>
                <c:pt idx="1">
                  <c:v>39.298000000000002</c:v>
                </c:pt>
                <c:pt idx="2">
                  <c:v>36.386666666666663</c:v>
                </c:pt>
                <c:pt idx="3">
                  <c:v>50.377000000000002</c:v>
                </c:pt>
                <c:pt idx="4">
                  <c:v>37.592000000000006</c:v>
                </c:pt>
              </c:numCache>
            </c:numRef>
          </c:val>
        </c:ser>
        <c:axId val="81393920"/>
        <c:axId val="81446016"/>
      </c:barChart>
      <c:catAx>
        <c:axId val="81393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46016"/>
        <c:crosses val="autoZero"/>
        <c:auto val="1"/>
        <c:lblAlgn val="ctr"/>
        <c:lblOffset val="100"/>
      </c:catAx>
      <c:valAx>
        <c:axId val="81446016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93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 Inmobiliarias'!$O$15:$O$16</c:f>
              <c:numCache>
                <c:formatCode>#,##0</c:formatCode>
                <c:ptCount val="2"/>
                <c:pt idx="0">
                  <c:v>29.601243096822966</c:v>
                </c:pt>
                <c:pt idx="1">
                  <c:v>70.398756903177031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5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566"/>
          <c:y val="0.23275843967780208"/>
          <c:w val="0.85109163528473286"/>
          <c:h val="0.62111105077383311"/>
        </c:manualLayout>
      </c:layout>
      <c:barChart>
        <c:barDir val="col"/>
        <c:grouping val="clustered"/>
        <c:ser>
          <c:idx val="0"/>
          <c:order val="0"/>
          <c:tx>
            <c:strRef>
              <c:f>'Servi,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'Servi, comunales, soc y person'!$C$11:$G$11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'Servi, comunales, soc y person'!$C$15:$G$15</c:f>
              <c:numCache>
                <c:formatCode>#,##0</c:formatCode>
                <c:ptCount val="5"/>
                <c:pt idx="0">
                  <c:v>78.041333333333341</c:v>
                </c:pt>
                <c:pt idx="1">
                  <c:v>75.89266666666667</c:v>
                </c:pt>
                <c:pt idx="2">
                  <c:v>83.590333333333334</c:v>
                </c:pt>
                <c:pt idx="3">
                  <c:v>78.540666666666667</c:v>
                </c:pt>
                <c:pt idx="4">
                  <c:v>87.075333333333333</c:v>
                </c:pt>
              </c:numCache>
            </c:numRef>
          </c:val>
        </c:ser>
        <c:axId val="81573376"/>
        <c:axId val="81574912"/>
      </c:barChart>
      <c:catAx>
        <c:axId val="81573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74912"/>
        <c:crosses val="autoZero"/>
        <c:auto val="1"/>
        <c:lblAlgn val="ctr"/>
        <c:lblOffset val="100"/>
      </c:catAx>
      <c:valAx>
        <c:axId val="81574912"/>
        <c:scaling>
          <c:orientation val="minMax"/>
          <c:min val="6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73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'Servi,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'Servi, comunales, soc y person'!$O$15:$O$16</c:f>
              <c:numCache>
                <c:formatCode>#,##0</c:formatCode>
                <c:ptCount val="2"/>
                <c:pt idx="0">
                  <c:v>16.174553866367646</c:v>
                </c:pt>
                <c:pt idx="1">
                  <c:v>83.825446133632354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oblaci&#243;n en edad de trabajar %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global de partici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Tasa de ocu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Tasa de desempleo abier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Tasa de desempleo ocul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de subempleo su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suficiencia de ho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Empleo inadecuado compete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Empleo inadecuado por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 subempleo o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competencia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suficiencia de ho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por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Empleo inadecuado x compet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 Empleo inadecuado x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Mercado laboral (personas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x competnci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blaci&#243;n en edad de trabaj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mpleo inadecuado x ingresos'!A1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0.xml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2.xml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chart" Target="../charts/chart2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  Abiertos'!A1"/><Relationship Id="rId9" Type="http://schemas.openxmlformats.org/officeDocument/2006/relationships/chart" Target="../charts/chart2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  Ocultos'!A1"/><Relationship Id="rId9" Type="http://schemas.openxmlformats.org/officeDocument/2006/relationships/chart" Target="../charts/chart3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  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chart" Target="../charts/chart3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  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chart" Target="../charts/chart3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   Insuficiencia de horas'!A1"/><Relationship Id="rId9" Type="http://schemas.openxmlformats.org/officeDocument/2006/relationships/chart" Target="../charts/chart3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  Inadecuado por competencias'!A1"/><Relationship Id="rId9" Type="http://schemas.openxmlformats.org/officeDocument/2006/relationships/chart" Target="../charts/chart3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   Insuficiencia de horas'!A1"/><Relationship Id="rId5" Type="http://schemas.openxmlformats.org/officeDocument/2006/relationships/image" Target="../media/image3.png"/><Relationship Id="rId4" Type="http://schemas.openxmlformats.org/officeDocument/2006/relationships/hyperlink" Target="#'  Inadecuado por ingresos'!A1"/><Relationship Id="rId9" Type="http://schemas.openxmlformats.org/officeDocument/2006/relationships/chart" Target="../charts/chart40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chart" Target="../charts/chart42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  Inadecuado por ingres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4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   Inadecuado por competencias'!A1"/><Relationship Id="rId9" Type="http://schemas.openxmlformats.org/officeDocument/2006/relationships/chart" Target="../charts/chart46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4.png"/><Relationship Id="rId10" Type="http://schemas.openxmlformats.org/officeDocument/2006/relationships/hyperlink" Target="#'Empleado del gobierno '!A1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8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   Inadecuado por competencia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tipo de empleo (personas)'!A1"/><Relationship Id="rId9" Type="http://schemas.openxmlformats.org/officeDocument/2006/relationships/chart" Target="../charts/chart50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Empleado particul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54.xml"/><Relationship Id="rId5" Type="http://schemas.openxmlformats.org/officeDocument/2006/relationships/hyperlink" Target="#'   Inadecuado por ingresos'!A1"/><Relationship Id="rId10" Type="http://schemas.openxmlformats.org/officeDocument/2006/relationships/chart" Target="../charts/chart53.xml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tipo de empleo (personas)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del gobierno '!A1"/><Relationship Id="rId9" Type="http://schemas.openxmlformats.org/officeDocument/2006/relationships/chart" Target="../charts/chart56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ado particular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dom&#233;stico '!A1"/><Relationship Id="rId9" Type="http://schemas.openxmlformats.org/officeDocument/2006/relationships/chart" Target="../charts/chart58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ado del gobierno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Cuenta propia '!A1"/><Relationship Id="rId9" Type="http://schemas.openxmlformats.org/officeDocument/2006/relationships/chart" Target="../charts/chart60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ado dom&#233;stico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Patr&#243;n o empleador'!A1"/><Relationship Id="rId9" Type="http://schemas.openxmlformats.org/officeDocument/2006/relationships/chart" Target="../charts/chart62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Cuenta propia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rab familiar sin remuneraci&#243;n '!A1"/><Relationship Id="rId9" Type="http://schemas.openxmlformats.org/officeDocument/2006/relationships/chart" Target="../charts/chart64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Patr&#243;n o empleador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rab sin remuneraci&#243;n otras emp'!A1"/><Relationship Id="rId9" Type="http://schemas.openxmlformats.org/officeDocument/2006/relationships/chart" Target="../charts/chart66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Trab familiar sin remuneraci&#243;n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Jornalero o Pe&#243;n'!A1"/><Relationship Id="rId9" Type="http://schemas.openxmlformats.org/officeDocument/2006/relationships/chart" Target="../charts/chart68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Trab sin remuneraci&#243;n otras emp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Otro!A1"/><Relationship Id="rId9" Type="http://schemas.openxmlformats.org/officeDocument/2006/relationships/chart" Target="../charts/chart70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Jornalero o Pe&#243;n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Indicadores Secretar&#237;a'!A1"/><Relationship Id="rId9" Type="http://schemas.openxmlformats.org/officeDocument/2006/relationships/chart" Target="../charts/chart72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13" Type="http://schemas.openxmlformats.org/officeDocument/2006/relationships/hyperlink" Target="#&#205;ndice!A1"/><Relationship Id="rId3" Type="http://schemas.openxmlformats.org/officeDocument/2006/relationships/hyperlink" Target="#'Empleado Asalariado'!A1"/><Relationship Id="rId7" Type="http://schemas.openxmlformats.org/officeDocument/2006/relationships/image" Target="../media/image1.jpeg"/><Relationship Id="rId12" Type="http://schemas.openxmlformats.org/officeDocument/2006/relationships/hyperlink" Target="#'Tasa de empl no asalariados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&#205;ndice!A1"/><Relationship Id="rId5" Type="http://schemas.openxmlformats.org/officeDocument/2006/relationships/hyperlink" Target="#Otro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Relationship Id="rId14" Type="http://schemas.openxmlformats.org/officeDocument/2006/relationships/hyperlink" Target="#'Tasa de empl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Indicadores Secretar&#237;a'!A1"/><Relationship Id="rId5" Type="http://schemas.openxmlformats.org/officeDocument/2006/relationships/image" Target="../media/image3.png"/><Relationship Id="rId10" Type="http://schemas.openxmlformats.org/officeDocument/2006/relationships/hyperlink" Target="#'Serv, comunales, soc y person'!A1"/><Relationship Id="rId4" Type="http://schemas.openxmlformats.org/officeDocument/2006/relationships/hyperlink" Target="#'Empleado no asalariado'!A1"/><Relationship Id="rId9" Type="http://schemas.openxmlformats.org/officeDocument/2006/relationships/chart" Target="../charts/chart77.xml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 Asalariado'!A1"/><Relationship Id="rId5" Type="http://schemas.openxmlformats.org/officeDocument/2006/relationships/image" Target="../media/image3.png"/><Relationship Id="rId10" Type="http://schemas.openxmlformats.org/officeDocument/2006/relationships/hyperlink" Target="#'Serv, comunales, soc y person'!A1"/><Relationship Id="rId4" Type="http://schemas.openxmlformats.org/officeDocument/2006/relationships/hyperlink" Target="#'Tasa de empleados asalariados'!A1"/><Relationship Id="rId9" Type="http://schemas.openxmlformats.org/officeDocument/2006/relationships/chart" Target="../charts/chart79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 no asalariado'!A1"/><Relationship Id="rId4" Type="http://schemas.openxmlformats.org/officeDocument/2006/relationships/image" Target="../media/image3.png"/><Relationship Id="rId9" Type="http://schemas.openxmlformats.org/officeDocument/2006/relationships/hyperlink" Target="#'Tasa de empl no asalariado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ados asalariados'!A1"/><Relationship Id="rId4" Type="http://schemas.openxmlformats.org/officeDocument/2006/relationships/image" Target="../media/image3.png"/><Relationship Id="rId9" Type="http://schemas.openxmlformats.org/officeDocument/2006/relationships/hyperlink" Target="#'Rama de actividad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Tasa de empl no asalariados'!A1"/><Relationship Id="rId4" Type="http://schemas.openxmlformats.org/officeDocument/2006/relationships/image" Target="../media/image3.png"/><Relationship Id="rId9" Type="http://schemas.openxmlformats.org/officeDocument/2006/relationships/hyperlink" Target="#'No informa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Rama de actividad'!A1"/><Relationship Id="rId5" Type="http://schemas.openxmlformats.org/officeDocument/2006/relationships/image" Target="../media/image3.png"/><Relationship Id="rId4" Type="http://schemas.openxmlformats.org/officeDocument/2006/relationships/hyperlink" Target="#'Agro, pesca, ganad'!A1"/><Relationship Id="rId9" Type="http://schemas.openxmlformats.org/officeDocument/2006/relationships/chart" Target="../charts/chart84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'!A1"/><Relationship Id="rId9" Type="http://schemas.openxmlformats.org/officeDocument/2006/relationships/chart" Target="../charts/chart86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Agro, pesca, ganad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a'!A1"/><Relationship Id="rId9" Type="http://schemas.openxmlformats.org/officeDocument/2006/relationships/chart" Target="../charts/chart88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Explot de Minas y Cant'!A1"/><Relationship Id="rId5" Type="http://schemas.openxmlformats.org/officeDocument/2006/relationships/image" Target="../media/image3.png"/><Relationship Id="rId4" Type="http://schemas.openxmlformats.org/officeDocument/2006/relationships/hyperlink" Target="#'Sum.Electr Gas y Agua'!A1"/><Relationship Id="rId9" Type="http://schemas.openxmlformats.org/officeDocument/2006/relationships/chart" Target="../charts/chart90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Industria manufacturera'!A1"/><Relationship Id="rId5" Type="http://schemas.openxmlformats.org/officeDocument/2006/relationships/image" Target="../media/image3.png"/><Relationship Id="rId4" Type="http://schemas.openxmlformats.org/officeDocument/2006/relationships/hyperlink" Target="#Construcci&#243;n!A1"/><Relationship Id="rId9" Type="http://schemas.openxmlformats.org/officeDocument/2006/relationships/chart" Target="../charts/chart92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Sum.Electr Gas y Agua'!A1"/><Relationship Id="rId5" Type="http://schemas.openxmlformats.org/officeDocument/2006/relationships/image" Target="../media/image3.png"/><Relationship Id="rId4" Type="http://schemas.openxmlformats.org/officeDocument/2006/relationships/hyperlink" Target="#' Comercio, hoteles y rest'!A1"/><Relationship Id="rId9" Type="http://schemas.openxmlformats.org/officeDocument/2006/relationships/chart" Target="../charts/chart94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Construcci&#243;n!A1"/><Relationship Id="rId5" Type="http://schemas.openxmlformats.org/officeDocument/2006/relationships/image" Target="../media/image3.png"/><Relationship Id="rId4" Type="http://schemas.openxmlformats.org/officeDocument/2006/relationships/hyperlink" Target="#'Transp, almac y comunic'!A1"/><Relationship Id="rId9" Type="http://schemas.openxmlformats.org/officeDocument/2006/relationships/chart" Target="../charts/chart96.xml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 Comercio, hoteles y rest'!A1"/><Relationship Id="rId5" Type="http://schemas.openxmlformats.org/officeDocument/2006/relationships/image" Target="../media/image3.png"/><Relationship Id="rId4" Type="http://schemas.openxmlformats.org/officeDocument/2006/relationships/hyperlink" Target="#'Intermediaci&#243;n financiera'!A1"/><Relationship Id="rId9" Type="http://schemas.openxmlformats.org/officeDocument/2006/relationships/chart" Target="../charts/chart98.xml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Transp, almac y comunic'!A1"/><Relationship Id="rId5" Type="http://schemas.openxmlformats.org/officeDocument/2006/relationships/image" Target="../media/image3.png"/><Relationship Id="rId10" Type="http://schemas.openxmlformats.org/officeDocument/2006/relationships/hyperlink" Target="#'Serv, comunales, soc y person'!A1"/><Relationship Id="rId4" Type="http://schemas.openxmlformats.org/officeDocument/2006/relationships/hyperlink" Target="#'Actividades Inmobiliarias'!A1"/><Relationship Id="rId9" Type="http://schemas.openxmlformats.org/officeDocument/2006/relationships/chart" Target="../charts/chart100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Intermediaci&#243;n financiera'!A1"/><Relationship Id="rId5" Type="http://schemas.openxmlformats.org/officeDocument/2006/relationships/image" Target="../media/image3.png"/><Relationship Id="rId4" Type="http://schemas.openxmlformats.org/officeDocument/2006/relationships/hyperlink" Target="#'Serv, comunales, soc y person'!A1"/><Relationship Id="rId9" Type="http://schemas.openxmlformats.org/officeDocument/2006/relationships/chart" Target="../charts/chart102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Actividades Inmobiliarias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5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Serv, comunales, soc y person'!A1"/><Relationship Id="rId4" Type="http://schemas.openxmlformats.org/officeDocument/2006/relationships/image" Target="../media/image3.png"/><Relationship Id="rId9" Type="http://schemas.openxmlformats.org/officeDocument/2006/relationships/hyperlink" Target="#'Cesantes Total Nacion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 No informa'!A1"/><Relationship Id="rId9" Type="http://schemas.openxmlformats.org/officeDocument/2006/relationships/chart" Target="../charts/chart107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Cesantes Total Nacional'!A1"/><Relationship Id="rId5" Type="http://schemas.openxmlformats.org/officeDocument/2006/relationships/image" Target="../media/image3.png"/><Relationship Id="rId4" Type="http://schemas.openxmlformats.org/officeDocument/2006/relationships/hyperlink" Target="#'Agric, pesca, ganad, caza '!A1"/><Relationship Id="rId9" Type="http://schemas.openxmlformats.org/officeDocument/2006/relationships/chart" Target="../charts/chart109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 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eras'!A1"/><Relationship Id="rId9" Type="http://schemas.openxmlformats.org/officeDocument/2006/relationships/chart" Target="../charts/chart111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Agric, pesca, ganad, caza 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'!A1"/><Relationship Id="rId9" Type="http://schemas.openxmlformats.org/officeDocument/2006/relationships/chart" Target="../charts/chart113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Explot de Minas y Canteras'!A1"/><Relationship Id="rId5" Type="http://schemas.openxmlformats.org/officeDocument/2006/relationships/image" Target="../media/image3.png"/><Relationship Id="rId4" Type="http://schemas.openxmlformats.org/officeDocument/2006/relationships/hyperlink" Target="#'Sumin de Electric Gas y Agua'!A1"/><Relationship Id="rId9" Type="http://schemas.openxmlformats.org/officeDocument/2006/relationships/chart" Target="../charts/chart115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Industria manufacturer'!A1"/><Relationship Id="rId5" Type="http://schemas.openxmlformats.org/officeDocument/2006/relationships/image" Target="../media/image3.png"/><Relationship Id="rId4" Type="http://schemas.openxmlformats.org/officeDocument/2006/relationships/hyperlink" Target="#Construcc!A1"/><Relationship Id="rId9" Type="http://schemas.openxmlformats.org/officeDocument/2006/relationships/chart" Target="../charts/chart117.xml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Sumin de Electric Gas y Agua'!A1"/><Relationship Id="rId5" Type="http://schemas.openxmlformats.org/officeDocument/2006/relationships/image" Target="../media/image3.png"/><Relationship Id="rId4" Type="http://schemas.openxmlformats.org/officeDocument/2006/relationships/hyperlink" Target="#'Comercio, hoteles y restau'!A1"/><Relationship Id="rId9" Type="http://schemas.openxmlformats.org/officeDocument/2006/relationships/chart" Target="../charts/chart119.xml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Construcc!A1"/><Relationship Id="rId5" Type="http://schemas.openxmlformats.org/officeDocument/2006/relationships/image" Target="../media/image3.png"/><Relationship Id="rId4" Type="http://schemas.openxmlformats.org/officeDocument/2006/relationships/hyperlink" Target="#'Transp, almacen y comun'!A1"/><Relationship Id="rId9" Type="http://schemas.openxmlformats.org/officeDocument/2006/relationships/chart" Target="../charts/chart121.xml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Comercio, hoteles y restau'!A1"/><Relationship Id="rId5" Type="http://schemas.openxmlformats.org/officeDocument/2006/relationships/image" Target="../media/image3.png"/><Relationship Id="rId4" Type="http://schemas.openxmlformats.org/officeDocument/2006/relationships/hyperlink" Target="#' Intermediaci&#243;n financ'!A1"/><Relationship Id="rId9" Type="http://schemas.openxmlformats.org/officeDocument/2006/relationships/chart" Target="../charts/chart123.xml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Transp, almacen y comun'!A1"/><Relationship Id="rId5" Type="http://schemas.openxmlformats.org/officeDocument/2006/relationships/image" Target="../media/image3.png"/><Relationship Id="rId4" Type="http://schemas.openxmlformats.org/officeDocument/2006/relationships/hyperlink" Target="#'Act Inmobiliarias'!A1"/><Relationship Id="rId9" Type="http://schemas.openxmlformats.org/officeDocument/2006/relationships/chart" Target="../charts/chart125.xml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 Intermediaci&#243;n financ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7.xml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Act Inmobiliarias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152399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4629149" y="523875"/>
          <a:ext cx="484822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11,2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9,2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9,1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7.4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590550</xdr:colOff>
      <xdr:row>26</xdr:row>
      <xdr:rowOff>76200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000125"/>
          <a:ext cx="7353300" cy="1061233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504825</xdr:colOff>
      <xdr:row>1</xdr:row>
      <xdr:rowOff>123825</xdr:rowOff>
    </xdr:from>
    <xdr:to>
      <xdr:col>8</xdr:col>
      <xdr:colOff>619125</xdr:colOff>
      <xdr:row>4</xdr:row>
      <xdr:rowOff>123825</xdr:rowOff>
    </xdr:to>
    <xdr:sp macro="" textlink="">
      <xdr:nvSpPr>
        <xdr:cNvPr id="11" name="3 CuadroTexto"/>
        <xdr:cNvSpPr txBox="1"/>
      </xdr:nvSpPr>
      <xdr:spPr>
        <a:xfrm>
          <a:off x="3067050" y="13239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609601</xdr:colOff>
      <xdr:row>37</xdr:row>
      <xdr:rowOff>19050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40982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8445500" cy="1013608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48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47627</xdr:rowOff>
    </xdr:from>
    <xdr:to>
      <xdr:col>10</xdr:col>
      <xdr:colOff>647700</xdr:colOff>
      <xdr:row>47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49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95249</xdr:rowOff>
    </xdr:from>
    <xdr:to>
      <xdr:col>11</xdr:col>
      <xdr:colOff>28575</xdr:colOff>
      <xdr:row>48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123823</xdr:rowOff>
    </xdr:from>
    <xdr:to>
      <xdr:col>11</xdr:col>
      <xdr:colOff>38100</xdr:colOff>
      <xdr:row>47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161925</xdr:rowOff>
    </xdr:from>
    <xdr:to>
      <xdr:col>11</xdr:col>
      <xdr:colOff>38100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11</xdr:col>
      <xdr:colOff>19050</xdr:colOff>
      <xdr:row>48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39</xdr:row>
      <xdr:rowOff>47624</xdr:rowOff>
    </xdr:from>
    <xdr:to>
      <xdr:col>11</xdr:col>
      <xdr:colOff>9526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28576</xdr:colOff>
      <xdr:row>38</xdr:row>
      <xdr:rowOff>47625</xdr:rowOff>
    </xdr:from>
    <xdr:to>
      <xdr:col>11</xdr:col>
      <xdr:colOff>38100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38</xdr:row>
      <xdr:rowOff>0</xdr:rowOff>
    </xdr:from>
    <xdr:to>
      <xdr:col>7</xdr:col>
      <xdr:colOff>285749</xdr:colOff>
      <xdr:row>48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676276</xdr:colOff>
      <xdr:row>38</xdr:row>
      <xdr:rowOff>0</xdr:rowOff>
    </xdr:from>
    <xdr:to>
      <xdr:col>11</xdr:col>
      <xdr:colOff>28575</xdr:colOff>
      <xdr:row>49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514351</xdr:colOff>
      <xdr:row>36</xdr:row>
      <xdr:rowOff>152400</xdr:rowOff>
    </xdr:from>
    <xdr:to>
      <xdr:col>10</xdr:col>
      <xdr:colOff>504824</xdr:colOff>
      <xdr:row>47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4082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081644"/>
        </a:xfrm>
        <a:prstGeom prst="rect">
          <a:avLst/>
        </a:prstGeom>
      </xdr:spPr>
    </xdr:pic>
    <xdr:clientData/>
  </xdr:twoCellAnchor>
  <xdr:twoCellAnchor>
    <xdr:from>
      <xdr:col>2</xdr:col>
      <xdr:colOff>438149</xdr:colOff>
      <xdr:row>1</xdr:row>
      <xdr:rowOff>128814</xdr:rowOff>
    </xdr:from>
    <xdr:to>
      <xdr:col>7</xdr:col>
      <xdr:colOff>38099</xdr:colOff>
      <xdr:row>4</xdr:row>
      <xdr:rowOff>128814</xdr:rowOff>
    </xdr:to>
    <xdr:sp macro="" textlink="">
      <xdr:nvSpPr>
        <xdr:cNvPr id="7" name="3 CuadroTexto"/>
        <xdr:cNvSpPr txBox="1"/>
      </xdr:nvSpPr>
      <xdr:spPr>
        <a:xfrm>
          <a:off x="2800349" y="328839"/>
          <a:ext cx="30765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247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437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152400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151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161925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3424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3</xdr:col>
      <xdr:colOff>12247</xdr:colOff>
      <xdr:row>1</xdr:row>
      <xdr:rowOff>166914</xdr:rowOff>
    </xdr:from>
    <xdr:to>
      <xdr:col>7</xdr:col>
      <xdr:colOff>87087</xdr:colOff>
      <xdr:row>4</xdr:row>
      <xdr:rowOff>166914</xdr:rowOff>
    </xdr:to>
    <xdr:sp macro="" textlink="">
      <xdr:nvSpPr>
        <xdr:cNvPr id="6" name="3 CuadroTexto"/>
        <xdr:cNvSpPr txBox="1"/>
      </xdr:nvSpPr>
      <xdr:spPr>
        <a:xfrm>
          <a:off x="3069772" y="366939"/>
          <a:ext cx="28561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437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133351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tabSelected="1" zoomScale="85" zoomScaleNormal="85" zoomScaleSheetLayoutView="100" zoomScalePageLayoutView="80" workbookViewId="0">
      <selection activeCell="B50" sqref="B50"/>
    </sheetView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104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5"/>
      <c r="U1" s="11"/>
    </row>
    <row r="2" spans="1:21">
      <c r="A2" s="16"/>
      <c r="B2" s="10"/>
      <c r="C2" s="10"/>
      <c r="D2" s="10"/>
      <c r="E2" s="10"/>
      <c r="F2" s="10"/>
      <c r="G2" s="10"/>
      <c r="H2" s="10"/>
      <c r="I2" s="10"/>
      <c r="J2" s="10"/>
      <c r="K2" s="171"/>
      <c r="L2" s="10"/>
      <c r="M2" s="10"/>
      <c r="N2" s="10"/>
      <c r="O2" s="171"/>
      <c r="P2" s="10"/>
      <c r="Q2" s="10"/>
      <c r="R2" s="10"/>
      <c r="S2" s="10"/>
      <c r="T2" s="17"/>
      <c r="U2" s="11"/>
    </row>
    <row r="3" spans="1:21">
      <c r="A3" s="16"/>
      <c r="B3" s="10"/>
      <c r="C3" s="10"/>
      <c r="D3" s="10"/>
      <c r="E3" s="10"/>
      <c r="F3" s="10"/>
      <c r="G3" s="10"/>
      <c r="H3" s="10"/>
      <c r="I3" s="10"/>
      <c r="J3" s="10"/>
      <c r="K3" s="171"/>
      <c r="L3" s="10"/>
      <c r="M3" s="10"/>
      <c r="N3" s="10"/>
      <c r="O3" s="171"/>
      <c r="P3" s="10"/>
      <c r="Q3" s="10"/>
      <c r="R3" s="10"/>
      <c r="S3" s="10"/>
      <c r="T3" s="17"/>
      <c r="U3" s="11"/>
    </row>
    <row r="4" spans="1:21">
      <c r="A4" s="16"/>
      <c r="B4" s="10"/>
      <c r="C4" s="10"/>
      <c r="D4" s="10"/>
      <c r="E4" s="10"/>
      <c r="F4" s="10"/>
      <c r="G4" s="10"/>
      <c r="H4" s="10"/>
      <c r="I4" s="10"/>
      <c r="J4" s="10"/>
      <c r="K4" s="171"/>
      <c r="L4" s="10"/>
      <c r="M4" s="10"/>
      <c r="N4" s="10"/>
      <c r="O4" s="171"/>
      <c r="P4" s="10"/>
      <c r="Q4" s="10"/>
      <c r="R4" s="10"/>
      <c r="S4" s="10"/>
      <c r="T4" s="18"/>
      <c r="U4" s="11"/>
    </row>
    <row r="5" spans="1:21">
      <c r="A5" s="16"/>
      <c r="B5" s="10"/>
      <c r="C5" s="10"/>
      <c r="D5" s="10"/>
      <c r="E5" s="10"/>
      <c r="F5" s="10"/>
      <c r="G5" s="10"/>
      <c r="H5" s="10"/>
      <c r="I5" s="10"/>
      <c r="J5" s="10"/>
      <c r="K5" s="171"/>
      <c r="L5" s="10"/>
      <c r="M5" s="10"/>
      <c r="N5" s="10"/>
      <c r="O5" s="171"/>
      <c r="P5" s="10"/>
      <c r="Q5" s="10"/>
      <c r="R5" s="10"/>
      <c r="S5" s="10"/>
      <c r="T5" s="18"/>
      <c r="U5" s="11"/>
    </row>
    <row r="6" spans="1:21">
      <c r="A6" s="16"/>
      <c r="B6" s="10"/>
      <c r="C6" s="10"/>
      <c r="D6" s="10"/>
      <c r="E6" s="10"/>
      <c r="F6" s="10"/>
      <c r="G6" s="10"/>
      <c r="H6" s="10"/>
      <c r="I6" s="10"/>
      <c r="J6" s="10"/>
      <c r="K6" s="171"/>
      <c r="L6" s="10"/>
      <c r="M6" s="10"/>
      <c r="N6" s="10"/>
      <c r="O6" s="171"/>
      <c r="P6" s="10"/>
      <c r="Q6" s="10"/>
      <c r="R6" s="10"/>
      <c r="S6" s="10"/>
      <c r="T6" s="18"/>
      <c r="U6" s="11"/>
    </row>
    <row r="7" spans="1:21">
      <c r="A7" s="16"/>
      <c r="B7" s="10"/>
      <c r="C7" s="10"/>
      <c r="D7" s="10"/>
      <c r="E7" s="10"/>
      <c r="F7" s="10"/>
      <c r="G7" s="10"/>
      <c r="H7" s="10"/>
      <c r="I7" s="10"/>
      <c r="J7" s="10"/>
      <c r="K7" s="171"/>
      <c r="L7" s="10"/>
      <c r="M7" s="10"/>
      <c r="N7" s="10"/>
      <c r="O7" s="171"/>
      <c r="P7" s="10"/>
      <c r="Q7" s="10"/>
      <c r="R7" s="10"/>
      <c r="S7" s="10"/>
      <c r="T7" s="18"/>
      <c r="U7" s="11"/>
    </row>
    <row r="8" spans="1:21">
      <c r="A8" s="16"/>
      <c r="B8" s="10"/>
      <c r="C8" s="10"/>
      <c r="D8" s="10"/>
      <c r="E8" s="10"/>
      <c r="F8" s="10"/>
      <c r="G8" s="10"/>
      <c r="H8" s="10"/>
      <c r="I8" s="10"/>
      <c r="J8" s="10"/>
      <c r="K8" s="171"/>
      <c r="L8" s="10"/>
      <c r="M8" s="10"/>
      <c r="N8" s="10"/>
      <c r="O8" s="171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71"/>
      <c r="L9" s="10"/>
      <c r="M9" s="10"/>
      <c r="N9" s="10"/>
      <c r="O9" s="171"/>
      <c r="P9" s="10"/>
      <c r="Q9" s="10"/>
      <c r="R9" s="10"/>
      <c r="S9" s="10"/>
      <c r="T9" s="18"/>
      <c r="U9" s="11"/>
    </row>
    <row r="10" spans="1:21" ht="18.75">
      <c r="A10" s="16"/>
      <c r="B10" s="187" t="s">
        <v>0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64" t="s">
        <v>167</v>
      </c>
      <c r="C12" s="3"/>
      <c r="D12" s="3"/>
      <c r="E12" s="3"/>
      <c r="F12" s="3"/>
      <c r="G12" s="3"/>
      <c r="H12" s="1" t="s">
        <v>168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64" t="s">
        <v>176</v>
      </c>
      <c r="C14" s="85"/>
      <c r="D14" s="85"/>
      <c r="E14" s="152"/>
      <c r="F14" s="152"/>
      <c r="G14" s="152"/>
      <c r="H14" s="1" t="s">
        <v>110</v>
      </c>
      <c r="I14" s="12"/>
      <c r="J14" s="179"/>
      <c r="K14" s="179"/>
      <c r="L14" s="1" t="s">
        <v>169</v>
      </c>
      <c r="M14" s="11"/>
      <c r="N14" s="11"/>
      <c r="O14" s="11"/>
      <c r="P14" s="44" t="s">
        <v>111</v>
      </c>
      <c r="Q14" s="11"/>
      <c r="R14" s="11"/>
      <c r="S14" s="43"/>
      <c r="T14" s="18"/>
      <c r="U14" s="11"/>
    </row>
    <row r="15" spans="1:21">
      <c r="A15" s="16"/>
      <c r="B15" s="37"/>
      <c r="C15" s="35"/>
      <c r="D15" s="35"/>
      <c r="E15" s="35"/>
      <c r="F15" s="35"/>
      <c r="G15" s="35"/>
      <c r="H15" s="37"/>
      <c r="I15" s="11"/>
      <c r="J15" s="35"/>
      <c r="K15" s="35"/>
      <c r="L15" s="37"/>
      <c r="M15" s="11"/>
      <c r="N15" s="11"/>
      <c r="O15" s="11"/>
      <c r="P15" s="35"/>
      <c r="Q15" s="11"/>
      <c r="R15" s="11"/>
      <c r="S15" s="35"/>
      <c r="T15" s="18"/>
      <c r="U15" s="11"/>
    </row>
    <row r="16" spans="1:21" ht="17.25" customHeight="1">
      <c r="A16" s="16"/>
      <c r="B16" s="165" t="s">
        <v>50</v>
      </c>
      <c r="C16" s="57"/>
      <c r="D16" s="57"/>
      <c r="E16" s="57"/>
      <c r="F16" s="57"/>
      <c r="G16" s="57"/>
      <c r="H16" s="44" t="s">
        <v>45</v>
      </c>
      <c r="I16" s="11"/>
      <c r="J16" s="38"/>
      <c r="K16" s="38"/>
      <c r="L16" s="153" t="s">
        <v>29</v>
      </c>
      <c r="M16" s="11"/>
      <c r="N16" s="11"/>
      <c r="O16" s="11"/>
      <c r="P16" s="1" t="s">
        <v>62</v>
      </c>
      <c r="Q16" s="11"/>
      <c r="R16" s="11"/>
      <c r="S16" s="39"/>
      <c r="T16" s="18"/>
      <c r="U16" s="11"/>
    </row>
    <row r="17" spans="1:21" ht="16.5" customHeight="1">
      <c r="A17" s="16"/>
      <c r="B17" s="57"/>
      <c r="C17" s="57"/>
      <c r="D17" s="57"/>
      <c r="E17" s="57"/>
      <c r="F17" s="57"/>
      <c r="G17" s="57"/>
      <c r="H17" s="1" t="s">
        <v>53</v>
      </c>
      <c r="I17" s="11"/>
      <c r="J17" s="35"/>
      <c r="K17" s="35"/>
      <c r="L17" s="44" t="s">
        <v>30</v>
      </c>
      <c r="M17" s="11"/>
      <c r="N17" s="11"/>
      <c r="O17" s="11"/>
      <c r="P17" s="1" t="s">
        <v>63</v>
      </c>
      <c r="Q17" s="11"/>
      <c r="R17" s="11"/>
      <c r="S17" s="40"/>
      <c r="T17" s="18"/>
      <c r="U17" s="11"/>
    </row>
    <row r="18" spans="1:21" ht="16.5" customHeight="1">
      <c r="A18" s="16"/>
      <c r="B18" s="57"/>
      <c r="C18" s="57"/>
      <c r="D18" s="57"/>
      <c r="E18" s="57"/>
      <c r="F18" s="57"/>
      <c r="G18" s="57"/>
      <c r="H18" s="1" t="s">
        <v>52</v>
      </c>
      <c r="I18" s="11"/>
      <c r="J18" s="35"/>
      <c r="K18" s="35"/>
      <c r="L18" s="44" t="s">
        <v>31</v>
      </c>
      <c r="M18" s="11"/>
      <c r="N18" s="11"/>
      <c r="O18" s="11"/>
      <c r="P18" s="1" t="s">
        <v>64</v>
      </c>
      <c r="Q18" s="11"/>
      <c r="R18" s="11"/>
      <c r="S18" s="40"/>
      <c r="T18" s="18"/>
      <c r="U18" s="11"/>
    </row>
    <row r="19" spans="1:21" ht="16.5" customHeight="1">
      <c r="A19" s="16"/>
      <c r="B19" s="57"/>
      <c r="C19" s="57"/>
      <c r="D19" s="57"/>
      <c r="E19" s="57"/>
      <c r="F19" s="57"/>
      <c r="G19" s="57"/>
      <c r="H19" s="46" t="s">
        <v>54</v>
      </c>
      <c r="I19" s="11"/>
      <c r="J19" s="4"/>
      <c r="K19" s="4"/>
      <c r="L19" s="44" t="s">
        <v>32</v>
      </c>
      <c r="M19" s="11"/>
      <c r="N19" s="11"/>
      <c r="O19" s="11"/>
      <c r="P19" s="1" t="s">
        <v>65</v>
      </c>
      <c r="Q19" s="11"/>
      <c r="R19" s="11"/>
      <c r="S19" s="40"/>
      <c r="T19" s="18"/>
      <c r="U19" s="11"/>
    </row>
    <row r="20" spans="1:21" ht="16.5" customHeight="1">
      <c r="A20" s="16"/>
      <c r="B20" s="57"/>
      <c r="C20" s="57"/>
      <c r="D20" s="57"/>
      <c r="E20" s="57"/>
      <c r="F20" s="57"/>
      <c r="G20" s="57"/>
      <c r="H20" s="1" t="s">
        <v>55</v>
      </c>
      <c r="I20" s="11"/>
      <c r="J20" s="4"/>
      <c r="K20" s="4"/>
      <c r="L20" s="44" t="s">
        <v>33</v>
      </c>
      <c r="M20" s="11"/>
      <c r="N20" s="11"/>
      <c r="O20" s="11"/>
      <c r="P20" s="1" t="s">
        <v>66</v>
      </c>
      <c r="Q20" s="11"/>
      <c r="R20" s="11"/>
      <c r="S20" s="40"/>
      <c r="T20" s="18"/>
      <c r="U20" s="11"/>
    </row>
    <row r="21" spans="1:21" ht="16.5" customHeight="1">
      <c r="A21" s="16"/>
      <c r="B21" s="57"/>
      <c r="C21" s="57"/>
      <c r="D21" s="57"/>
      <c r="E21" s="57"/>
      <c r="F21" s="57"/>
      <c r="G21" s="57"/>
      <c r="H21" s="1" t="s">
        <v>56</v>
      </c>
      <c r="I21" s="11"/>
      <c r="J21" s="4"/>
      <c r="K21" s="4"/>
      <c r="L21" s="44" t="s">
        <v>38</v>
      </c>
      <c r="M21" s="11"/>
      <c r="N21" s="11"/>
      <c r="O21" s="11"/>
      <c r="P21" s="1" t="s">
        <v>67</v>
      </c>
      <c r="Q21" s="11"/>
      <c r="R21" s="11"/>
      <c r="S21" s="40"/>
      <c r="T21" s="18"/>
      <c r="U21" s="11"/>
    </row>
    <row r="22" spans="1:21" ht="16.5" customHeight="1">
      <c r="A22" s="16"/>
      <c r="B22" s="57"/>
      <c r="C22" s="57"/>
      <c r="D22" s="57"/>
      <c r="E22" s="57"/>
      <c r="F22" s="57"/>
      <c r="G22" s="57"/>
      <c r="H22" s="46" t="s">
        <v>42</v>
      </c>
      <c r="I22" s="11"/>
      <c r="J22" s="7"/>
      <c r="K22" s="7"/>
      <c r="L22" s="44" t="s">
        <v>39</v>
      </c>
      <c r="M22" s="11"/>
      <c r="N22" s="11"/>
      <c r="O22" s="11"/>
      <c r="P22" s="1" t="s">
        <v>68</v>
      </c>
      <c r="Q22" s="11"/>
      <c r="R22" s="11"/>
      <c r="S22" s="40"/>
      <c r="T22" s="18"/>
      <c r="U22" s="11"/>
    </row>
    <row r="23" spans="1:21" ht="16.5" customHeight="1">
      <c r="A23" s="16"/>
      <c r="B23" s="57"/>
      <c r="C23" s="57"/>
      <c r="D23" s="57"/>
      <c r="E23" s="57"/>
      <c r="F23" s="57"/>
      <c r="G23" s="57"/>
      <c r="H23" s="46" t="s">
        <v>35</v>
      </c>
      <c r="I23" s="11"/>
      <c r="J23" s="7"/>
      <c r="K23" s="7"/>
      <c r="L23" s="44" t="s">
        <v>34</v>
      </c>
      <c r="M23" s="11"/>
      <c r="N23" s="11"/>
      <c r="O23" s="11"/>
      <c r="P23" s="1" t="s">
        <v>69</v>
      </c>
      <c r="Q23" s="11"/>
      <c r="R23" s="11"/>
      <c r="S23" s="40"/>
      <c r="T23" s="18"/>
      <c r="U23" s="11"/>
    </row>
    <row r="24" spans="1:21" ht="16.5" customHeight="1">
      <c r="A24" s="16"/>
      <c r="B24" s="57"/>
      <c r="C24" s="57"/>
      <c r="D24" s="57"/>
      <c r="E24" s="57"/>
      <c r="F24" s="57"/>
      <c r="G24" s="57"/>
      <c r="H24" s="102" t="s">
        <v>44</v>
      </c>
      <c r="I24" s="11"/>
      <c r="J24" s="7"/>
      <c r="K24" s="7"/>
      <c r="L24" s="44" t="s">
        <v>57</v>
      </c>
      <c r="M24" s="11"/>
      <c r="N24" s="11"/>
      <c r="O24" s="11"/>
      <c r="P24" s="1" t="s">
        <v>70</v>
      </c>
      <c r="Q24" s="11"/>
      <c r="R24" s="11"/>
      <c r="S24" s="40"/>
      <c r="T24" s="18"/>
      <c r="U24" s="11"/>
    </row>
    <row r="25" spans="1:21" ht="16.5" customHeight="1">
      <c r="A25" s="16"/>
      <c r="B25" s="57"/>
      <c r="C25" s="57"/>
      <c r="D25" s="57"/>
      <c r="E25" s="57"/>
      <c r="F25" s="57"/>
      <c r="G25" s="57"/>
      <c r="H25" s="102" t="s">
        <v>36</v>
      </c>
      <c r="I25" s="11"/>
      <c r="J25" s="7"/>
      <c r="K25" s="7"/>
      <c r="L25" s="44" t="s">
        <v>35</v>
      </c>
      <c r="M25" s="11"/>
      <c r="N25" s="11"/>
      <c r="O25" s="11"/>
      <c r="P25" s="40"/>
      <c r="Q25" s="11"/>
      <c r="R25" s="11"/>
      <c r="S25" s="40"/>
      <c r="T25" s="18"/>
      <c r="U25" s="11"/>
    </row>
    <row r="26" spans="1:21" ht="16.5" customHeight="1">
      <c r="A26" s="16"/>
      <c r="B26" s="57"/>
      <c r="C26" s="57"/>
      <c r="D26" s="57"/>
      <c r="E26" s="57"/>
      <c r="F26" s="57"/>
      <c r="G26" s="57"/>
      <c r="H26" s="46" t="s">
        <v>43</v>
      </c>
      <c r="I26" s="11"/>
      <c r="J26" s="7"/>
      <c r="K26" s="7"/>
      <c r="L26" s="44" t="s">
        <v>40</v>
      </c>
      <c r="M26" s="11"/>
      <c r="N26" s="11"/>
      <c r="O26" s="11"/>
      <c r="P26" s="1" t="s">
        <v>71</v>
      </c>
      <c r="Q26" s="11"/>
      <c r="R26" s="11"/>
      <c r="S26" s="40"/>
      <c r="T26" s="18"/>
      <c r="U26" s="11"/>
    </row>
    <row r="27" spans="1:21" ht="16.5" customHeight="1">
      <c r="A27" s="16"/>
      <c r="B27" s="57"/>
      <c r="C27" s="57"/>
      <c r="D27" s="57"/>
      <c r="E27" s="57"/>
      <c r="F27" s="57"/>
      <c r="G27" s="57"/>
      <c r="H27" s="46" t="s">
        <v>35</v>
      </c>
      <c r="I27" s="11"/>
      <c r="J27" s="7"/>
      <c r="K27" s="7"/>
      <c r="L27" s="44" t="s">
        <v>41</v>
      </c>
      <c r="M27" s="11"/>
      <c r="N27" s="11"/>
      <c r="O27" s="11"/>
      <c r="P27" s="40"/>
      <c r="Q27" s="11"/>
      <c r="R27" s="11"/>
      <c r="S27" s="40"/>
      <c r="T27" s="18"/>
      <c r="U27" s="11"/>
    </row>
    <row r="28" spans="1:21" ht="16.5" customHeight="1">
      <c r="A28" s="16"/>
      <c r="B28" s="57"/>
      <c r="C28" s="57"/>
      <c r="D28" s="57"/>
      <c r="E28" s="57"/>
      <c r="F28" s="57"/>
      <c r="G28" s="57"/>
      <c r="H28" s="47" t="s">
        <v>44</v>
      </c>
      <c r="I28" s="11"/>
      <c r="J28" s="4"/>
      <c r="K28" s="4"/>
      <c r="L28" s="44" t="s">
        <v>58</v>
      </c>
      <c r="M28" s="11"/>
      <c r="N28" s="11"/>
      <c r="O28" s="11"/>
      <c r="P28" s="1" t="s">
        <v>72</v>
      </c>
      <c r="Q28" s="11"/>
      <c r="R28" s="11"/>
      <c r="S28" s="40"/>
      <c r="T28" s="18"/>
      <c r="U28" s="11"/>
    </row>
    <row r="29" spans="1:21" ht="16.5" customHeight="1">
      <c r="A29" s="16"/>
      <c r="B29" s="57"/>
      <c r="C29" s="57"/>
      <c r="D29" s="57"/>
      <c r="E29" s="57"/>
      <c r="F29" s="57"/>
      <c r="G29" s="57"/>
      <c r="H29" s="48" t="s">
        <v>36</v>
      </c>
      <c r="I29" s="11"/>
      <c r="J29" s="8"/>
      <c r="K29" s="8"/>
      <c r="L29" s="44" t="s">
        <v>35</v>
      </c>
      <c r="M29" s="11"/>
      <c r="N29" s="11"/>
      <c r="O29" s="11"/>
      <c r="P29" s="1" t="s">
        <v>73</v>
      </c>
      <c r="Q29" s="11"/>
      <c r="R29" s="11"/>
      <c r="S29" s="40"/>
      <c r="T29" s="18"/>
      <c r="U29" s="11"/>
    </row>
    <row r="30" spans="1:21" ht="16.5" customHeight="1">
      <c r="A30" s="16"/>
      <c r="B30" s="57"/>
      <c r="C30" s="57"/>
      <c r="D30" s="57"/>
      <c r="E30" s="57"/>
      <c r="F30" s="57"/>
      <c r="G30" s="57"/>
      <c r="H30" s="4"/>
      <c r="I30" s="46"/>
      <c r="J30" s="4"/>
      <c r="K30" s="4"/>
      <c r="L30" s="44" t="s">
        <v>40</v>
      </c>
      <c r="M30" s="11"/>
      <c r="N30" s="11"/>
      <c r="O30" s="11"/>
      <c r="P30" s="1" t="s">
        <v>74</v>
      </c>
      <c r="Q30" s="11"/>
      <c r="R30" s="11"/>
      <c r="S30" s="40"/>
      <c r="T30" s="19"/>
      <c r="U30" s="11"/>
    </row>
    <row r="31" spans="1:21" ht="16.5" customHeight="1">
      <c r="A31" s="16"/>
      <c r="B31" s="57"/>
      <c r="C31" s="57"/>
      <c r="D31" s="57"/>
      <c r="E31" s="57"/>
      <c r="F31" s="57"/>
      <c r="G31" s="57"/>
      <c r="H31" s="4"/>
      <c r="I31" s="41"/>
      <c r="J31" s="4"/>
      <c r="K31" s="4"/>
      <c r="L31" s="44" t="s">
        <v>41</v>
      </c>
      <c r="M31" s="11"/>
      <c r="N31" s="11"/>
      <c r="O31" s="11"/>
      <c r="P31" s="1" t="s">
        <v>75</v>
      </c>
      <c r="Q31" s="11"/>
      <c r="R31" s="11"/>
      <c r="S31" s="40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2"/>
      <c r="Q32" s="42"/>
      <c r="R32" s="115"/>
      <c r="S32" s="115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18" t="s">
        <v>156</v>
      </c>
      <c r="I33" s="5"/>
      <c r="J33" s="5"/>
      <c r="K33" s="5"/>
      <c r="L33" s="51"/>
      <c r="M33" s="123"/>
      <c r="N33" s="123"/>
      <c r="O33" s="123"/>
      <c r="P33" s="118" t="s">
        <v>155</v>
      </c>
      <c r="Q33" s="113"/>
      <c r="R33" s="116"/>
      <c r="S33" s="116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5"/>
      <c r="I34" s="4"/>
      <c r="J34" s="4"/>
      <c r="K34" s="4"/>
      <c r="M34" s="4"/>
      <c r="N34" s="4"/>
      <c r="O34" s="4"/>
      <c r="P34" s="35"/>
      <c r="Q34" s="42"/>
      <c r="R34" s="115"/>
      <c r="S34" s="115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120</v>
      </c>
      <c r="I35" s="4"/>
      <c r="J35" s="4"/>
      <c r="K35" s="4"/>
      <c r="M35" s="114"/>
      <c r="N35" s="114"/>
      <c r="O35" s="114"/>
      <c r="P35" s="1" t="s">
        <v>131</v>
      </c>
      <c r="Q35" s="170"/>
      <c r="R35" s="117"/>
      <c r="S35" s="115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121</v>
      </c>
      <c r="I36" s="4"/>
      <c r="J36" s="4"/>
      <c r="K36" s="4"/>
      <c r="M36" s="114"/>
      <c r="N36" s="114"/>
      <c r="O36" s="114"/>
      <c r="P36" s="1" t="s">
        <v>120</v>
      </c>
      <c r="Q36" s="170"/>
      <c r="R36" s="117"/>
      <c r="S36" s="115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122</v>
      </c>
      <c r="I37" s="4"/>
      <c r="J37" s="4"/>
      <c r="K37" s="4"/>
      <c r="M37" s="114"/>
      <c r="N37" s="114"/>
      <c r="O37" s="114"/>
      <c r="P37" s="1" t="s">
        <v>121</v>
      </c>
      <c r="Q37" s="170"/>
      <c r="R37" s="117"/>
      <c r="S37" s="115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123</v>
      </c>
      <c r="I38" s="4"/>
      <c r="J38" s="4"/>
      <c r="K38" s="4"/>
      <c r="M38" s="114"/>
      <c r="N38" s="114"/>
      <c r="O38" s="114"/>
      <c r="P38" s="1" t="s">
        <v>122</v>
      </c>
      <c r="Q38" s="170"/>
      <c r="R38" s="117"/>
      <c r="S38" s="115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124</v>
      </c>
      <c r="I39" s="4"/>
      <c r="J39" s="4"/>
      <c r="K39" s="4"/>
      <c r="M39" s="114"/>
      <c r="N39" s="114"/>
      <c r="O39" s="114"/>
      <c r="P39" s="1" t="s">
        <v>123</v>
      </c>
      <c r="Q39" s="170"/>
      <c r="R39" s="117"/>
      <c r="S39" s="115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125</v>
      </c>
      <c r="I40" s="4"/>
      <c r="J40" s="4"/>
      <c r="K40" s="4"/>
      <c r="M40" s="114"/>
      <c r="N40" s="114"/>
      <c r="O40" s="114"/>
      <c r="P40" s="1" t="s">
        <v>124</v>
      </c>
      <c r="Q40" s="170"/>
      <c r="R40" s="117"/>
      <c r="S40" s="115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126</v>
      </c>
      <c r="I41" s="4"/>
      <c r="J41" s="4"/>
      <c r="K41" s="4"/>
      <c r="M41" s="114"/>
      <c r="N41" s="114"/>
      <c r="O41" s="114"/>
      <c r="P41" s="1" t="s">
        <v>125</v>
      </c>
      <c r="Q41" s="170"/>
      <c r="R41" s="117"/>
      <c r="S41" s="115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127</v>
      </c>
      <c r="I42" s="4"/>
      <c r="J42" s="4"/>
      <c r="K42" s="4"/>
      <c r="M42" s="114"/>
      <c r="N42" s="114"/>
      <c r="O42" s="114"/>
      <c r="P42" s="1" t="s">
        <v>126</v>
      </c>
      <c r="Q42" s="170"/>
      <c r="R42" s="117"/>
      <c r="S42" s="115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128</v>
      </c>
      <c r="I43" s="4"/>
      <c r="J43" s="4"/>
      <c r="K43" s="4"/>
      <c r="M43" s="114"/>
      <c r="N43" s="114"/>
      <c r="O43" s="114"/>
      <c r="P43" s="1" t="s">
        <v>127</v>
      </c>
      <c r="Q43" s="170"/>
      <c r="R43" s="117"/>
      <c r="S43" s="115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129</v>
      </c>
      <c r="I44" s="4"/>
      <c r="J44" s="4"/>
      <c r="K44" s="4"/>
      <c r="M44" s="114"/>
      <c r="N44" s="114"/>
      <c r="O44" s="114"/>
      <c r="P44" s="1" t="s">
        <v>128</v>
      </c>
      <c r="Q44" s="170"/>
      <c r="R44" s="117"/>
      <c r="S44" s="115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18" t="s">
        <v>130</v>
      </c>
      <c r="I45" s="4"/>
      <c r="J45" s="4"/>
      <c r="K45" s="4"/>
      <c r="M45" s="114"/>
      <c r="N45" s="114"/>
      <c r="O45" s="114"/>
      <c r="P45" s="1" t="s">
        <v>129</v>
      </c>
      <c r="Q45" s="170"/>
      <c r="R45" s="117"/>
      <c r="S45" s="115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11"/>
      <c r="M46" s="114"/>
      <c r="N46" s="114"/>
      <c r="O46" s="114"/>
      <c r="P46" s="1" t="s">
        <v>130</v>
      </c>
      <c r="Q46" s="170"/>
      <c r="R46" s="117"/>
      <c r="S46" s="115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11"/>
      <c r="M47" s="112"/>
      <c r="N47" s="112"/>
      <c r="O47" s="112"/>
      <c r="P47" s="111"/>
      <c r="Q47" s="113"/>
      <c r="R47" s="113"/>
      <c r="S47" s="42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2"/>
      <c r="Q48" s="42"/>
      <c r="R48" s="42"/>
      <c r="S48" s="42"/>
      <c r="T48" s="18"/>
      <c r="U48" s="11"/>
    </row>
    <row r="49" spans="1:20">
      <c r="A49" s="16"/>
      <c r="B49" s="74" t="s">
        <v>191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2"/>
      <c r="Q49" s="42"/>
      <c r="R49" s="42"/>
      <c r="S49" s="42"/>
      <c r="T49" s="18"/>
    </row>
    <row r="50" spans="1:20">
      <c r="A50" s="20"/>
      <c r="B50" s="173" t="s">
        <v>173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Insuficiencia de horas'!A1" display="  Insuficiencia de horas"/>
    <hyperlink ref="H26" location="'Tasa de subempleo objetivo'!A1" display="Tasa de subempleo objetivo"/>
    <hyperlink ref="H27" location="'Insuficiencia de horas '!A1" display="  Insuficiencia de horas"/>
    <hyperlink ref="H28" location="'Empleo inadecuado x competncias'!A1" display="  Empleo inadecuado competencias"/>
    <hyperlink ref="H29" location="' Empleo inadecuado x ingresos'!A1" display="  Empleo inadecuado por ingresos"/>
    <hyperlink ref="H24" location="'Empleo inadecuado competencias'!A1" display="  Empleo inadecuado competencias"/>
    <hyperlink ref="H25" location="'Empleo inadecuado por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  Abiertos'!A1" display="  Abiertos"/>
    <hyperlink ref="L22" location="'  Ocultos'!A1" display="  Ocultos"/>
    <hyperlink ref="L23" location="Inactivos!A1" display="Inactivos"/>
    <hyperlink ref="L24" location="'Subempleados subjetivos'!A1" display="Subempleados subjetivos"/>
    <hyperlink ref="L25" location="'   Insuficiencia de horas'!A1" display="  Insuficiencia de horas"/>
    <hyperlink ref="L26" location="'  Inadecuado por competencias'!A1" display="  Inadecuado por competencias"/>
    <hyperlink ref="L27" location="'  Inadecuado por ingresos'!A1" display="  Inadecuado por ingresos"/>
    <hyperlink ref="L28" location="'Subempleados objetivos'!A1" display="Subempleados objetivos"/>
    <hyperlink ref="L29" location="' Insuficiencia de horas'!A1" display="  Insuficiencia de horas"/>
    <hyperlink ref="L30" location="'   Inadecuado por competencias'!A1" display="  Inadecuado por competencias"/>
    <hyperlink ref="L31" location="'   Inadecuado por ingresos'!A1" display="  Inadecuado por ingresos"/>
    <hyperlink ref="P31" location="'Tasa de empl no asalariados'!A1" display="Tasa de empleados no asalariados"/>
    <hyperlink ref="P30" location="'Tasa de empleados asalariados'!A1" display="Tasa de empleados asalariados"/>
    <hyperlink ref="P29" location="'Empleado no asalariado'!A1" display="Empleado no asalariado"/>
    <hyperlink ref="P28" location="'Empleado Asalariado'!A1" display="Empleado Asalariado"/>
    <hyperlink ref="P24" location="Otro!A1" display="Otro"/>
    <hyperlink ref="P23" location="'Jornalero o Peón'!A1" display="Jornalero o Peón"/>
    <hyperlink ref="P22" location="'Trab sin remuneración otras emp'!A1" display="Trabajador sin remuneración en otras empresas"/>
    <hyperlink ref="P21" location="'Trab familiar sin remuneración '!A1" display="Trab familiar sin remuneración "/>
    <hyperlink ref="P20" location="'Patrón o empleador'!A1" display="Patrón o empleador"/>
    <hyperlink ref="P19" location="'Cuenta propia '!A1" display="Cuenta propia "/>
    <hyperlink ref="P18" location="'Empleado doméstico '!A1" display="Empleado doméstico "/>
    <hyperlink ref="P17" location="'Empleado del gobierno '!A1" display="Empleado del gobierno "/>
    <hyperlink ref="P14" location="'tipo de empleo (personas)'!Área_de_impresión" display="Tipo de empleo (personas)"/>
    <hyperlink ref="P26" location="'Indicadores Secretaría'!Área_de_impresión" display="Indicadores Secretaría"/>
    <hyperlink ref="H12" location="'Tasa desempleo (%)'!A1" display="Tasa de desempleo (%)"/>
    <hyperlink ref="P46" location="'Servi, comunales, soc y person'!A1" display="Servicios, comunales, sociales y personales"/>
    <hyperlink ref="P45" location="'Act Inmobiliarias'!A1" display="Actividades Inmobiliarias"/>
    <hyperlink ref="P44" location="' Intermediación financ'!A1" display="Intermediación financiera"/>
    <hyperlink ref="P43" location="'Transp, almacen y comun'!A1" display="Transporte, almacenamiento y comunicaciones"/>
    <hyperlink ref="P42" location="'Comercio, hoteles y restau'!A1" display="Comercio, hoteles y restaurantes"/>
    <hyperlink ref="P41" location="Construcc!A1" display="Construcción"/>
    <hyperlink ref="P40" location="'Sumin de Electric Gas y Agua'!A1" display="Suministro de Electricidad Gas y Agua"/>
    <hyperlink ref="P39" location="'Industria manufacturer'!A1" display="Industria manufacturera"/>
    <hyperlink ref="P38" location="'Explot de Minas y Canteras'!A1" display="Explotación de Minas y Canteras"/>
    <hyperlink ref="P37" location="'Agric, pesca, ganad, caza '!A1" display="Agricultura, pesca, ganadería, caza y silvicultura"/>
    <hyperlink ref="P36" location="' No informa'!A1" display="No informa"/>
    <hyperlink ref="P35" location="'Cesantes Total Nacional'!Área_de_impresión" display="Cesantes Total nacional"/>
    <hyperlink ref="P33" location="'Poblacion desempleada Cesante'!Área_de_impresión" display="Población desempleada cesante"/>
    <hyperlink ref="H44" location="'Actividades Inmobiliarias'!A1" display="Actividades Inmobiliarias"/>
    <hyperlink ref="H43" location="'Intermediación financiera'!A1" display="Intermediación financiera"/>
    <hyperlink ref="H42" location="'Transp, almac y comunic'!A1" display="Transporte, almacenamiento y comunicaciones"/>
    <hyperlink ref="H41" location="' Comercio, hoteles y rest'!A1" display="Comercio, hoteles y restaurantes"/>
    <hyperlink ref="H40" location="Construcción!A1" display="Construcción"/>
    <hyperlink ref="H39" location="'Sum.Electr Gas y Agua'!A1" display="Suministro de Electricidad Gas y Agua"/>
    <hyperlink ref="H38" location="'Industria manufacturera'!A1" display="Industria manufacturera"/>
    <hyperlink ref="H37" location="'Explot de Minas y Cant'!A1" display="Explotación de Minas y Canteras"/>
    <hyperlink ref="H36" location="'Agro, pesca, ganad'!A1" display="Agricultura, pesca, ganadería, caza y silvicultura"/>
    <hyperlink ref="H35" location="'No informa'!A1" display="No informa"/>
    <hyperlink ref="H33" location="'Rama de actividad'!Área_de_impresión" display="Rama de actividad"/>
    <hyperlink ref="H45" location="'Serv, comunales, soc y person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ado particular'!Área_de_impresión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2"/>
  <sheetViews>
    <sheetView zoomScaleNormal="100" zoomScaleSheetLayoutView="100" workbookViewId="0">
      <selection activeCell="B31" sqref="B3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13">
      <c r="A7" s="16"/>
      <c r="B7" s="10"/>
      <c r="C7" s="188"/>
      <c r="D7" s="188"/>
      <c r="E7" s="188"/>
      <c r="F7" s="188"/>
      <c r="G7" s="188"/>
      <c r="H7" s="188"/>
      <c r="I7" s="188"/>
      <c r="J7" s="18"/>
      <c r="K7" s="11"/>
    </row>
    <row r="8" spans="1:13">
      <c r="A8" s="16"/>
      <c r="B8" s="188" t="s">
        <v>165</v>
      </c>
      <c r="C8" s="188"/>
      <c r="D8" s="188"/>
      <c r="E8" s="188"/>
      <c r="F8" s="188"/>
      <c r="G8" s="188"/>
      <c r="H8" s="188"/>
      <c r="I8" s="10"/>
      <c r="J8" s="18"/>
      <c r="K8" s="11"/>
    </row>
    <row r="9" spans="1:13" ht="15.75" customHeight="1">
      <c r="A9" s="16"/>
      <c r="B9" s="188" t="s">
        <v>115</v>
      </c>
      <c r="C9" s="188"/>
      <c r="D9" s="188"/>
      <c r="E9" s="188"/>
      <c r="F9" s="188"/>
      <c r="G9" s="188"/>
      <c r="H9" s="188"/>
      <c r="I9" s="3"/>
      <c r="J9" s="18"/>
      <c r="K9" s="11"/>
    </row>
    <row r="10" spans="1:13" ht="12" customHeight="1">
      <c r="A10" s="16"/>
      <c r="B10" s="11"/>
      <c r="C10" s="103"/>
      <c r="D10" s="103"/>
      <c r="E10" s="103"/>
      <c r="F10" s="103"/>
      <c r="G10" s="103"/>
      <c r="H10" s="103"/>
      <c r="I10" s="103"/>
      <c r="J10" s="18"/>
      <c r="K10" s="11"/>
    </row>
    <row r="11" spans="1:13">
      <c r="A11" s="16"/>
      <c r="B11" s="11"/>
      <c r="C11" s="8"/>
      <c r="D11" s="8"/>
      <c r="E11" s="8"/>
      <c r="F11" s="8"/>
      <c r="G11" s="8"/>
      <c r="H11" s="8"/>
      <c r="I11" s="87"/>
      <c r="J11" s="18"/>
      <c r="K11" s="11"/>
    </row>
    <row r="12" spans="1:13">
      <c r="A12" s="16"/>
      <c r="B12" s="11"/>
      <c r="C12" s="8"/>
      <c r="D12" s="8"/>
      <c r="E12" s="8"/>
      <c r="F12" s="8"/>
      <c r="G12" s="8"/>
      <c r="H12" s="8"/>
      <c r="I12" s="87"/>
      <c r="J12" s="18"/>
      <c r="K12" s="11"/>
      <c r="L12" s="23"/>
      <c r="M12" s="34"/>
    </row>
    <row r="13" spans="1:13">
      <c r="A13" s="16"/>
      <c r="B13" s="11"/>
      <c r="C13" s="8"/>
      <c r="D13" s="8"/>
      <c r="E13" s="8"/>
      <c r="F13" s="8"/>
      <c r="G13" s="8"/>
      <c r="H13" s="8"/>
      <c r="I13" s="87"/>
      <c r="J13" s="18"/>
      <c r="K13" s="11"/>
      <c r="L13" s="23"/>
      <c r="M13" s="34"/>
    </row>
    <row r="14" spans="1:13">
      <c r="A14" s="16"/>
      <c r="B14" s="11"/>
      <c r="C14" s="8"/>
      <c r="D14" s="8"/>
      <c r="E14" s="8"/>
      <c r="F14" s="8"/>
      <c r="G14" s="8"/>
      <c r="H14" s="8"/>
      <c r="I14" s="87"/>
      <c r="J14" s="18"/>
      <c r="K14" s="11"/>
    </row>
    <row r="15" spans="1:13">
      <c r="A15" s="16"/>
      <c r="B15" s="11"/>
      <c r="C15" s="8"/>
      <c r="D15" s="8"/>
      <c r="E15" s="8"/>
      <c r="F15" s="8"/>
      <c r="G15" s="8"/>
      <c r="H15" s="8"/>
      <c r="I15" s="87"/>
      <c r="J15" s="18"/>
      <c r="K15" s="11"/>
    </row>
    <row r="16" spans="1:13">
      <c r="A16" s="16"/>
      <c r="B16" s="11"/>
      <c r="C16" s="8"/>
      <c r="D16" s="8"/>
      <c r="E16" s="8"/>
      <c r="F16" s="8"/>
      <c r="G16" s="8"/>
      <c r="H16" s="8"/>
      <c r="I16" s="87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87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87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87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87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87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87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87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87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74" t="s">
        <v>197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74" t="s">
        <v>196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92" t="s">
        <v>190</v>
      </c>
      <c r="C32" s="96"/>
      <c r="D32" s="96"/>
      <c r="E32" s="96"/>
      <c r="F32" s="96"/>
      <c r="G32" s="96"/>
      <c r="H32" s="97"/>
      <c r="I32" s="97"/>
      <c r="J32" s="98"/>
      <c r="K32" s="11"/>
      <c r="L32" s="58"/>
    </row>
    <row r="33" spans="2:12">
      <c r="K33" s="58"/>
      <c r="L33" s="58"/>
    </row>
    <row r="34" spans="2:12">
      <c r="B34" s="23"/>
      <c r="C34" s="23"/>
      <c r="D34" s="23"/>
      <c r="E34" s="23"/>
      <c r="F34" s="59"/>
      <c r="G34" s="59"/>
      <c r="H34" s="58"/>
      <c r="I34" s="58"/>
      <c r="J34" s="58"/>
      <c r="K34" s="58"/>
      <c r="L34" s="58"/>
    </row>
    <row r="35" spans="2:12">
      <c r="B35" s="59"/>
      <c r="C35" s="59"/>
      <c r="D35" s="59"/>
      <c r="E35" s="59"/>
      <c r="F35" s="59"/>
      <c r="G35" s="59"/>
      <c r="H35" s="58"/>
      <c r="I35" s="58"/>
      <c r="J35" s="58"/>
      <c r="K35" s="58"/>
      <c r="L35" s="58"/>
    </row>
    <row r="36" spans="2:12">
      <c r="B36" s="59"/>
      <c r="C36" s="59"/>
      <c r="D36" s="59"/>
      <c r="E36" s="59"/>
      <c r="F36" s="59"/>
      <c r="G36" s="59"/>
      <c r="H36" s="58"/>
      <c r="I36" s="58"/>
      <c r="J36" s="58"/>
      <c r="K36" s="58"/>
      <c r="L36" s="58"/>
    </row>
    <row r="37" spans="2:12">
      <c r="B37" s="59"/>
      <c r="C37" s="59"/>
      <c r="D37" s="59"/>
      <c r="E37" s="59"/>
      <c r="F37" s="59"/>
      <c r="G37" s="59"/>
      <c r="H37" s="58"/>
      <c r="I37" s="58"/>
      <c r="J37" s="58"/>
      <c r="K37" s="58"/>
      <c r="L37" s="58"/>
    </row>
    <row r="38" spans="2:12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2:12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</row>
    <row r="40" spans="2:12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</row>
    <row r="41" spans="2:12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</row>
    <row r="42" spans="2:12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</row>
  </sheetData>
  <mergeCells count="3">
    <mergeCell ref="C7:I7"/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horizontalDpi="300" verticalDpi="300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G21" sqref="G2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22">
      <c r="A7" s="16"/>
      <c r="B7" s="10"/>
      <c r="C7" s="188" t="s">
        <v>166</v>
      </c>
      <c r="D7" s="188"/>
      <c r="E7" s="188"/>
      <c r="F7" s="188"/>
      <c r="G7" s="188"/>
      <c r="H7" s="188"/>
      <c r="I7" s="188"/>
      <c r="J7" s="18"/>
      <c r="K7" s="11"/>
    </row>
    <row r="8" spans="1:22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"/>
      <c r="K8" s="11"/>
    </row>
    <row r="9" spans="1:22">
      <c r="A9" s="16"/>
      <c r="B9" s="10"/>
      <c r="C9" s="85"/>
      <c r="D9" s="85"/>
      <c r="E9" s="85"/>
      <c r="F9" s="85"/>
      <c r="G9" s="10"/>
      <c r="H9" s="10"/>
      <c r="I9" s="10"/>
      <c r="J9" s="18"/>
      <c r="K9" s="11"/>
    </row>
    <row r="10" spans="1:22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"/>
      <c r="K10" s="11"/>
    </row>
    <row r="11" spans="1:22">
      <c r="A11" s="16"/>
      <c r="B11" s="11"/>
      <c r="C11" s="182">
        <v>2005</v>
      </c>
      <c r="D11" s="182">
        <v>2006</v>
      </c>
      <c r="E11" s="182">
        <v>2007</v>
      </c>
      <c r="F11" s="182">
        <v>2008</v>
      </c>
      <c r="G11" s="182">
        <v>2009</v>
      </c>
      <c r="H11" s="182">
        <v>2010</v>
      </c>
      <c r="I11" s="85">
        <v>2011</v>
      </c>
      <c r="J11" s="18"/>
      <c r="K11" s="11"/>
      <c r="M11" s="2"/>
    </row>
    <row r="12" spans="1:22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  <c r="K12" s="11"/>
    </row>
    <row r="13" spans="1:22">
      <c r="A13" s="16"/>
      <c r="B13" s="11" t="s">
        <v>45</v>
      </c>
      <c r="C13" s="27">
        <v>78.367772972788615</v>
      </c>
      <c r="D13" s="27">
        <v>78.825594852971832</v>
      </c>
      <c r="E13" s="27">
        <v>79.268499452820322</v>
      </c>
      <c r="F13" s="27">
        <v>79.670852428264553</v>
      </c>
      <c r="G13" s="27">
        <v>80.044385084222682</v>
      </c>
      <c r="H13" s="27">
        <v>80.385143839612269</v>
      </c>
      <c r="I13" s="36">
        <v>80.6976148443581</v>
      </c>
      <c r="J13" s="18"/>
      <c r="K13" s="11"/>
      <c r="L13" s="105"/>
      <c r="M13" s="105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1" t="s">
        <v>53</v>
      </c>
      <c r="C14" s="27">
        <v>66.131326925947178</v>
      </c>
      <c r="D14" s="27">
        <v>66.320790003862854</v>
      </c>
      <c r="E14" s="27">
        <v>63.762928366301367</v>
      </c>
      <c r="F14" s="27">
        <v>66.097975112812946</v>
      </c>
      <c r="G14" s="27">
        <v>66.021855480874905</v>
      </c>
      <c r="H14" s="27">
        <v>67.222260616857056</v>
      </c>
      <c r="I14" s="36">
        <v>70.08389401103814</v>
      </c>
      <c r="J14" s="18"/>
      <c r="K14" s="11"/>
      <c r="L14" s="23"/>
      <c r="M14" s="34"/>
    </row>
    <row r="15" spans="1:22">
      <c r="A15" s="16"/>
      <c r="B15" s="11" t="s">
        <v>52</v>
      </c>
      <c r="C15" s="27">
        <v>57.22643621102543</v>
      </c>
      <c r="D15" s="27">
        <v>58.944714789187216</v>
      </c>
      <c r="E15" s="27">
        <v>57.075296357231785</v>
      </c>
      <c r="F15" s="27">
        <v>59.396810346373186</v>
      </c>
      <c r="G15" s="27">
        <v>58.388686474205308</v>
      </c>
      <c r="H15" s="27">
        <v>59.853269855964641</v>
      </c>
      <c r="I15" s="36">
        <v>63.150457390922064</v>
      </c>
      <c r="J15" s="18"/>
      <c r="K15" s="11"/>
      <c r="M15" s="34"/>
    </row>
    <row r="16" spans="1:22">
      <c r="A16" s="16"/>
      <c r="B16" s="106" t="s">
        <v>54</v>
      </c>
      <c r="C16" s="53">
        <v>13.465446140739948</v>
      </c>
      <c r="D16" s="53">
        <v>11.121814463075619</v>
      </c>
      <c r="E16" s="53">
        <v>10.488285555432672</v>
      </c>
      <c r="F16" s="53">
        <v>10.138230036551853</v>
      </c>
      <c r="G16" s="53">
        <v>11.561570308529506</v>
      </c>
      <c r="H16" s="53">
        <v>10.962128755075708</v>
      </c>
      <c r="I16" s="36">
        <v>9.8930607058639133</v>
      </c>
      <c r="J16" s="18"/>
      <c r="K16" s="11"/>
    </row>
    <row r="17" spans="1:12">
      <c r="A17" s="16"/>
      <c r="B17" s="11" t="s">
        <v>55</v>
      </c>
      <c r="C17" s="27">
        <v>12.549437114911951</v>
      </c>
      <c r="D17" s="27">
        <v>10.320786104382544</v>
      </c>
      <c r="E17" s="27">
        <v>9.9167074815806231</v>
      </c>
      <c r="F17" s="27">
        <v>9.6921195628007073</v>
      </c>
      <c r="G17" s="27">
        <v>11.046927958542838</v>
      </c>
      <c r="H17" s="27">
        <v>10.525936887573492</v>
      </c>
      <c r="I17" s="36">
        <v>9.2907354102242898</v>
      </c>
      <c r="J17" s="18"/>
      <c r="K17" s="11"/>
    </row>
    <row r="18" spans="1:12">
      <c r="A18" s="16"/>
      <c r="B18" s="11" t="s">
        <v>56</v>
      </c>
      <c r="C18" s="27">
        <v>0.91602793600606658</v>
      </c>
      <c r="D18" s="27">
        <v>0.80102835869307754</v>
      </c>
      <c r="E18" s="27">
        <v>0.57155926513593802</v>
      </c>
      <c r="F18" s="27">
        <v>0.44612826054089627</v>
      </c>
      <c r="G18" s="27">
        <v>0.51465108384071923</v>
      </c>
      <c r="H18" s="27">
        <v>0.43619186750221556</v>
      </c>
      <c r="I18" s="36">
        <v>0.60231736310487649</v>
      </c>
      <c r="J18" s="18"/>
      <c r="K18" s="11"/>
    </row>
    <row r="19" spans="1:12">
      <c r="A19" s="16"/>
      <c r="B19" s="11" t="s">
        <v>42</v>
      </c>
      <c r="C19" s="27">
        <v>32.864178118749301</v>
      </c>
      <c r="D19" s="27">
        <v>33.900031513146075</v>
      </c>
      <c r="E19" s="27">
        <v>28.569386482250962</v>
      </c>
      <c r="F19" s="27">
        <v>27.912773583059863</v>
      </c>
      <c r="G19" s="27">
        <v>21.801097129278244</v>
      </c>
      <c r="H19" s="27">
        <v>30.412822040302533</v>
      </c>
      <c r="I19" s="36">
        <v>32.955390359638123</v>
      </c>
      <c r="J19" s="18"/>
      <c r="K19" s="11"/>
    </row>
    <row r="20" spans="1:12">
      <c r="A20" s="16"/>
      <c r="B20" s="11" t="s">
        <v>35</v>
      </c>
      <c r="C20" s="27">
        <v>14.568051348697539</v>
      </c>
      <c r="D20" s="27">
        <v>15.425186554317161</v>
      </c>
      <c r="E20" s="27">
        <v>7.6217807941942759</v>
      </c>
      <c r="F20" s="27">
        <v>9.0040998550376621</v>
      </c>
      <c r="G20" s="27">
        <v>5.1564499643178374</v>
      </c>
      <c r="H20" s="27">
        <v>9.2314816958807064</v>
      </c>
      <c r="I20" s="36">
        <v>11.982641075569212</v>
      </c>
      <c r="J20" s="18"/>
      <c r="K20" s="11"/>
    </row>
    <row r="21" spans="1:12">
      <c r="A21" s="16"/>
      <c r="B21" s="11" t="s">
        <v>44</v>
      </c>
      <c r="C21" s="27">
        <v>3.2522007901617913</v>
      </c>
      <c r="D21" s="27">
        <v>4.8094377718747294</v>
      </c>
      <c r="E21" s="27">
        <v>20.881859820895883</v>
      </c>
      <c r="F21" s="27">
        <v>18.543644335352134</v>
      </c>
      <c r="G21" s="27">
        <v>13.022761559059322</v>
      </c>
      <c r="H21" s="27">
        <v>20.043455837931027</v>
      </c>
      <c r="I21" s="36">
        <v>20.43163935904802</v>
      </c>
      <c r="J21" s="18"/>
      <c r="K21" s="11"/>
    </row>
    <row r="22" spans="1:12">
      <c r="A22" s="16"/>
      <c r="B22" s="11" t="s">
        <v>36</v>
      </c>
      <c r="C22" s="27">
        <v>24.860473614864915</v>
      </c>
      <c r="D22" s="27">
        <v>26.346503933051086</v>
      </c>
      <c r="E22" s="27">
        <v>25.031269490532065</v>
      </c>
      <c r="F22" s="27">
        <v>23.172798662433411</v>
      </c>
      <c r="G22" s="27">
        <v>18.953589959002411</v>
      </c>
      <c r="H22" s="27">
        <v>25.960556312189908</v>
      </c>
      <c r="I22" s="36">
        <v>27.695826320642098</v>
      </c>
      <c r="J22" s="18"/>
      <c r="K22" s="11"/>
    </row>
    <row r="23" spans="1:12">
      <c r="A23" s="16"/>
      <c r="B23" s="11" t="s">
        <v>43</v>
      </c>
      <c r="C23" s="27">
        <v>11.697930706488982</v>
      </c>
      <c r="D23" s="27">
        <v>11.796725623510763</v>
      </c>
      <c r="E23" s="27">
        <v>9.0368075289033545</v>
      </c>
      <c r="F23" s="27">
        <v>10.536734167533773</v>
      </c>
      <c r="G23" s="27">
        <v>9.1281176911288231</v>
      </c>
      <c r="H23" s="27">
        <v>12.582700602243522</v>
      </c>
      <c r="I23" s="36">
        <v>13.94687153125129</v>
      </c>
      <c r="J23" s="18"/>
      <c r="K23" s="11"/>
    </row>
    <row r="24" spans="1:12">
      <c r="A24" s="16"/>
      <c r="B24" s="11" t="s">
        <v>35</v>
      </c>
      <c r="C24" s="27">
        <v>5.237069811177145</v>
      </c>
      <c r="D24" s="27">
        <v>6.0183370695580232</v>
      </c>
      <c r="E24" s="27">
        <v>2.5848724505725751</v>
      </c>
      <c r="F24" s="27">
        <v>4.1794598151952549</v>
      </c>
      <c r="G24" s="27">
        <v>2.7004203341939381</v>
      </c>
      <c r="H24" s="27">
        <v>4.2171107888106061</v>
      </c>
      <c r="I24" s="36">
        <v>5.7402201167335942</v>
      </c>
      <c r="J24" s="18"/>
      <c r="K24" s="11"/>
    </row>
    <row r="25" spans="1:12">
      <c r="A25" s="16"/>
      <c r="B25" s="11" t="s">
        <v>44</v>
      </c>
      <c r="C25" s="27">
        <v>1.4014238418579628</v>
      </c>
      <c r="D25" s="27">
        <v>1.9250249271385411</v>
      </c>
      <c r="E25" s="27">
        <v>6.7149467600481794</v>
      </c>
      <c r="F25" s="27">
        <v>6.903889081579111</v>
      </c>
      <c r="G25" s="27">
        <v>5.9634930140958291</v>
      </c>
      <c r="H25" s="27">
        <v>7.9240848992857726</v>
      </c>
      <c r="I25" s="36">
        <v>8.827824412708841</v>
      </c>
      <c r="J25" s="18"/>
      <c r="K25" s="11"/>
    </row>
    <row r="26" spans="1:12">
      <c r="A26" s="16"/>
      <c r="B26" s="11" t="s">
        <v>36</v>
      </c>
      <c r="C26" s="27">
        <v>9.1586247194793273</v>
      </c>
      <c r="D26" s="27">
        <v>8.883301115587523</v>
      </c>
      <c r="E26" s="27">
        <v>7.8696326507274081</v>
      </c>
      <c r="F26" s="27">
        <v>8.1351351351351351</v>
      </c>
      <c r="G26" s="27">
        <v>7.7486578468132654</v>
      </c>
      <c r="H26" s="27">
        <v>10.587807357853901</v>
      </c>
      <c r="I26" s="36">
        <v>11.364101678913045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105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105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105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105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105"/>
    </row>
    <row r="41" spans="1:12">
      <c r="A41" s="16"/>
      <c r="B41" s="74" t="s">
        <v>193</v>
      </c>
      <c r="C41" s="61"/>
      <c r="D41" s="61"/>
      <c r="E41" s="61"/>
      <c r="F41" s="61"/>
      <c r="G41" s="61"/>
      <c r="H41" s="61"/>
      <c r="I41" s="61"/>
      <c r="J41" s="90"/>
      <c r="K41" s="11"/>
      <c r="L41" s="58"/>
    </row>
    <row r="42" spans="1:12">
      <c r="A42" s="20"/>
      <c r="B42" s="92" t="s">
        <v>173</v>
      </c>
      <c r="C42" s="96"/>
      <c r="D42" s="96"/>
      <c r="E42" s="96"/>
      <c r="F42" s="96"/>
      <c r="G42" s="96"/>
      <c r="H42" s="97"/>
      <c r="I42" s="97"/>
      <c r="J42" s="98"/>
      <c r="K42" s="11"/>
      <c r="L42" s="58"/>
    </row>
    <row r="43" spans="1:12">
      <c r="B43" s="23" t="s">
        <v>48</v>
      </c>
      <c r="E43" s="23" t="s">
        <v>46</v>
      </c>
      <c r="K43" s="58"/>
      <c r="L43" s="58"/>
    </row>
    <row r="44" spans="1:12">
      <c r="B44" s="23" t="s">
        <v>49</v>
      </c>
      <c r="C44" s="23"/>
      <c r="D44" s="23"/>
      <c r="E44" s="23" t="s">
        <v>47</v>
      </c>
      <c r="F44" s="59"/>
      <c r="G44" s="59"/>
      <c r="H44" s="58"/>
      <c r="I44" s="58"/>
      <c r="J44" s="58"/>
      <c r="K44" s="58"/>
      <c r="L44" s="58"/>
    </row>
    <row r="45" spans="1:12">
      <c r="B45" s="59"/>
      <c r="C45" s="59"/>
      <c r="D45" s="59"/>
      <c r="E45" s="59"/>
      <c r="F45" s="59"/>
      <c r="G45" s="59"/>
      <c r="H45" s="58"/>
      <c r="I45" s="58"/>
      <c r="J45" s="58"/>
      <c r="K45" s="58"/>
      <c r="L45" s="58"/>
    </row>
    <row r="46" spans="1:12">
      <c r="B46" s="59"/>
      <c r="C46" s="59"/>
      <c r="D46" s="59"/>
      <c r="E46" s="59"/>
      <c r="F46" s="59"/>
      <c r="G46" s="59"/>
      <c r="H46" s="58"/>
      <c r="I46" s="58"/>
      <c r="J46" s="58"/>
      <c r="K46" s="58"/>
      <c r="L46" s="58"/>
    </row>
    <row r="47" spans="1:12">
      <c r="B47" s="59"/>
      <c r="C47" s="59"/>
      <c r="D47" s="59"/>
      <c r="E47" s="59"/>
      <c r="F47" s="59"/>
      <c r="G47" s="59"/>
      <c r="H47" s="58"/>
      <c r="I47" s="58"/>
      <c r="J47" s="58"/>
      <c r="K47" s="58"/>
      <c r="L47" s="58"/>
    </row>
    <row r="48" spans="1:12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</row>
    <row r="49" spans="2:12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</row>
    <row r="50" spans="2:12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0"/>
      <c r="C1" s="10"/>
      <c r="D1" s="10"/>
      <c r="E1" s="10"/>
      <c r="F1" s="10"/>
      <c r="G1" s="10"/>
      <c r="H1" s="10"/>
      <c r="I1" s="10"/>
      <c r="J1" s="10"/>
      <c r="K1" s="10"/>
      <c r="L1" s="18"/>
      <c r="M1" s="11"/>
    </row>
    <row r="2" spans="1:15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8"/>
      <c r="M2" s="11"/>
    </row>
    <row r="3" spans="1:15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8"/>
      <c r="M3" s="11"/>
    </row>
    <row r="4" spans="1:15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8"/>
      <c r="M4" s="11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  <c r="M6" s="11"/>
    </row>
    <row r="7" spans="1:15">
      <c r="A7" s="16"/>
      <c r="B7" s="10"/>
      <c r="C7" s="188" t="s">
        <v>30</v>
      </c>
      <c r="D7" s="188"/>
      <c r="E7" s="188"/>
      <c r="F7" s="188"/>
      <c r="G7" s="188"/>
      <c r="H7" s="188"/>
      <c r="I7" s="188"/>
      <c r="J7" s="188"/>
      <c r="K7" s="188"/>
      <c r="L7" s="18"/>
      <c r="M7" s="11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  <c r="M8" s="11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  <c r="M9" s="11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185</v>
      </c>
      <c r="L10" s="18"/>
      <c r="M10" s="11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85">
        <v>2011</v>
      </c>
      <c r="K11" s="190"/>
      <c r="L11" s="18"/>
      <c r="M11" s="11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11"/>
    </row>
    <row r="13" spans="1:15">
      <c r="A13" s="16"/>
      <c r="B13" s="11" t="s">
        <v>23</v>
      </c>
      <c r="C13" s="27">
        <v>80.97536603361209</v>
      </c>
      <c r="D13" s="27">
        <v>81.295870844307601</v>
      </c>
      <c r="E13" s="27">
        <v>81.690571573245137</v>
      </c>
      <c r="F13" s="27">
        <v>82.103856920138568</v>
      </c>
      <c r="G13" s="27">
        <v>82.49289570755478</v>
      </c>
      <c r="H13" s="27">
        <v>82.844983482281975</v>
      </c>
      <c r="I13" s="27">
        <v>83.155500658928489</v>
      </c>
      <c r="J13" s="36">
        <v>83.43082549810353</v>
      </c>
      <c r="K13" s="45">
        <v>1</v>
      </c>
      <c r="L13" s="18"/>
      <c r="M13" s="11"/>
    </row>
    <row r="14" spans="1:15">
      <c r="A14" s="16"/>
      <c r="B14" s="11" t="s">
        <v>21</v>
      </c>
      <c r="C14" s="27">
        <v>81.392515696193129</v>
      </c>
      <c r="D14" s="27">
        <v>81.79253148974712</v>
      </c>
      <c r="E14" s="27">
        <v>82.020137446060417</v>
      </c>
      <c r="F14" s="27">
        <v>82.251760771530385</v>
      </c>
      <c r="G14" s="27">
        <v>82.499165300667926</v>
      </c>
      <c r="H14" s="27">
        <v>82.724818487404761</v>
      </c>
      <c r="I14" s="27">
        <v>82.920600365971737</v>
      </c>
      <c r="J14" s="36">
        <v>83.082899015693073</v>
      </c>
      <c r="K14" s="45">
        <v>2</v>
      </c>
      <c r="L14" s="18"/>
      <c r="M14" s="11"/>
    </row>
    <row r="15" spans="1:15">
      <c r="A15" s="16"/>
      <c r="B15" s="11" t="s">
        <v>11</v>
      </c>
      <c r="C15" s="27"/>
      <c r="D15" s="27"/>
      <c r="E15" s="27"/>
      <c r="F15" s="27">
        <v>80.550408672161808</v>
      </c>
      <c r="G15" s="27">
        <v>81.035195207217782</v>
      </c>
      <c r="H15" s="27">
        <v>81.545578678391124</v>
      </c>
      <c r="I15" s="27">
        <v>82.020881409354431</v>
      </c>
      <c r="J15" s="36">
        <v>82.448494675538896</v>
      </c>
      <c r="K15" s="45">
        <v>3</v>
      </c>
      <c r="L15" s="18"/>
      <c r="M15" s="11"/>
    </row>
    <row r="16" spans="1:15">
      <c r="A16" s="16"/>
      <c r="B16" s="11" t="s">
        <v>22</v>
      </c>
      <c r="C16" s="27">
        <v>78.877046798362045</v>
      </c>
      <c r="D16" s="27">
        <v>79.166158053138389</v>
      </c>
      <c r="E16" s="27">
        <v>79.643514925459584</v>
      </c>
      <c r="F16" s="27">
        <v>80.130907904284285</v>
      </c>
      <c r="G16" s="27">
        <v>80.56938459249919</v>
      </c>
      <c r="H16" s="27">
        <v>80.972034497384428</v>
      </c>
      <c r="I16" s="27">
        <v>81.317771730865388</v>
      </c>
      <c r="J16" s="36">
        <v>81.60890934762179</v>
      </c>
      <c r="K16" s="45">
        <v>4</v>
      </c>
      <c r="L16" s="18"/>
      <c r="M16" s="11"/>
    </row>
    <row r="17" spans="1:15">
      <c r="A17" s="16"/>
      <c r="B17" s="11" t="s">
        <v>19</v>
      </c>
      <c r="C17" s="27">
        <v>78.701024290333635</v>
      </c>
      <c r="D17" s="27">
        <v>79.024982061583373</v>
      </c>
      <c r="E17" s="27">
        <v>79.446326962945605</v>
      </c>
      <c r="F17" s="27">
        <v>79.889134623019046</v>
      </c>
      <c r="G17" s="27">
        <v>80.321908167203091</v>
      </c>
      <c r="H17" s="27">
        <v>80.743067640698243</v>
      </c>
      <c r="I17" s="27">
        <v>81.119889703291051</v>
      </c>
      <c r="J17" s="36">
        <v>81.448005425469745</v>
      </c>
      <c r="K17" s="45">
        <v>5</v>
      </c>
      <c r="L17" s="18"/>
      <c r="M17" s="11"/>
    </row>
    <row r="18" spans="1:15">
      <c r="A18" s="16"/>
      <c r="B18" s="11" t="s">
        <v>3</v>
      </c>
      <c r="C18" s="27"/>
      <c r="D18" s="27"/>
      <c r="E18" s="27"/>
      <c r="F18" s="27">
        <v>79.746263645213574</v>
      </c>
      <c r="G18" s="27">
        <v>80.123450118586575</v>
      </c>
      <c r="H18" s="27">
        <v>80.454756579976433</v>
      </c>
      <c r="I18" s="27">
        <v>80.727393624916161</v>
      </c>
      <c r="J18" s="36">
        <v>80.951436364280397</v>
      </c>
      <c r="K18" s="45">
        <v>6</v>
      </c>
      <c r="L18" s="18"/>
      <c r="M18" s="11"/>
    </row>
    <row r="19" spans="1:15">
      <c r="A19" s="16"/>
      <c r="B19" s="11" t="s">
        <v>24</v>
      </c>
      <c r="C19" s="27">
        <v>78.6686571665347</v>
      </c>
      <c r="D19" s="27">
        <v>78.804015197296593</v>
      </c>
      <c r="E19" s="27">
        <v>79.159697495124576</v>
      </c>
      <c r="F19" s="27">
        <v>79.561647583422697</v>
      </c>
      <c r="G19" s="27">
        <v>79.943568499809771</v>
      </c>
      <c r="H19" s="27">
        <v>80.325882503467071</v>
      </c>
      <c r="I19" s="27">
        <v>80.663286927314672</v>
      </c>
      <c r="J19" s="36">
        <v>80.945403424752769</v>
      </c>
      <c r="K19" s="45">
        <v>7</v>
      </c>
      <c r="L19" s="18"/>
      <c r="M19" s="11"/>
    </row>
    <row r="20" spans="1:15">
      <c r="A20" s="16"/>
      <c r="B20" s="11" t="s">
        <v>10</v>
      </c>
      <c r="C20" s="27">
        <v>77.602606019757076</v>
      </c>
      <c r="D20" s="27">
        <v>77.9156718264463</v>
      </c>
      <c r="E20" s="27">
        <v>78.380507367026524</v>
      </c>
      <c r="F20" s="27">
        <v>78.851322647159392</v>
      </c>
      <c r="G20" s="27">
        <v>79.33315996920237</v>
      </c>
      <c r="H20" s="27">
        <v>79.863731003756584</v>
      </c>
      <c r="I20" s="27">
        <v>80.392695480672032</v>
      </c>
      <c r="J20" s="36">
        <v>80.895702634270805</v>
      </c>
      <c r="K20" s="45">
        <v>8</v>
      </c>
      <c r="L20" s="18"/>
      <c r="M20" s="11"/>
    </row>
    <row r="21" spans="1:15">
      <c r="A21" s="16"/>
      <c r="B21" s="12" t="s">
        <v>4</v>
      </c>
      <c r="C21" s="50">
        <v>77.99765225193957</v>
      </c>
      <c r="D21" s="50">
        <v>78.367772972788615</v>
      </c>
      <c r="E21" s="50">
        <v>78.825594852971832</v>
      </c>
      <c r="F21" s="50">
        <v>79.268499452820322</v>
      </c>
      <c r="G21" s="50">
        <v>79.670852428264553</v>
      </c>
      <c r="H21" s="50">
        <v>80.044385084222682</v>
      </c>
      <c r="I21" s="50">
        <v>80.385143839612269</v>
      </c>
      <c r="J21" s="50">
        <v>80.6976148443581</v>
      </c>
      <c r="K21" s="107">
        <v>9</v>
      </c>
      <c r="L21" s="18"/>
      <c r="M21" s="11"/>
    </row>
    <row r="22" spans="1:15">
      <c r="A22" s="16"/>
      <c r="B22" s="11" t="s">
        <v>13</v>
      </c>
      <c r="C22" s="27"/>
      <c r="D22" s="27"/>
      <c r="E22" s="27"/>
      <c r="F22" s="27">
        <v>78.605250661420513</v>
      </c>
      <c r="G22" s="27">
        <v>79.060130903611636</v>
      </c>
      <c r="H22" s="27">
        <v>79.428933586844124</v>
      </c>
      <c r="I22" s="27">
        <v>79.725947637605117</v>
      </c>
      <c r="J22" s="36">
        <v>79.985053198812125</v>
      </c>
      <c r="K22" s="45">
        <v>10</v>
      </c>
      <c r="L22" s="18"/>
      <c r="M22" s="11"/>
    </row>
    <row r="23" spans="1:15">
      <c r="A23" s="16"/>
      <c r="B23" s="11" t="s">
        <v>9</v>
      </c>
      <c r="C23" s="27"/>
      <c r="D23" s="27"/>
      <c r="E23" s="27"/>
      <c r="F23" s="27">
        <v>77.645467685090679</v>
      </c>
      <c r="G23" s="27">
        <v>78.206510425226526</v>
      </c>
      <c r="H23" s="27">
        <v>78.795398174733819</v>
      </c>
      <c r="I23" s="27">
        <v>79.340071919377991</v>
      </c>
      <c r="J23" s="36">
        <v>79.829007555504887</v>
      </c>
      <c r="K23" s="45">
        <v>11</v>
      </c>
      <c r="L23" s="18"/>
      <c r="M23" s="11"/>
      <c r="N23" s="23"/>
      <c r="O23" s="34"/>
    </row>
    <row r="24" spans="1:15">
      <c r="A24" s="16"/>
      <c r="B24" s="11" t="s">
        <v>7</v>
      </c>
      <c r="C24" s="27">
        <v>77.040175280856616</v>
      </c>
      <c r="D24" s="27">
        <v>77.248121394703944</v>
      </c>
      <c r="E24" s="27">
        <v>77.550737175513149</v>
      </c>
      <c r="F24" s="27">
        <v>77.899592460732407</v>
      </c>
      <c r="G24" s="27">
        <v>78.278317677651444</v>
      </c>
      <c r="H24" s="27">
        <v>78.665747709524268</v>
      </c>
      <c r="I24" s="27">
        <v>79.018411347574997</v>
      </c>
      <c r="J24" s="36">
        <v>79.328153336771877</v>
      </c>
      <c r="K24" s="45">
        <v>12</v>
      </c>
      <c r="L24" s="18"/>
      <c r="M24" s="11"/>
      <c r="N24" s="23"/>
      <c r="O24" s="34"/>
    </row>
    <row r="25" spans="1:15">
      <c r="A25" s="16"/>
      <c r="B25" s="12" t="s">
        <v>26</v>
      </c>
      <c r="C25" s="28">
        <v>76.110098052401412</v>
      </c>
      <c r="D25" s="28">
        <v>76.527926031045439</v>
      </c>
      <c r="E25" s="28">
        <v>76.930217088861042</v>
      </c>
      <c r="F25" s="28">
        <v>77.331662508364701</v>
      </c>
      <c r="G25" s="28">
        <v>77.728589087238007</v>
      </c>
      <c r="H25" s="28">
        <v>78.110234333763543</v>
      </c>
      <c r="I25" s="28">
        <v>78.449786749911226</v>
      </c>
      <c r="J25" s="50">
        <v>78.738275430682222</v>
      </c>
      <c r="K25" s="45" t="s">
        <v>59</v>
      </c>
      <c r="L25" s="18"/>
      <c r="M25" s="11"/>
    </row>
    <row r="26" spans="1:15">
      <c r="A26" s="16"/>
      <c r="B26" s="11" t="s">
        <v>16</v>
      </c>
      <c r="C26" s="27"/>
      <c r="D26" s="27"/>
      <c r="E26" s="27"/>
      <c r="F26" s="27">
        <v>77.209025792021748</v>
      </c>
      <c r="G26" s="27">
        <v>77.471361268470673</v>
      </c>
      <c r="H26" s="27">
        <v>77.803817165997984</v>
      </c>
      <c r="I26" s="27">
        <v>78.171007118149859</v>
      </c>
      <c r="J26" s="36">
        <v>78.527900154204332</v>
      </c>
      <c r="K26" s="45">
        <v>13</v>
      </c>
      <c r="L26" s="18"/>
      <c r="M26" s="11"/>
    </row>
    <row r="27" spans="1:15">
      <c r="A27" s="16"/>
      <c r="B27" s="11" t="s">
        <v>25</v>
      </c>
      <c r="C27" s="27">
        <v>76.288281524589124</v>
      </c>
      <c r="D27" s="27">
        <v>76.412925047362151</v>
      </c>
      <c r="E27" s="27">
        <v>76.669533247575757</v>
      </c>
      <c r="F27" s="27">
        <v>76.98749231650018</v>
      </c>
      <c r="G27" s="27">
        <v>77.318702482777681</v>
      </c>
      <c r="H27" s="27">
        <v>77.656759166475979</v>
      </c>
      <c r="I27" s="27">
        <v>77.971898259163524</v>
      </c>
      <c r="J27" s="36">
        <v>78.258708101885333</v>
      </c>
      <c r="K27" s="45">
        <v>14</v>
      </c>
      <c r="L27" s="18"/>
      <c r="M27" s="11"/>
    </row>
    <row r="28" spans="1:15">
      <c r="A28" s="16"/>
      <c r="B28" s="11" t="s">
        <v>5</v>
      </c>
      <c r="C28" s="27">
        <v>76.006871195226339</v>
      </c>
      <c r="D28" s="27">
        <v>76.212913591798824</v>
      </c>
      <c r="E28" s="27">
        <v>76.470392364485804</v>
      </c>
      <c r="F28" s="27">
        <v>76.764726119268559</v>
      </c>
      <c r="G28" s="27">
        <v>77.091452934728153</v>
      </c>
      <c r="H28" s="27">
        <v>77.466496331572259</v>
      </c>
      <c r="I28" s="27">
        <v>77.840463912068017</v>
      </c>
      <c r="J28" s="36">
        <v>78.1933387025081</v>
      </c>
      <c r="K28" s="45">
        <v>15</v>
      </c>
      <c r="L28" s="18"/>
      <c r="M28" s="11"/>
    </row>
    <row r="29" spans="1:15">
      <c r="A29" s="16"/>
      <c r="B29" s="11" t="s">
        <v>18</v>
      </c>
      <c r="C29" s="27">
        <v>75.676938887286852</v>
      </c>
      <c r="D29" s="27">
        <v>76.057892004153686</v>
      </c>
      <c r="E29" s="27">
        <v>76.373483662330443</v>
      </c>
      <c r="F29" s="27">
        <v>76.685104399436369</v>
      </c>
      <c r="G29" s="27">
        <v>77.002432963626759</v>
      </c>
      <c r="H29" s="27">
        <v>77.298869955519891</v>
      </c>
      <c r="I29" s="27">
        <v>77.555563039069682</v>
      </c>
      <c r="J29" s="36">
        <v>77.769779276051082</v>
      </c>
      <c r="K29" s="45">
        <v>16</v>
      </c>
      <c r="L29" s="18"/>
      <c r="M29" s="11"/>
    </row>
    <row r="30" spans="1:15">
      <c r="A30" s="16"/>
      <c r="B30" s="11" t="s">
        <v>8</v>
      </c>
      <c r="C30" s="27">
        <v>75.361420851331033</v>
      </c>
      <c r="D30" s="27">
        <v>75.698520697277146</v>
      </c>
      <c r="E30" s="27">
        <v>76.046775018169413</v>
      </c>
      <c r="F30" s="27">
        <v>76.388177599389522</v>
      </c>
      <c r="G30" s="27">
        <v>76.734978113808211</v>
      </c>
      <c r="H30" s="27">
        <v>77.069865212019081</v>
      </c>
      <c r="I30" s="27">
        <v>77.368656859712189</v>
      </c>
      <c r="J30" s="36">
        <v>77.629434105463531</v>
      </c>
      <c r="K30" s="45">
        <v>17</v>
      </c>
      <c r="L30" s="18"/>
      <c r="M30" s="11"/>
    </row>
    <row r="31" spans="1:15">
      <c r="A31" s="16"/>
      <c r="B31" s="11" t="s">
        <v>14</v>
      </c>
      <c r="C31" s="27"/>
      <c r="D31" s="27"/>
      <c r="E31" s="27"/>
      <c r="F31" s="27">
        <v>75.804337367831792</v>
      </c>
      <c r="G31" s="27">
        <v>76.284319557027885</v>
      </c>
      <c r="H31" s="27">
        <v>76.773849969955265</v>
      </c>
      <c r="I31" s="27">
        <v>77.210690810219887</v>
      </c>
      <c r="J31" s="36">
        <v>77.589031491400831</v>
      </c>
      <c r="K31" s="45">
        <v>18</v>
      </c>
      <c r="L31" s="18"/>
      <c r="M31" s="11"/>
    </row>
    <row r="32" spans="1:15">
      <c r="A32" s="16"/>
      <c r="B32" s="11" t="s">
        <v>20</v>
      </c>
      <c r="C32" s="27">
        <v>74.465895157031753</v>
      </c>
      <c r="D32" s="27">
        <v>74.625403607302005</v>
      </c>
      <c r="E32" s="27">
        <v>75.024324615960339</v>
      </c>
      <c r="F32" s="27">
        <v>75.490579005028621</v>
      </c>
      <c r="G32" s="27">
        <v>75.965105641804385</v>
      </c>
      <c r="H32" s="27">
        <v>76.488137286729611</v>
      </c>
      <c r="I32" s="27">
        <v>76.991531543359798</v>
      </c>
      <c r="J32" s="36">
        <v>77.453378224692599</v>
      </c>
      <c r="K32" s="45">
        <v>19</v>
      </c>
      <c r="L32" s="18"/>
      <c r="M32" s="11"/>
    </row>
    <row r="33" spans="1:14">
      <c r="A33" s="16"/>
      <c r="B33" s="11" t="s">
        <v>6</v>
      </c>
      <c r="C33" s="27"/>
      <c r="D33" s="27"/>
      <c r="E33" s="27"/>
      <c r="F33" s="27">
        <v>73.586993463535691</v>
      </c>
      <c r="G33" s="27">
        <v>74.002475758200944</v>
      </c>
      <c r="H33" s="27">
        <v>74.422790952492761</v>
      </c>
      <c r="I33" s="27">
        <v>74.821840414446356</v>
      </c>
      <c r="J33" s="36">
        <v>75.195017584145802</v>
      </c>
      <c r="K33" s="45">
        <v>20</v>
      </c>
      <c r="L33" s="18"/>
      <c r="M33" s="11"/>
    </row>
    <row r="34" spans="1:14">
      <c r="A34" s="16"/>
      <c r="B34" s="11" t="s">
        <v>17</v>
      </c>
      <c r="C34" s="27"/>
      <c r="D34" s="27"/>
      <c r="E34" s="27"/>
      <c r="F34" s="27">
        <v>73.227709737357088</v>
      </c>
      <c r="G34" s="27">
        <v>73.655465998712913</v>
      </c>
      <c r="H34" s="27">
        <v>74.126510347831669</v>
      </c>
      <c r="I34" s="27">
        <v>74.588267161984362</v>
      </c>
      <c r="J34" s="36">
        <v>75.032086983118489</v>
      </c>
      <c r="K34" s="45">
        <v>21</v>
      </c>
      <c r="L34" s="18"/>
      <c r="M34" s="11"/>
    </row>
    <row r="35" spans="1:14">
      <c r="A35" s="16"/>
      <c r="B35" s="11" t="s">
        <v>15</v>
      </c>
      <c r="C35" s="27"/>
      <c r="D35" s="27"/>
      <c r="E35" s="27"/>
      <c r="F35" s="27">
        <v>73.486913929090605</v>
      </c>
      <c r="G35" s="27">
        <v>73.675623627806317</v>
      </c>
      <c r="H35" s="27">
        <v>73.952906755375636</v>
      </c>
      <c r="I35" s="27">
        <v>74.255955072259781</v>
      </c>
      <c r="J35" s="36">
        <v>74.559366929700104</v>
      </c>
      <c r="K35" s="45">
        <v>22</v>
      </c>
      <c r="L35" s="18"/>
      <c r="M35" s="11"/>
    </row>
    <row r="36" spans="1:14" ht="14.25" customHeight="1">
      <c r="A36" s="16"/>
      <c r="B36" s="11" t="s">
        <v>12</v>
      </c>
      <c r="C36" s="27"/>
      <c r="D36" s="27"/>
      <c r="E36" s="27"/>
      <c r="F36" s="27">
        <v>67.166297547648682</v>
      </c>
      <c r="G36" s="27">
        <v>67.582338420754368</v>
      </c>
      <c r="H36" s="27">
        <v>67.975280099590947</v>
      </c>
      <c r="I36" s="27">
        <v>68.263024234738239</v>
      </c>
      <c r="J36" s="36">
        <v>68.432618036606925</v>
      </c>
      <c r="K36" s="45">
        <v>23</v>
      </c>
      <c r="L36" s="18"/>
      <c r="M36" s="11"/>
    </row>
    <row r="37" spans="1:14">
      <c r="A37" s="16"/>
      <c r="B37" s="11" t="s">
        <v>198</v>
      </c>
      <c r="C37" s="27"/>
      <c r="D37" s="27"/>
      <c r="E37" s="27"/>
      <c r="F37" s="27">
        <v>68.671344198232603</v>
      </c>
      <c r="G37" s="27">
        <v>68.56947760863747</v>
      </c>
      <c r="H37" s="27">
        <v>68.412074806069484</v>
      </c>
      <c r="I37" s="27">
        <v>68.212069293736903</v>
      </c>
      <c r="J37" s="36">
        <v>68.013729283363162</v>
      </c>
      <c r="K37" s="45"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74" t="s">
        <v>193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74" t="s">
        <v>171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74" t="s">
        <v>177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74" t="s">
        <v>172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92" t="s">
        <v>173</v>
      </c>
      <c r="C51" s="96"/>
      <c r="D51" s="96"/>
      <c r="E51" s="96"/>
      <c r="F51" s="96"/>
      <c r="G51" s="96"/>
      <c r="H51" s="97"/>
      <c r="I51" s="97"/>
      <c r="J51" s="97"/>
      <c r="K51" s="97"/>
      <c r="L51" s="98"/>
      <c r="M51" s="11"/>
    </row>
    <row r="53" spans="1:13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8" t="s">
        <v>53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185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2" t="s">
        <v>4</v>
      </c>
      <c r="C13" s="50">
        <v>65.995874140610837</v>
      </c>
      <c r="D13" s="50">
        <v>66.131326925947178</v>
      </c>
      <c r="E13" s="50">
        <v>66.320790003862854</v>
      </c>
      <c r="F13" s="50">
        <v>63.762928366301367</v>
      </c>
      <c r="G13" s="50">
        <v>66.097975112812946</v>
      </c>
      <c r="H13" s="50">
        <v>66.021855480874905</v>
      </c>
      <c r="I13" s="50">
        <v>67.222260616857056</v>
      </c>
      <c r="J13" s="36">
        <v>70.08389401103814</v>
      </c>
      <c r="K13" s="107">
        <v>1</v>
      </c>
      <c r="L13" s="18"/>
    </row>
    <row r="14" spans="1:15">
      <c r="A14" s="16"/>
      <c r="B14" s="11" t="s">
        <v>19</v>
      </c>
      <c r="C14" s="27">
        <v>64.628038258387889</v>
      </c>
      <c r="D14" s="27">
        <v>64.517705310364903</v>
      </c>
      <c r="E14" s="27">
        <v>63.00415469304216</v>
      </c>
      <c r="F14" s="27">
        <v>57.696471612567557</v>
      </c>
      <c r="G14" s="27">
        <v>62.983126708372161</v>
      </c>
      <c r="H14" s="27">
        <v>68.651391023167164</v>
      </c>
      <c r="I14" s="27">
        <v>72.631581511696794</v>
      </c>
      <c r="J14" s="50">
        <v>69.720108201545813</v>
      </c>
      <c r="K14" s="45">
        <v>2</v>
      </c>
      <c r="L14" s="18"/>
    </row>
    <row r="15" spans="1:15">
      <c r="A15" s="16"/>
      <c r="B15" s="11" t="s">
        <v>7</v>
      </c>
      <c r="C15" s="27">
        <v>70.320124312828909</v>
      </c>
      <c r="D15" s="27">
        <v>66.825100937218124</v>
      </c>
      <c r="E15" s="27">
        <v>67.480521179385008</v>
      </c>
      <c r="F15" s="27">
        <v>67.345058401923183</v>
      </c>
      <c r="G15" s="27">
        <v>68.025425859410575</v>
      </c>
      <c r="H15" s="27">
        <v>68.145889821529749</v>
      </c>
      <c r="I15" s="27">
        <v>65.299555337567085</v>
      </c>
      <c r="J15" s="36">
        <v>68.041427390904914</v>
      </c>
      <c r="K15" s="45">
        <v>3</v>
      </c>
      <c r="L15" s="18"/>
    </row>
    <row r="16" spans="1:15">
      <c r="A16" s="16"/>
      <c r="B16" s="11" t="s">
        <v>8</v>
      </c>
      <c r="C16" s="27">
        <v>66.630843886850528</v>
      </c>
      <c r="D16" s="27">
        <v>66.257645053563579</v>
      </c>
      <c r="E16" s="27">
        <v>64.691260508508535</v>
      </c>
      <c r="F16" s="27">
        <v>63.986915584893985</v>
      </c>
      <c r="G16" s="27">
        <v>67.30379743188621</v>
      </c>
      <c r="H16" s="27">
        <v>70.718849277628678</v>
      </c>
      <c r="I16" s="27">
        <v>65.825470820114234</v>
      </c>
      <c r="J16" s="36">
        <v>67.274782286955855</v>
      </c>
      <c r="K16" s="45">
        <v>4</v>
      </c>
      <c r="L16" s="18"/>
    </row>
    <row r="17" spans="1:15">
      <c r="A17" s="16"/>
      <c r="B17" s="11" t="s">
        <v>10</v>
      </c>
      <c r="C17" s="27">
        <v>65.376012297487705</v>
      </c>
      <c r="D17" s="27">
        <v>63.066971865355136</v>
      </c>
      <c r="E17" s="27">
        <v>64.99542509038973</v>
      </c>
      <c r="F17" s="27">
        <v>62.349507622844627</v>
      </c>
      <c r="G17" s="27">
        <v>62.305816537843043</v>
      </c>
      <c r="H17" s="27">
        <v>63.40497047906004</v>
      </c>
      <c r="I17" s="27">
        <v>65.601358900391944</v>
      </c>
      <c r="J17" s="36">
        <v>66.055744999501172</v>
      </c>
      <c r="K17" s="45">
        <v>5</v>
      </c>
      <c r="L17" s="18"/>
    </row>
    <row r="18" spans="1:15">
      <c r="A18" s="16"/>
      <c r="B18" s="11" t="s">
        <v>20</v>
      </c>
      <c r="C18" s="27">
        <v>61.933830971659923</v>
      </c>
      <c r="D18" s="27">
        <v>60.85112162324647</v>
      </c>
      <c r="E18" s="27">
        <v>60.123899416490325</v>
      </c>
      <c r="F18" s="27">
        <v>61.84088364722615</v>
      </c>
      <c r="G18" s="27">
        <v>60.030504354393329</v>
      </c>
      <c r="H18" s="27">
        <v>63.619097802264612</v>
      </c>
      <c r="I18" s="27">
        <v>63.762705929566444</v>
      </c>
      <c r="J18" s="36">
        <v>65.961717225573594</v>
      </c>
      <c r="K18" s="45">
        <v>6</v>
      </c>
      <c r="L18" s="18"/>
    </row>
    <row r="19" spans="1:15">
      <c r="A19" s="16"/>
      <c r="B19" s="11" t="s">
        <v>18</v>
      </c>
      <c r="C19" s="27">
        <v>64.630642403845286</v>
      </c>
      <c r="D19" s="27">
        <v>66.854890670544933</v>
      </c>
      <c r="E19" s="27">
        <v>64.545807258174591</v>
      </c>
      <c r="F19" s="27">
        <v>65.589854892575971</v>
      </c>
      <c r="G19" s="27">
        <v>66.220238262561068</v>
      </c>
      <c r="H19" s="27">
        <v>64.553338008614006</v>
      </c>
      <c r="I19" s="27">
        <v>66.196549153174217</v>
      </c>
      <c r="J19" s="36">
        <v>65.923000255347873</v>
      </c>
      <c r="K19" s="45">
        <v>7</v>
      </c>
      <c r="L19" s="18"/>
    </row>
    <row r="20" spans="1:15">
      <c r="A20" s="16"/>
      <c r="B20" s="11" t="s">
        <v>198</v>
      </c>
      <c r="C20" s="27"/>
      <c r="D20" s="27"/>
      <c r="E20" s="27"/>
      <c r="F20" s="27">
        <v>56.110927891050885</v>
      </c>
      <c r="G20" s="27">
        <v>58.936672444952606</v>
      </c>
      <c r="H20" s="27">
        <v>65.852429380517492</v>
      </c>
      <c r="I20" s="27">
        <v>66.56182497111503</v>
      </c>
      <c r="J20" s="36">
        <v>65.909513019575797</v>
      </c>
      <c r="K20" s="45">
        <v>8</v>
      </c>
      <c r="L20" s="18"/>
    </row>
    <row r="21" spans="1:15">
      <c r="A21" s="16"/>
      <c r="B21" s="11" t="s">
        <v>22</v>
      </c>
      <c r="C21" s="27">
        <v>61.888947510802296</v>
      </c>
      <c r="D21" s="27">
        <v>61.932554262021753</v>
      </c>
      <c r="E21" s="27">
        <v>61.902583722454011</v>
      </c>
      <c r="F21" s="27">
        <v>58.248570193343838</v>
      </c>
      <c r="G21" s="27">
        <v>58.554058002078321</v>
      </c>
      <c r="H21" s="27">
        <v>61.727713879429068</v>
      </c>
      <c r="I21" s="27">
        <v>63.251435223939097</v>
      </c>
      <c r="J21" s="36">
        <v>65.336432422549493</v>
      </c>
      <c r="K21" s="45">
        <v>9</v>
      </c>
      <c r="L21" s="18"/>
    </row>
    <row r="22" spans="1:15">
      <c r="A22" s="16"/>
      <c r="B22" s="11" t="s">
        <v>24</v>
      </c>
      <c r="C22" s="27">
        <v>65.640443209551051</v>
      </c>
      <c r="D22" s="27">
        <v>67.666097418629349</v>
      </c>
      <c r="E22" s="27">
        <v>66.186535295551295</v>
      </c>
      <c r="F22" s="27">
        <v>64.087144165867258</v>
      </c>
      <c r="G22" s="27">
        <v>65.45411080343446</v>
      </c>
      <c r="H22" s="27">
        <v>67.543099841795311</v>
      </c>
      <c r="I22" s="27">
        <v>68.578189420522037</v>
      </c>
      <c r="J22" s="36">
        <v>64.692855371025374</v>
      </c>
      <c r="K22" s="45">
        <v>10</v>
      </c>
      <c r="L22" s="18"/>
    </row>
    <row r="23" spans="1:15">
      <c r="A23" s="16"/>
      <c r="B23" s="11" t="s">
        <v>9</v>
      </c>
      <c r="C23" s="27"/>
      <c r="D23" s="27"/>
      <c r="E23" s="27"/>
      <c r="F23" s="27">
        <v>60.100665549110069</v>
      </c>
      <c r="G23" s="27">
        <v>64.923092872763846</v>
      </c>
      <c r="H23" s="27">
        <v>63.277971413568856</v>
      </c>
      <c r="I23" s="27">
        <v>64.302666518391135</v>
      </c>
      <c r="J23" s="36">
        <v>64.280871101904395</v>
      </c>
      <c r="K23" s="45">
        <v>11</v>
      </c>
      <c r="L23" s="18"/>
      <c r="N23" s="23"/>
      <c r="O23" s="34"/>
    </row>
    <row r="24" spans="1:15">
      <c r="A24" s="16"/>
      <c r="B24" s="11" t="s">
        <v>23</v>
      </c>
      <c r="C24" s="27">
        <v>60.809682614085546</v>
      </c>
      <c r="D24" s="27">
        <v>60.297845257128301</v>
      </c>
      <c r="E24" s="27">
        <v>57.973343797875422</v>
      </c>
      <c r="F24" s="27">
        <v>58.636011079771976</v>
      </c>
      <c r="G24" s="27">
        <v>60.993209102213655</v>
      </c>
      <c r="H24" s="27">
        <v>63.877429498023709</v>
      </c>
      <c r="I24" s="27">
        <v>62.793468062325907</v>
      </c>
      <c r="J24" s="36">
        <v>63.622891745091138</v>
      </c>
      <c r="K24" s="45">
        <v>12</v>
      </c>
      <c r="L24" s="18"/>
      <c r="N24" s="23"/>
      <c r="O24" s="34"/>
    </row>
    <row r="25" spans="1:15">
      <c r="A25" s="16"/>
      <c r="B25" s="12" t="s">
        <v>26</v>
      </c>
      <c r="C25" s="28">
        <v>61.827911114405396</v>
      </c>
      <c r="D25" s="28">
        <v>60.102465746347598</v>
      </c>
      <c r="E25" s="28">
        <v>59.925909206060524</v>
      </c>
      <c r="F25" s="28">
        <v>57.903675410851378</v>
      </c>
      <c r="G25" s="28">
        <v>59.484996591797</v>
      </c>
      <c r="H25" s="28">
        <v>61.261725608718955</v>
      </c>
      <c r="I25" s="28">
        <v>62.340556732764576</v>
      </c>
      <c r="J25" s="50">
        <v>62.964619329468682</v>
      </c>
      <c r="K25" s="45"/>
      <c r="L25" s="18"/>
    </row>
    <row r="26" spans="1:15">
      <c r="A26" s="16"/>
      <c r="B26" s="11" t="s">
        <v>14</v>
      </c>
      <c r="C26" s="27"/>
      <c r="D26" s="27"/>
      <c r="E26" s="27"/>
      <c r="F26" s="27">
        <v>59.217130059116016</v>
      </c>
      <c r="G26" s="27">
        <v>59.972566927401004</v>
      </c>
      <c r="H26" s="27">
        <v>56.187450386889516</v>
      </c>
      <c r="I26" s="27">
        <v>56.002838959822554</v>
      </c>
      <c r="J26" s="36">
        <v>62.374481695006303</v>
      </c>
      <c r="K26" s="45">
        <v>13</v>
      </c>
      <c r="L26" s="18"/>
    </row>
    <row r="27" spans="1:15">
      <c r="A27" s="16"/>
      <c r="B27" s="11" t="s">
        <v>16</v>
      </c>
      <c r="C27" s="27"/>
      <c r="D27" s="27"/>
      <c r="E27" s="27"/>
      <c r="F27" s="27">
        <v>58.39198021002867</v>
      </c>
      <c r="G27" s="27">
        <v>59.496794510685426</v>
      </c>
      <c r="H27" s="27">
        <v>61.012715165827267</v>
      </c>
      <c r="I27" s="27">
        <v>62.599326071624475</v>
      </c>
      <c r="J27" s="36">
        <v>62.357192104389568</v>
      </c>
      <c r="K27" s="45">
        <v>14</v>
      </c>
      <c r="L27" s="18"/>
    </row>
    <row r="28" spans="1:15">
      <c r="A28" s="16"/>
      <c r="B28" s="11" t="s">
        <v>12</v>
      </c>
      <c r="C28" s="27"/>
      <c r="D28" s="27"/>
      <c r="E28" s="27"/>
      <c r="F28" s="27">
        <v>51.30642816570554</v>
      </c>
      <c r="G28" s="27">
        <v>52.546355513866395</v>
      </c>
      <c r="H28" s="27">
        <v>52.390140437102318</v>
      </c>
      <c r="I28" s="27">
        <v>56.035525163657596</v>
      </c>
      <c r="J28" s="36">
        <v>62.129108566887517</v>
      </c>
      <c r="K28" s="45">
        <v>15</v>
      </c>
      <c r="L28" s="18"/>
    </row>
    <row r="29" spans="1:15">
      <c r="A29" s="16"/>
      <c r="B29" s="11" t="s">
        <v>13</v>
      </c>
      <c r="C29" s="27"/>
      <c r="D29" s="27"/>
      <c r="E29" s="27"/>
      <c r="F29" s="27">
        <v>60.405447390223685</v>
      </c>
      <c r="G29" s="27">
        <v>62.078618225134008</v>
      </c>
      <c r="H29" s="27">
        <v>66.442969931127166</v>
      </c>
      <c r="I29" s="27">
        <v>64.425670348639386</v>
      </c>
      <c r="J29" s="36">
        <v>61.39086960085239</v>
      </c>
      <c r="K29" s="45">
        <v>16</v>
      </c>
      <c r="L29" s="18"/>
    </row>
    <row r="30" spans="1:15">
      <c r="A30" s="16"/>
      <c r="B30" s="11" t="s">
        <v>3</v>
      </c>
      <c r="C30" s="27"/>
      <c r="D30" s="27"/>
      <c r="E30" s="27"/>
      <c r="F30" s="27">
        <v>56.953969369456694</v>
      </c>
      <c r="G30" s="27">
        <v>57.933058356614431</v>
      </c>
      <c r="H30" s="27">
        <v>54.854105973336729</v>
      </c>
      <c r="I30" s="27">
        <v>58.832224794594282</v>
      </c>
      <c r="J30" s="36">
        <v>61.223858740202054</v>
      </c>
      <c r="K30" s="45">
        <v>17</v>
      </c>
      <c r="L30" s="18"/>
    </row>
    <row r="31" spans="1:15">
      <c r="A31" s="16"/>
      <c r="B31" s="11" t="s">
        <v>17</v>
      </c>
      <c r="C31" s="27"/>
      <c r="D31" s="27"/>
      <c r="E31" s="27"/>
      <c r="F31" s="27">
        <v>57.570657652508814</v>
      </c>
      <c r="G31" s="27">
        <v>56.422416598241199</v>
      </c>
      <c r="H31" s="27">
        <v>61.158070043525129</v>
      </c>
      <c r="I31" s="27">
        <v>62.727430726688837</v>
      </c>
      <c r="J31" s="36">
        <v>60.295000984183226</v>
      </c>
      <c r="K31" s="45">
        <v>18</v>
      </c>
      <c r="L31" s="18"/>
    </row>
    <row r="32" spans="1:15">
      <c r="A32" s="16"/>
      <c r="B32" s="11" t="s">
        <v>6</v>
      </c>
      <c r="C32" s="27"/>
      <c r="D32" s="27"/>
      <c r="E32" s="27"/>
      <c r="F32" s="27">
        <v>58.307465924835945</v>
      </c>
      <c r="G32" s="27">
        <v>58.251902757255571</v>
      </c>
      <c r="H32" s="27">
        <v>57.111598858806104</v>
      </c>
      <c r="I32" s="27">
        <v>57.666273939057909</v>
      </c>
      <c r="J32" s="36">
        <v>59.454933887637864</v>
      </c>
      <c r="K32" s="45">
        <v>19</v>
      </c>
      <c r="L32" s="18"/>
    </row>
    <row r="33" spans="1:14">
      <c r="A33" s="16"/>
      <c r="B33" s="11" t="s">
        <v>25</v>
      </c>
      <c r="C33" s="27">
        <v>57.053705162485727</v>
      </c>
      <c r="D33" s="27">
        <v>53.04168947635862</v>
      </c>
      <c r="E33" s="27">
        <v>54.908049324239897</v>
      </c>
      <c r="F33" s="27">
        <v>57.155139588394746</v>
      </c>
      <c r="G33" s="27">
        <v>55.285032634896467</v>
      </c>
      <c r="H33" s="27">
        <v>55.481887069275594</v>
      </c>
      <c r="I33" s="27">
        <v>56.886941591993434</v>
      </c>
      <c r="J33" s="36">
        <v>58.970098689200455</v>
      </c>
      <c r="K33" s="45">
        <v>20</v>
      </c>
      <c r="L33" s="18"/>
    </row>
    <row r="34" spans="1:14">
      <c r="A34" s="16"/>
      <c r="B34" s="11" t="s">
        <v>15</v>
      </c>
      <c r="C34" s="27"/>
      <c r="D34" s="27"/>
      <c r="E34" s="27"/>
      <c r="F34" s="27">
        <v>59.268889204142425</v>
      </c>
      <c r="G34" s="27">
        <v>57.736600129583117</v>
      </c>
      <c r="H34" s="27">
        <v>59.468816288217511</v>
      </c>
      <c r="I34" s="27">
        <v>59.544590061164669</v>
      </c>
      <c r="J34" s="36">
        <v>58.619661931835829</v>
      </c>
      <c r="K34" s="45">
        <v>21</v>
      </c>
      <c r="L34" s="18"/>
    </row>
    <row r="35" spans="1:14">
      <c r="A35" s="16"/>
      <c r="B35" s="11" t="s">
        <v>21</v>
      </c>
      <c r="C35" s="27">
        <v>57.08962857666814</v>
      </c>
      <c r="D35" s="27">
        <v>57.378493844888247</v>
      </c>
      <c r="E35" s="27">
        <v>54.600773619011292</v>
      </c>
      <c r="F35" s="27">
        <v>55.463995006037116</v>
      </c>
      <c r="G35" s="27">
        <v>55.379651586084591</v>
      </c>
      <c r="H35" s="27">
        <v>57.844667335002498</v>
      </c>
      <c r="I35" s="27">
        <v>59.04317118125104</v>
      </c>
      <c r="J35" s="36">
        <v>58.506843436020397</v>
      </c>
      <c r="K35" s="45">
        <v>22</v>
      </c>
      <c r="L35" s="18"/>
    </row>
    <row r="36" spans="1:14" ht="14.25" customHeight="1">
      <c r="A36" s="16"/>
      <c r="B36" s="11" t="s">
        <v>5</v>
      </c>
      <c r="C36" s="27">
        <v>53.159137107496775</v>
      </c>
      <c r="D36" s="27">
        <v>53.296702152363906</v>
      </c>
      <c r="E36" s="27">
        <v>55.442245174589743</v>
      </c>
      <c r="F36" s="27">
        <v>58.40747669198678</v>
      </c>
      <c r="G36" s="27">
        <v>53.504880169053195</v>
      </c>
      <c r="H36" s="27">
        <v>56.931952299021759</v>
      </c>
      <c r="I36" s="27">
        <v>56.34672794828289</v>
      </c>
      <c r="J36" s="36">
        <v>58.181615221574823</v>
      </c>
      <c r="K36" s="45">
        <v>23</v>
      </c>
      <c r="L36" s="18"/>
    </row>
    <row r="37" spans="1:14">
      <c r="A37" s="16"/>
      <c r="B37" s="11" t="s">
        <v>11</v>
      </c>
      <c r="C37" s="27"/>
      <c r="D37" s="27"/>
      <c r="E37" s="27"/>
      <c r="F37" s="27">
        <v>59.376920251883305</v>
      </c>
      <c r="G37" s="27">
        <v>62.523026106841129</v>
      </c>
      <c r="H37" s="27">
        <v>56.090824766980141</v>
      </c>
      <c r="I37" s="27">
        <v>58.8503120571756</v>
      </c>
      <c r="J37" s="36">
        <v>57.905427820450662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52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185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2" t="s">
        <v>4</v>
      </c>
      <c r="C13" s="50">
        <v>55.791303044780591</v>
      </c>
      <c r="D13" s="50">
        <v>57.22643621102543</v>
      </c>
      <c r="E13" s="50">
        <v>58.944714789187216</v>
      </c>
      <c r="F13" s="50">
        <v>57.075296357231785</v>
      </c>
      <c r="G13" s="50">
        <v>59.396810346373186</v>
      </c>
      <c r="H13" s="50">
        <v>58.388686474205308</v>
      </c>
      <c r="I13" s="50">
        <v>59.853269855964641</v>
      </c>
      <c r="J13" s="50">
        <v>63.150457390922064</v>
      </c>
      <c r="K13" s="107">
        <v>1</v>
      </c>
      <c r="L13" s="18"/>
    </row>
    <row r="14" spans="1:15" s="51" customFormat="1">
      <c r="A14" s="94"/>
      <c r="B14" s="11" t="s">
        <v>19</v>
      </c>
      <c r="C14" s="27">
        <v>54.093272735446249</v>
      </c>
      <c r="D14" s="27">
        <v>54.813165199265889</v>
      </c>
      <c r="E14" s="27">
        <v>54.623811665425059</v>
      </c>
      <c r="F14" s="27">
        <v>52.112296796525762</v>
      </c>
      <c r="G14" s="27">
        <v>56.689794110969096</v>
      </c>
      <c r="H14" s="27">
        <v>62.603229623540066</v>
      </c>
      <c r="I14" s="27">
        <v>65.665275782083299</v>
      </c>
      <c r="J14" s="36">
        <v>62.960515407185611</v>
      </c>
      <c r="K14" s="45">
        <v>2</v>
      </c>
      <c r="L14" s="95"/>
    </row>
    <row r="15" spans="1:15">
      <c r="A15" s="16"/>
      <c r="B15" s="11" t="s">
        <v>198</v>
      </c>
      <c r="C15" s="27"/>
      <c r="D15" s="27"/>
      <c r="E15" s="27"/>
      <c r="F15" s="27">
        <v>44.381826294449731</v>
      </c>
      <c r="G15" s="27">
        <v>48.149104365679449</v>
      </c>
      <c r="H15" s="27">
        <v>55.883516309650425</v>
      </c>
      <c r="I15" s="27">
        <v>58.125184891632578</v>
      </c>
      <c r="J15" s="36">
        <v>58.540332295021948</v>
      </c>
      <c r="K15" s="45">
        <v>3</v>
      </c>
      <c r="L15" s="18"/>
    </row>
    <row r="16" spans="1:15">
      <c r="A16" s="16"/>
      <c r="B16" s="11" t="s">
        <v>8</v>
      </c>
      <c r="C16" s="27">
        <v>55.923935771491692</v>
      </c>
      <c r="D16" s="27">
        <v>56.562984443810308</v>
      </c>
      <c r="E16" s="27">
        <v>55.415132252321776</v>
      </c>
      <c r="F16" s="27">
        <v>56.25797515729294</v>
      </c>
      <c r="G16" s="27">
        <v>59.300409388567665</v>
      </c>
      <c r="H16" s="27">
        <v>59.383219571296742</v>
      </c>
      <c r="I16" s="27">
        <v>55.884992906158601</v>
      </c>
      <c r="J16" s="36">
        <v>57.703645587875862</v>
      </c>
      <c r="K16" s="45">
        <v>4</v>
      </c>
      <c r="L16" s="18"/>
    </row>
    <row r="17" spans="1:15">
      <c r="A17" s="16"/>
      <c r="B17" s="11" t="s">
        <v>18</v>
      </c>
      <c r="C17" s="27">
        <v>56.266311359803176</v>
      </c>
      <c r="D17" s="27">
        <v>58.176923143514003</v>
      </c>
      <c r="E17" s="27">
        <v>56.102605001161542</v>
      </c>
      <c r="F17" s="27">
        <v>58.482618777775343</v>
      </c>
      <c r="G17" s="27">
        <v>58.999387196338915</v>
      </c>
      <c r="H17" s="27">
        <v>56.051452808931167</v>
      </c>
      <c r="I17" s="27">
        <v>58.188347778935693</v>
      </c>
      <c r="J17" s="36">
        <v>57.543676844888516</v>
      </c>
      <c r="K17" s="45">
        <v>5</v>
      </c>
      <c r="L17" s="18"/>
    </row>
    <row r="18" spans="1:15">
      <c r="A18" s="16"/>
      <c r="B18" s="11" t="s">
        <v>13</v>
      </c>
      <c r="C18" s="27"/>
      <c r="D18" s="27"/>
      <c r="E18" s="27"/>
      <c r="F18" s="27">
        <v>53.343344380005519</v>
      </c>
      <c r="G18" s="27">
        <v>56.108227686548119</v>
      </c>
      <c r="H18" s="27">
        <v>59.37090542583573</v>
      </c>
      <c r="I18" s="27">
        <v>57.325908528843051</v>
      </c>
      <c r="J18" s="36">
        <v>57.531349889353336</v>
      </c>
      <c r="K18" s="45">
        <v>6</v>
      </c>
      <c r="L18" s="18"/>
    </row>
    <row r="19" spans="1:15">
      <c r="A19" s="16"/>
      <c r="B19" s="11" t="s">
        <v>10</v>
      </c>
      <c r="C19" s="27">
        <v>52.267278913384075</v>
      </c>
      <c r="D19" s="27">
        <v>53.126430618852204</v>
      </c>
      <c r="E19" s="27">
        <v>53.930324328173505</v>
      </c>
      <c r="F19" s="27">
        <v>53.798675956173568</v>
      </c>
      <c r="G19" s="27">
        <v>53.897552115402661</v>
      </c>
      <c r="H19" s="27">
        <v>52.389266621162797</v>
      </c>
      <c r="I19" s="27">
        <v>54.557466270238777</v>
      </c>
      <c r="J19" s="36">
        <v>56.990361396545772</v>
      </c>
      <c r="K19" s="45">
        <v>7</v>
      </c>
      <c r="L19" s="18"/>
    </row>
    <row r="20" spans="1:15">
      <c r="A20" s="16"/>
      <c r="B20" s="11" t="s">
        <v>9</v>
      </c>
      <c r="C20" s="27"/>
      <c r="D20" s="27"/>
      <c r="E20" s="27"/>
      <c r="F20" s="27">
        <v>50.360262459640495</v>
      </c>
      <c r="G20" s="27">
        <v>55.723238014914891</v>
      </c>
      <c r="H20" s="27">
        <v>53.581710858350952</v>
      </c>
      <c r="I20" s="27">
        <v>56.216451531532506</v>
      </c>
      <c r="J20" s="36">
        <v>56.367356636038934</v>
      </c>
      <c r="K20" s="45">
        <v>8</v>
      </c>
      <c r="L20" s="18"/>
    </row>
    <row r="21" spans="1:15">
      <c r="A21" s="16"/>
      <c r="B21" s="11" t="s">
        <v>23</v>
      </c>
      <c r="C21" s="49">
        <v>51.549994560480073</v>
      </c>
      <c r="D21" s="49">
        <v>51.34111436388207</v>
      </c>
      <c r="E21" s="49">
        <v>50.210967851461298</v>
      </c>
      <c r="F21" s="49">
        <v>50.752838793262811</v>
      </c>
      <c r="G21" s="49">
        <v>51.968807304865237</v>
      </c>
      <c r="H21" s="49">
        <v>54.279636775677695</v>
      </c>
      <c r="I21" s="49">
        <v>53.819385644302884</v>
      </c>
      <c r="J21" s="36">
        <v>56.043765840681012</v>
      </c>
      <c r="K21" s="130">
        <v>9</v>
      </c>
      <c r="L21" s="18"/>
    </row>
    <row r="22" spans="1:15" s="51" customFormat="1">
      <c r="A22" s="94"/>
      <c r="B22" s="12" t="s">
        <v>26</v>
      </c>
      <c r="C22" s="28">
        <v>53.163182305387146</v>
      </c>
      <c r="D22" s="28">
        <v>52.62695038851615</v>
      </c>
      <c r="E22" s="28">
        <v>52.888656294983782</v>
      </c>
      <c r="F22" s="28">
        <v>51.274774471060461</v>
      </c>
      <c r="G22" s="28">
        <v>52.903637675725989</v>
      </c>
      <c r="H22" s="28">
        <v>53.956974651144321</v>
      </c>
      <c r="I22" s="28">
        <v>54.839849082848623</v>
      </c>
      <c r="J22" s="50">
        <v>55.975982398263277</v>
      </c>
      <c r="K22" s="130"/>
      <c r="L22" s="95"/>
    </row>
    <row r="23" spans="1:15">
      <c r="A23" s="16"/>
      <c r="B23" s="11" t="s">
        <v>7</v>
      </c>
      <c r="C23" s="27">
        <v>53.925947486280045</v>
      </c>
      <c r="D23" s="27">
        <v>52.882608145700452</v>
      </c>
      <c r="E23" s="27">
        <v>53.622193092183842</v>
      </c>
      <c r="F23" s="27">
        <v>56.559693289364319</v>
      </c>
      <c r="G23" s="27">
        <v>54.814246357625208</v>
      </c>
      <c r="H23" s="27">
        <v>55.709621480434009</v>
      </c>
      <c r="I23" s="27">
        <v>54.942292659748937</v>
      </c>
      <c r="J23" s="36">
        <v>55.882345538669334</v>
      </c>
      <c r="K23" s="127">
        <v>10</v>
      </c>
      <c r="L23" s="18"/>
      <c r="N23" s="23"/>
      <c r="O23" s="34"/>
    </row>
    <row r="24" spans="1:15">
      <c r="A24" s="16"/>
      <c r="B24" s="11" t="s">
        <v>20</v>
      </c>
      <c r="C24" s="27">
        <v>50.870382085020239</v>
      </c>
      <c r="D24" s="27">
        <v>51.073215922209371</v>
      </c>
      <c r="E24" s="27">
        <v>52.178032273582453</v>
      </c>
      <c r="F24" s="27">
        <v>54.211488111012351</v>
      </c>
      <c r="G24" s="27">
        <v>54.381593542753293</v>
      </c>
      <c r="H24" s="27">
        <v>56.899024611972735</v>
      </c>
      <c r="I24" s="27">
        <v>55.345045355379497</v>
      </c>
      <c r="J24" s="36">
        <v>55.251919861317766</v>
      </c>
      <c r="K24" s="127">
        <v>11</v>
      </c>
      <c r="L24" s="18"/>
      <c r="N24" s="23"/>
      <c r="O24" s="34"/>
    </row>
    <row r="25" spans="1:15">
      <c r="A25" s="16"/>
      <c r="B25" s="11" t="s">
        <v>16</v>
      </c>
      <c r="C25" s="27"/>
      <c r="D25" s="27"/>
      <c r="E25" s="27"/>
      <c r="F25" s="27">
        <v>49.598756639202534</v>
      </c>
      <c r="G25" s="27">
        <v>52.461755338589263</v>
      </c>
      <c r="H25" s="27">
        <v>53.069819620820844</v>
      </c>
      <c r="I25" s="27">
        <v>54.32567980565787</v>
      </c>
      <c r="J25" s="36">
        <v>54.783074998084835</v>
      </c>
      <c r="K25" s="45">
        <v>12</v>
      </c>
      <c r="L25" s="18"/>
    </row>
    <row r="26" spans="1:15">
      <c r="A26" s="16"/>
      <c r="B26" s="11" t="s">
        <v>24</v>
      </c>
      <c r="C26" s="27">
        <v>56.115963330187768</v>
      </c>
      <c r="D26" s="27">
        <v>58.208420820759763</v>
      </c>
      <c r="E26" s="27">
        <v>57.171423699783354</v>
      </c>
      <c r="F26" s="27">
        <v>57.170668212826179</v>
      </c>
      <c r="G26" s="27">
        <v>58.206963628723393</v>
      </c>
      <c r="H26" s="27">
        <v>58.250143585276291</v>
      </c>
      <c r="I26" s="27">
        <v>58.546865800285516</v>
      </c>
      <c r="J26" s="36">
        <v>54.742988324313046</v>
      </c>
      <c r="K26" s="45">
        <v>13</v>
      </c>
      <c r="L26" s="18"/>
    </row>
    <row r="27" spans="1:15">
      <c r="A27" s="16"/>
      <c r="B27" s="11" t="s">
        <v>25</v>
      </c>
      <c r="C27" s="27">
        <v>48.111665242813238</v>
      </c>
      <c r="D27" s="27">
        <v>45.601108837570791</v>
      </c>
      <c r="E27" s="27">
        <v>48.709242154387894</v>
      </c>
      <c r="F27" s="27">
        <v>49.978696634278883</v>
      </c>
      <c r="G27" s="27">
        <v>49.145032691789979</v>
      </c>
      <c r="H27" s="27">
        <v>49.369242867912874</v>
      </c>
      <c r="I27" s="27">
        <v>52.457395877043709</v>
      </c>
      <c r="J27" s="36">
        <v>54.370444589865208</v>
      </c>
      <c r="K27" s="45">
        <v>14</v>
      </c>
      <c r="L27" s="18"/>
    </row>
    <row r="28" spans="1:15">
      <c r="A28" s="16"/>
      <c r="B28" s="11" t="s">
        <v>22</v>
      </c>
      <c r="C28" s="27">
        <v>51.348661053909062</v>
      </c>
      <c r="D28" s="27">
        <v>51.786404615407314</v>
      </c>
      <c r="E28" s="27">
        <v>53.124370504447285</v>
      </c>
      <c r="F28" s="27">
        <v>50.189314502975044</v>
      </c>
      <c r="G28" s="27">
        <v>50.550175822823221</v>
      </c>
      <c r="H28" s="27">
        <v>48.926656739684923</v>
      </c>
      <c r="I28" s="27">
        <v>49.80059720773982</v>
      </c>
      <c r="J28" s="36">
        <v>54.264238061354597</v>
      </c>
      <c r="K28" s="45">
        <v>15</v>
      </c>
      <c r="L28" s="18"/>
    </row>
    <row r="29" spans="1:15">
      <c r="A29" s="16"/>
      <c r="B29" s="11" t="s">
        <v>14</v>
      </c>
      <c r="C29" s="27"/>
      <c r="D29" s="27"/>
      <c r="E29" s="27"/>
      <c r="F29" s="27">
        <v>50.614449460270393</v>
      </c>
      <c r="G29" s="27">
        <v>53.181838015864138</v>
      </c>
      <c r="H29" s="27">
        <v>48.815220374945277</v>
      </c>
      <c r="I29" s="27">
        <v>50.99762935963669</v>
      </c>
      <c r="J29" s="36">
        <v>53.530699842929785</v>
      </c>
      <c r="K29" s="45">
        <v>16</v>
      </c>
      <c r="L29" s="18"/>
    </row>
    <row r="30" spans="1:15">
      <c r="A30" s="16"/>
      <c r="B30" s="11" t="s">
        <v>15</v>
      </c>
      <c r="C30" s="27"/>
      <c r="D30" s="27"/>
      <c r="E30" s="27"/>
      <c r="F30" s="27">
        <v>51.100241168960139</v>
      </c>
      <c r="G30" s="27">
        <v>50.977198697068395</v>
      </c>
      <c r="H30" s="27">
        <v>52.977245358402136</v>
      </c>
      <c r="I30" s="27">
        <v>54.958404635638168</v>
      </c>
      <c r="J30" s="36">
        <v>52.699226131464513</v>
      </c>
      <c r="K30" s="45">
        <v>17</v>
      </c>
      <c r="L30" s="18"/>
    </row>
    <row r="31" spans="1:15">
      <c r="A31" s="16"/>
      <c r="B31" s="11" t="s">
        <v>17</v>
      </c>
      <c r="C31" s="27"/>
      <c r="D31" s="27"/>
      <c r="E31" s="27"/>
      <c r="F31" s="27">
        <v>48.235892163254299</v>
      </c>
      <c r="G31" s="27">
        <v>48.042570102063557</v>
      </c>
      <c r="H31" s="27">
        <v>54.272980903169632</v>
      </c>
      <c r="I31" s="27">
        <v>54.908016041421327</v>
      </c>
      <c r="J31" s="36">
        <v>52.629293102462995</v>
      </c>
      <c r="K31" s="45">
        <v>18</v>
      </c>
      <c r="L31" s="18"/>
    </row>
    <row r="32" spans="1:15">
      <c r="A32" s="16"/>
      <c r="B32" s="11" t="s">
        <v>5</v>
      </c>
      <c r="C32" s="27">
        <v>45.031336817257852</v>
      </c>
      <c r="D32" s="27">
        <v>45.33298691128644</v>
      </c>
      <c r="E32" s="27">
        <v>48.339858057787104</v>
      </c>
      <c r="F32" s="27">
        <v>49.707211573564706</v>
      </c>
      <c r="G32" s="27">
        <v>46.804648270109077</v>
      </c>
      <c r="H32" s="27">
        <v>49.699354395450897</v>
      </c>
      <c r="I32" s="27">
        <v>48.950790957620718</v>
      </c>
      <c r="J32" s="36">
        <v>51.50118733874308</v>
      </c>
      <c r="K32" s="45">
        <v>19</v>
      </c>
      <c r="L32" s="18"/>
    </row>
    <row r="33" spans="1:14">
      <c r="A33" s="16"/>
      <c r="B33" s="11" t="s">
        <v>6</v>
      </c>
      <c r="C33" s="27"/>
      <c r="D33" s="27"/>
      <c r="E33" s="27"/>
      <c r="F33" s="27">
        <v>50.696898417165229</v>
      </c>
      <c r="G33" s="27">
        <v>50.140441606958653</v>
      </c>
      <c r="H33" s="27">
        <v>49.632097266087484</v>
      </c>
      <c r="I33" s="27">
        <v>49.998184872396521</v>
      </c>
      <c r="J33" s="36">
        <v>50.971636802227479</v>
      </c>
      <c r="K33" s="45">
        <v>20</v>
      </c>
      <c r="L33" s="18"/>
    </row>
    <row r="34" spans="1:14">
      <c r="A34" s="16"/>
      <c r="B34" s="11" t="s">
        <v>12</v>
      </c>
      <c r="C34" s="27"/>
      <c r="D34" s="27"/>
      <c r="E34" s="27"/>
      <c r="F34" s="27">
        <v>36.565066284140904</v>
      </c>
      <c r="G34" s="27">
        <v>37.907772187639168</v>
      </c>
      <c r="H34" s="27">
        <v>43.264531923044579</v>
      </c>
      <c r="I34" s="27">
        <v>46.788234258525712</v>
      </c>
      <c r="J34" s="36">
        <v>50.240253559910919</v>
      </c>
      <c r="K34" s="45">
        <v>21</v>
      </c>
      <c r="L34" s="18"/>
    </row>
    <row r="35" spans="1:14">
      <c r="A35" s="16"/>
      <c r="B35" s="11" t="s">
        <v>21</v>
      </c>
      <c r="C35" s="27">
        <v>46.284759654473156</v>
      </c>
      <c r="D35" s="27">
        <v>46.999788584837134</v>
      </c>
      <c r="E35" s="27">
        <v>45.611702127659562</v>
      </c>
      <c r="F35" s="27">
        <v>47.478993322217391</v>
      </c>
      <c r="G35" s="27">
        <v>47.686663385626609</v>
      </c>
      <c r="H35" s="27">
        <v>49.378397303819085</v>
      </c>
      <c r="I35" s="27">
        <v>49.871979940360532</v>
      </c>
      <c r="J35" s="36">
        <v>50.039695794426329</v>
      </c>
      <c r="K35" s="45">
        <v>22</v>
      </c>
      <c r="L35" s="18"/>
    </row>
    <row r="36" spans="1:14" ht="14.25" customHeight="1">
      <c r="A36" s="16"/>
      <c r="B36" s="11" t="s">
        <v>3</v>
      </c>
      <c r="C36" s="27"/>
      <c r="D36" s="27"/>
      <c r="E36" s="27"/>
      <c r="F36" s="27">
        <v>48.887098337614503</v>
      </c>
      <c r="G36" s="27">
        <v>48.560718696418512</v>
      </c>
      <c r="H36" s="27">
        <v>45.134318080292545</v>
      </c>
      <c r="I36" s="27">
        <v>47.804299031879438</v>
      </c>
      <c r="J36" s="36">
        <v>49.599038509222552</v>
      </c>
      <c r="K36" s="45">
        <v>23</v>
      </c>
      <c r="L36" s="18"/>
    </row>
    <row r="37" spans="1:14">
      <c r="A37" s="16"/>
      <c r="B37" s="11" t="s">
        <v>11</v>
      </c>
      <c r="C37" s="27"/>
      <c r="D37" s="27"/>
      <c r="E37" s="27"/>
      <c r="F37" s="27">
        <v>47.320739168211823</v>
      </c>
      <c r="G37" s="27">
        <v>48.45963285269643</v>
      </c>
      <c r="H37" s="27">
        <v>44.438442110675318</v>
      </c>
      <c r="I37" s="27">
        <v>48.089915012025948</v>
      </c>
      <c r="J37" s="36">
        <v>47.864512891179892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54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185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12</v>
      </c>
      <c r="C13" s="27"/>
      <c r="D13" s="27"/>
      <c r="E13" s="27"/>
      <c r="F13" s="27">
        <v>28.731059717596281</v>
      </c>
      <c r="G13" s="27">
        <v>27.858417930362972</v>
      </c>
      <c r="H13" s="27">
        <v>17.419452643594109</v>
      </c>
      <c r="I13" s="27">
        <v>16.501723838579256</v>
      </c>
      <c r="J13" s="36">
        <v>19.136468086055729</v>
      </c>
      <c r="K13" s="45">
        <v>1</v>
      </c>
      <c r="L13" s="18"/>
    </row>
    <row r="14" spans="1:15">
      <c r="A14" s="16"/>
      <c r="B14" s="11" t="s">
        <v>3</v>
      </c>
      <c r="C14" s="27"/>
      <c r="D14" s="27"/>
      <c r="E14" s="27"/>
      <c r="F14" s="27">
        <v>14.163577472729107</v>
      </c>
      <c r="G14" s="27">
        <v>16.177878272027819</v>
      </c>
      <c r="H14" s="27">
        <v>17.71934428713276</v>
      </c>
      <c r="I14" s="27">
        <v>18.744452916984386</v>
      </c>
      <c r="J14" s="36">
        <v>18.987402085040689</v>
      </c>
      <c r="K14" s="45">
        <v>2</v>
      </c>
      <c r="L14" s="18"/>
    </row>
    <row r="15" spans="1:15">
      <c r="A15" s="16"/>
      <c r="B15" s="11" t="s">
        <v>7</v>
      </c>
      <c r="C15" s="27">
        <v>23.313634591453614</v>
      </c>
      <c r="D15" s="27">
        <v>20.863878902763538</v>
      </c>
      <c r="E15" s="27">
        <v>20.536782830057358</v>
      </c>
      <c r="F15" s="27">
        <v>16.01521289964715</v>
      </c>
      <c r="G15" s="27">
        <v>19.420943470591656</v>
      </c>
      <c r="H15" s="27">
        <v>18.249476782335101</v>
      </c>
      <c r="I15" s="27">
        <v>15.861023053721599</v>
      </c>
      <c r="J15" s="36">
        <v>17.870115778701159</v>
      </c>
      <c r="K15" s="45">
        <v>3</v>
      </c>
      <c r="L15" s="18"/>
    </row>
    <row r="16" spans="1:15">
      <c r="A16" s="16"/>
      <c r="B16" s="11" t="s">
        <v>11</v>
      </c>
      <c r="C16" s="27"/>
      <c r="D16" s="27"/>
      <c r="E16" s="27"/>
      <c r="F16" s="27">
        <v>20.304188704407149</v>
      </c>
      <c r="G16" s="27">
        <v>22.49257791775317</v>
      </c>
      <c r="H16" s="27">
        <v>20.773823533055033</v>
      </c>
      <c r="I16" s="27">
        <v>18.284350021280193</v>
      </c>
      <c r="J16" s="36">
        <v>17.339902635653448</v>
      </c>
      <c r="K16" s="45">
        <v>4</v>
      </c>
      <c r="L16" s="18"/>
    </row>
    <row r="17" spans="1:21">
      <c r="A17" s="16"/>
      <c r="B17" s="11" t="s">
        <v>22</v>
      </c>
      <c r="C17" s="27">
        <v>17.030967371118212</v>
      </c>
      <c r="D17" s="27">
        <v>16.382698151574029</v>
      </c>
      <c r="E17" s="27">
        <v>14.180807022325393</v>
      </c>
      <c r="F17" s="27">
        <v>13.835971704743653</v>
      </c>
      <c r="G17" s="27">
        <v>13.669218585962067</v>
      </c>
      <c r="H17" s="27">
        <v>20.738054559237849</v>
      </c>
      <c r="I17" s="27">
        <v>21.265555412508917</v>
      </c>
      <c r="J17" s="36">
        <v>16.94632799627443</v>
      </c>
      <c r="K17" s="45">
        <v>5</v>
      </c>
      <c r="L17" s="18"/>
    </row>
    <row r="18" spans="1:21">
      <c r="A18" s="16"/>
      <c r="B18" s="11" t="s">
        <v>20</v>
      </c>
      <c r="C18" s="27">
        <v>17.86343904805679</v>
      </c>
      <c r="D18" s="27">
        <v>16.068366267754232</v>
      </c>
      <c r="E18" s="27">
        <v>13.215821362259355</v>
      </c>
      <c r="F18" s="27">
        <v>12.337235787526138</v>
      </c>
      <c r="G18" s="27">
        <v>9.4100672189781829</v>
      </c>
      <c r="H18" s="27">
        <v>10.562980963953017</v>
      </c>
      <c r="I18" s="27">
        <v>13.201274822260356</v>
      </c>
      <c r="J18" s="36">
        <v>16.236468128687147</v>
      </c>
      <c r="K18" s="45">
        <v>6</v>
      </c>
      <c r="L18" s="18"/>
    </row>
    <row r="19" spans="1:21">
      <c r="A19" s="16"/>
      <c r="B19" s="11" t="s">
        <v>24</v>
      </c>
      <c r="C19" s="27">
        <v>14.510108855274828</v>
      </c>
      <c r="D19" s="27">
        <v>13.97700851146157</v>
      </c>
      <c r="E19" s="27">
        <v>13.620763733154483</v>
      </c>
      <c r="F19" s="27">
        <v>10.792328131828063</v>
      </c>
      <c r="G19" s="27">
        <v>11.072103930148893</v>
      </c>
      <c r="H19" s="27">
        <v>13.758557540719474</v>
      </c>
      <c r="I19" s="27">
        <v>14.627571396970465</v>
      </c>
      <c r="J19" s="36">
        <v>15.380163682137727</v>
      </c>
      <c r="K19" s="45">
        <v>7</v>
      </c>
      <c r="L19" s="18"/>
    </row>
    <row r="20" spans="1:21">
      <c r="A20" s="16"/>
      <c r="B20" s="11" t="s">
        <v>21</v>
      </c>
      <c r="C20" s="27">
        <v>18.92615032112996</v>
      </c>
      <c r="D20" s="27">
        <v>18.08814516482073</v>
      </c>
      <c r="E20" s="27">
        <v>16.463267634401866</v>
      </c>
      <c r="F20" s="27">
        <v>14.39691525084875</v>
      </c>
      <c r="G20" s="27">
        <v>13.891362585587357</v>
      </c>
      <c r="H20" s="27">
        <v>14.636215266226221</v>
      </c>
      <c r="I20" s="27">
        <v>15.533026186443688</v>
      </c>
      <c r="J20" s="36">
        <v>14.47206368405984</v>
      </c>
      <c r="K20" s="131">
        <v>8</v>
      </c>
      <c r="L20" s="18"/>
    </row>
    <row r="21" spans="1:21">
      <c r="A21" s="16"/>
      <c r="B21" s="11" t="s">
        <v>6</v>
      </c>
      <c r="C21" s="52"/>
      <c r="D21" s="52"/>
      <c r="E21" s="52"/>
      <c r="F21" s="52">
        <v>13.052475162411422</v>
      </c>
      <c r="G21" s="52">
        <v>13.925398582154289</v>
      </c>
      <c r="H21" s="52">
        <v>13.096291720373262</v>
      </c>
      <c r="I21" s="52">
        <v>13.29735483649433</v>
      </c>
      <c r="J21" s="36">
        <v>14.268449278646422</v>
      </c>
      <c r="K21" s="45">
        <v>9</v>
      </c>
      <c r="L21" s="18"/>
    </row>
    <row r="22" spans="1:21">
      <c r="A22" s="16"/>
      <c r="B22" s="11" t="s">
        <v>8</v>
      </c>
      <c r="C22" s="27">
        <v>16.068759873337076</v>
      </c>
      <c r="D22" s="27">
        <v>14.631528710612397</v>
      </c>
      <c r="E22" s="27">
        <v>14.339074835258042</v>
      </c>
      <c r="F22" s="27">
        <v>12.079399438124623</v>
      </c>
      <c r="G22" s="27">
        <v>11.891222039822184</v>
      </c>
      <c r="H22" s="27">
        <v>16.028949764230347</v>
      </c>
      <c r="I22" s="27">
        <v>15.101473135644525</v>
      </c>
      <c r="J22" s="36">
        <v>14.226930766204465</v>
      </c>
      <c r="K22" s="45">
        <v>10</v>
      </c>
      <c r="L22" s="18"/>
    </row>
    <row r="23" spans="1:21">
      <c r="A23" s="16"/>
      <c r="B23" s="11" t="s">
        <v>14</v>
      </c>
      <c r="C23" s="27"/>
      <c r="D23" s="27"/>
      <c r="E23" s="27"/>
      <c r="F23" s="27">
        <v>14.527351444181161</v>
      </c>
      <c r="G23" s="27">
        <v>11.3230586240494</v>
      </c>
      <c r="H23" s="27">
        <v>13.121106992312187</v>
      </c>
      <c r="I23" s="27">
        <v>8.9377453220667515</v>
      </c>
      <c r="J23" s="36">
        <v>14.179095964637103</v>
      </c>
      <c r="K23" s="45">
        <v>11</v>
      </c>
      <c r="L23" s="18"/>
      <c r="N23" s="23"/>
      <c r="O23" s="34"/>
    </row>
    <row r="24" spans="1:21">
      <c r="A24" s="16"/>
      <c r="B24" s="11" t="s">
        <v>10</v>
      </c>
      <c r="C24" s="27">
        <v>20.051289339052246</v>
      </c>
      <c r="D24" s="27">
        <v>15.762099288059186</v>
      </c>
      <c r="E24" s="27">
        <v>17.024223456111269</v>
      </c>
      <c r="F24" s="27">
        <v>13.714563912991245</v>
      </c>
      <c r="G24" s="27">
        <v>13.494945327006391</v>
      </c>
      <c r="H24" s="27">
        <v>17.373366903907534</v>
      </c>
      <c r="I24" s="27">
        <v>16.834666087099894</v>
      </c>
      <c r="J24" s="36">
        <v>13.723838256648021</v>
      </c>
      <c r="K24" s="45">
        <v>12</v>
      </c>
      <c r="L24" s="18"/>
      <c r="N24" s="23"/>
      <c r="O24" s="34"/>
    </row>
    <row r="25" spans="1:21">
      <c r="A25" s="16"/>
      <c r="B25" s="11" t="s">
        <v>17</v>
      </c>
      <c r="C25" s="27"/>
      <c r="D25" s="27"/>
      <c r="E25" s="27"/>
      <c r="F25" s="27">
        <v>16.214449981791606</v>
      </c>
      <c r="G25" s="27">
        <v>14.851980828553968</v>
      </c>
      <c r="H25" s="27">
        <v>11.258077125493255</v>
      </c>
      <c r="I25" s="27">
        <v>12.465702157223173</v>
      </c>
      <c r="J25" s="36">
        <v>12.71367071331688</v>
      </c>
      <c r="K25" s="45">
        <v>13</v>
      </c>
      <c r="L25" s="18"/>
    </row>
    <row r="26" spans="1:21">
      <c r="A26" s="16"/>
      <c r="B26" s="11" t="s">
        <v>18</v>
      </c>
      <c r="C26" s="27">
        <v>12.94154423257268</v>
      </c>
      <c r="D26" s="27">
        <v>12.980303220889535</v>
      </c>
      <c r="E26" s="27">
        <v>13.081131623912601</v>
      </c>
      <c r="F26" s="27">
        <v>10.835700313750182</v>
      </c>
      <c r="G26" s="27">
        <v>10.904126615421445</v>
      </c>
      <c r="H26" s="27">
        <v>13.170664125593875</v>
      </c>
      <c r="I26" s="27">
        <v>12.097611547254695</v>
      </c>
      <c r="J26" s="36">
        <v>12.710773748164808</v>
      </c>
      <c r="K26" s="45">
        <v>14</v>
      </c>
      <c r="L26" s="18"/>
    </row>
    <row r="27" spans="1:21">
      <c r="A27" s="16"/>
      <c r="B27" s="11" t="s">
        <v>9</v>
      </c>
      <c r="C27" s="27"/>
      <c r="D27" s="27"/>
      <c r="E27" s="27"/>
      <c r="F27" s="27">
        <v>16.206577042203122</v>
      </c>
      <c r="G27" s="27">
        <v>14.170173280680173</v>
      </c>
      <c r="H27" s="27">
        <v>15.323279711110818</v>
      </c>
      <c r="I27" s="27">
        <v>12.575240537724666</v>
      </c>
      <c r="J27" s="36">
        <v>12.310631229235881</v>
      </c>
      <c r="K27" s="45">
        <v>15</v>
      </c>
      <c r="L27" s="18"/>
    </row>
    <row r="28" spans="1:21">
      <c r="A28" s="16"/>
      <c r="B28" s="11" t="s">
        <v>16</v>
      </c>
      <c r="C28" s="27"/>
      <c r="D28" s="27"/>
      <c r="E28" s="27"/>
      <c r="F28" s="27">
        <v>15.058474588552412</v>
      </c>
      <c r="G28" s="27">
        <v>11.824232263189741</v>
      </c>
      <c r="H28" s="27">
        <v>13.017548940876001</v>
      </c>
      <c r="I28" s="27">
        <v>13.218081444112014</v>
      </c>
      <c r="J28" s="36">
        <v>12.1459313586981</v>
      </c>
      <c r="K28" s="128">
        <v>16</v>
      </c>
      <c r="L28" s="18"/>
      <c r="P28" s="33"/>
    </row>
    <row r="29" spans="1:21" s="51" customFormat="1">
      <c r="A29" s="94"/>
      <c r="B29" s="11" t="s">
        <v>23</v>
      </c>
      <c r="C29" s="27">
        <v>15.227369256631174</v>
      </c>
      <c r="D29" s="27">
        <v>14.854147532224438</v>
      </c>
      <c r="E29" s="27">
        <v>13.389560508149584</v>
      </c>
      <c r="F29" s="27">
        <v>13.444250625753551</v>
      </c>
      <c r="G29" s="27">
        <v>14.795748461480601</v>
      </c>
      <c r="H29" s="27">
        <v>15.025346147134158</v>
      </c>
      <c r="I29" s="27">
        <v>14.291407600237752</v>
      </c>
      <c r="J29" s="36">
        <v>11.912576898856365</v>
      </c>
      <c r="K29" s="127">
        <v>17</v>
      </c>
      <c r="L29" s="18"/>
      <c r="N29" s="11"/>
      <c r="O29" s="104"/>
      <c r="P29" s="104"/>
      <c r="Q29" s="104"/>
      <c r="R29" s="104"/>
      <c r="S29" s="104"/>
      <c r="T29" s="104"/>
      <c r="U29" s="104"/>
    </row>
    <row r="30" spans="1:21">
      <c r="A30" s="16"/>
      <c r="B30" s="11" t="s">
        <v>5</v>
      </c>
      <c r="C30" s="27">
        <v>15.289564000640457</v>
      </c>
      <c r="D30" s="27">
        <v>14.942326611039958</v>
      </c>
      <c r="E30" s="27">
        <v>12.810424784272273</v>
      </c>
      <c r="F30" s="27">
        <v>14.895807199997932</v>
      </c>
      <c r="G30" s="27">
        <v>12.52265564893176</v>
      </c>
      <c r="H30" s="27">
        <v>12.703934454211829</v>
      </c>
      <c r="I30" s="27">
        <v>13.125845966718675</v>
      </c>
      <c r="J30" s="36">
        <v>11.482025477275693</v>
      </c>
      <c r="K30" s="45">
        <v>18</v>
      </c>
      <c r="L30" s="18"/>
    </row>
    <row r="31" spans="1:21">
      <c r="A31" s="16"/>
      <c r="B31" s="11" t="s">
        <v>198</v>
      </c>
      <c r="C31" s="27"/>
      <c r="D31" s="27"/>
      <c r="E31" s="27"/>
      <c r="F31" s="27">
        <v>20.903417636178194</v>
      </c>
      <c r="G31" s="27">
        <v>18.303659897577102</v>
      </c>
      <c r="H31" s="27">
        <v>15.138261662699382</v>
      </c>
      <c r="I31" s="27">
        <v>12.674473696347635</v>
      </c>
      <c r="J31" s="36">
        <v>11.180754320495634</v>
      </c>
      <c r="K31" s="45">
        <v>19</v>
      </c>
      <c r="L31" s="18"/>
    </row>
    <row r="32" spans="1:21" s="51" customFormat="1">
      <c r="A32" s="94"/>
      <c r="B32" s="12" t="s">
        <v>26</v>
      </c>
      <c r="C32" s="28">
        <v>14.014269152932284</v>
      </c>
      <c r="D32" s="28">
        <v>12.437951197178185</v>
      </c>
      <c r="E32" s="28">
        <v>11.743259407484519</v>
      </c>
      <c r="F32" s="28">
        <v>11.448152285249654</v>
      </c>
      <c r="G32" s="28">
        <v>11.063895600420254</v>
      </c>
      <c r="H32" s="28">
        <v>11.923839732189293</v>
      </c>
      <c r="I32" s="28">
        <v>12.031826539614084</v>
      </c>
      <c r="J32" s="50">
        <v>11.099310855709991</v>
      </c>
      <c r="K32" s="45"/>
      <c r="L32" s="95"/>
    </row>
    <row r="33" spans="1:14">
      <c r="A33" s="16"/>
      <c r="B33" s="11" t="s">
        <v>15</v>
      </c>
      <c r="C33" s="27"/>
      <c r="D33" s="27"/>
      <c r="E33" s="27"/>
      <c r="F33" s="27">
        <v>13.782353853548129</v>
      </c>
      <c r="G33" s="27">
        <v>11.707307699698315</v>
      </c>
      <c r="H33" s="27">
        <v>10.915741969350112</v>
      </c>
      <c r="I33" s="27">
        <v>7.7021026105235455</v>
      </c>
      <c r="J33" s="36">
        <v>10.099744019772265</v>
      </c>
      <c r="K33" s="45">
        <v>20</v>
      </c>
      <c r="L33" s="18"/>
    </row>
    <row r="34" spans="1:14">
      <c r="A34" s="16"/>
      <c r="B34" s="12" t="s">
        <v>4</v>
      </c>
      <c r="C34" s="50">
        <v>15.462447631386073</v>
      </c>
      <c r="D34" s="50">
        <v>13.465446140739948</v>
      </c>
      <c r="E34" s="50">
        <v>11.121814463075619</v>
      </c>
      <c r="F34" s="50">
        <v>10.488285555432672</v>
      </c>
      <c r="G34" s="50">
        <v>10.138230036551853</v>
      </c>
      <c r="H34" s="50">
        <v>11.561570308529506</v>
      </c>
      <c r="I34" s="50">
        <v>10.962128755075708</v>
      </c>
      <c r="J34" s="50">
        <v>9.8930607058639133</v>
      </c>
      <c r="K34" s="107">
        <v>21</v>
      </c>
      <c r="L34" s="18"/>
    </row>
    <row r="35" spans="1:14">
      <c r="A35" s="16"/>
      <c r="B35" s="11" t="s">
        <v>19</v>
      </c>
      <c r="C35" s="27">
        <v>16.300611633642401</v>
      </c>
      <c r="D35" s="27">
        <v>15.041669669457336</v>
      </c>
      <c r="E35" s="27">
        <v>13.301254605265861</v>
      </c>
      <c r="F35" s="27">
        <v>9.6786114164020862</v>
      </c>
      <c r="G35" s="27">
        <v>9.9920930038021307</v>
      </c>
      <c r="H35" s="27">
        <v>8.8100219038665628</v>
      </c>
      <c r="I35" s="27">
        <v>9.5912342575465086</v>
      </c>
      <c r="J35" s="36">
        <v>9.6953274582128639</v>
      </c>
      <c r="K35" s="45">
        <v>22</v>
      </c>
      <c r="L35" s="18"/>
    </row>
    <row r="36" spans="1:14" ht="14.25" customHeight="1">
      <c r="A36" s="16"/>
      <c r="B36" s="11" t="s">
        <v>25</v>
      </c>
      <c r="C36" s="27">
        <v>15.672973660171042</v>
      </c>
      <c r="D36" s="27">
        <v>14.027797214310409</v>
      </c>
      <c r="E36" s="27">
        <v>11.289334836175255</v>
      </c>
      <c r="F36" s="27">
        <v>12.556076331537881</v>
      </c>
      <c r="G36" s="27">
        <v>11.106033206068663</v>
      </c>
      <c r="H36" s="27">
        <v>11.01736895453892</v>
      </c>
      <c r="I36" s="27">
        <v>7.7865334793689565</v>
      </c>
      <c r="J36" s="36">
        <v>7.7999769401396826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11.68974040261169</v>
      </c>
      <c r="G37" s="27">
        <v>9.6174668658598428</v>
      </c>
      <c r="H37" s="27">
        <v>10.643811546386541</v>
      </c>
      <c r="I37" s="27">
        <v>11.020082183663742</v>
      </c>
      <c r="J37" s="36">
        <v>6.2867975915517391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  <row r="54" spans="1:12">
      <c r="D54" s="105"/>
      <c r="E54" s="105"/>
      <c r="F54" s="105"/>
      <c r="G54" s="105"/>
      <c r="H54" s="105"/>
      <c r="I54" s="105"/>
      <c r="J54" s="105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55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185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3</v>
      </c>
      <c r="C13" s="27"/>
      <c r="D13" s="27"/>
      <c r="E13" s="27"/>
      <c r="F13" s="27">
        <v>12.522803303886269</v>
      </c>
      <c r="G13" s="27">
        <v>14.716687277186486</v>
      </c>
      <c r="H13" s="27">
        <v>16.481563148482334</v>
      </c>
      <c r="I13" s="27">
        <v>17.667162518594449</v>
      </c>
      <c r="J13" s="36">
        <v>17.867693304617962</v>
      </c>
      <c r="K13" s="45">
        <v>1</v>
      </c>
      <c r="L13" s="18"/>
    </row>
    <row r="14" spans="1:15">
      <c r="A14" s="16"/>
      <c r="B14" s="11" t="s">
        <v>12</v>
      </c>
      <c r="C14" s="27"/>
      <c r="D14" s="27"/>
      <c r="E14" s="27"/>
      <c r="F14" s="27">
        <v>25.200544166627569</v>
      </c>
      <c r="G14" s="27">
        <v>24.257559638651973</v>
      </c>
      <c r="H14" s="27">
        <v>14.987649256726025</v>
      </c>
      <c r="I14" s="27">
        <v>14.698514274375571</v>
      </c>
      <c r="J14" s="36">
        <v>17.84473975801474</v>
      </c>
      <c r="K14" s="45">
        <v>2</v>
      </c>
      <c r="L14" s="18"/>
    </row>
    <row r="15" spans="1:15">
      <c r="A15" s="16"/>
      <c r="B15" s="11" t="s">
        <v>11</v>
      </c>
      <c r="C15" s="27"/>
      <c r="D15" s="27"/>
      <c r="E15" s="27"/>
      <c r="F15" s="27">
        <v>19.21017140408944</v>
      </c>
      <c r="G15" s="27">
        <v>21.97077449287141</v>
      </c>
      <c r="H15" s="27">
        <v>20.276790248857289</v>
      </c>
      <c r="I15" s="27">
        <v>17.753219722366357</v>
      </c>
      <c r="J15" s="36">
        <v>17.049924934850505</v>
      </c>
      <c r="K15" s="45">
        <v>3</v>
      </c>
      <c r="L15" s="18"/>
    </row>
    <row r="16" spans="1:15">
      <c r="A16" s="16"/>
      <c r="B16" s="11" t="s">
        <v>7</v>
      </c>
      <c r="C16" s="27">
        <v>20.856187612491119</v>
      </c>
      <c r="D16" s="27">
        <v>19.40183646457082</v>
      </c>
      <c r="E16" s="27">
        <v>19.684101271752869</v>
      </c>
      <c r="F16" s="27">
        <v>14.862965798843108</v>
      </c>
      <c r="G16" s="27">
        <v>18.795624446756136</v>
      </c>
      <c r="H16" s="27">
        <v>17.533280958684522</v>
      </c>
      <c r="I16" s="27">
        <v>15.418961193749583</v>
      </c>
      <c r="J16" s="36">
        <v>16.588535565885358</v>
      </c>
      <c r="K16" s="45">
        <v>4</v>
      </c>
      <c r="L16" s="18"/>
    </row>
    <row r="17" spans="1:15">
      <c r="A17" s="16"/>
      <c r="B17" s="11" t="s">
        <v>22</v>
      </c>
      <c r="C17" s="27">
        <v>15.880709329817112</v>
      </c>
      <c r="D17" s="27">
        <v>14.869840649647218</v>
      </c>
      <c r="E17" s="27">
        <v>13.254615684634432</v>
      </c>
      <c r="F17" s="27">
        <v>13.32872987680215</v>
      </c>
      <c r="G17" s="27">
        <v>12.945201590348695</v>
      </c>
      <c r="H17" s="27">
        <v>19.841594912933775</v>
      </c>
      <c r="I17" s="27">
        <v>20.377017594008919</v>
      </c>
      <c r="J17" s="36">
        <v>16.232330172307577</v>
      </c>
      <c r="K17" s="45">
        <v>5</v>
      </c>
      <c r="L17" s="18"/>
    </row>
    <row r="18" spans="1:15">
      <c r="A18" s="16"/>
      <c r="B18" s="11" t="s">
        <v>20</v>
      </c>
      <c r="C18" s="27">
        <v>16.567999591440682</v>
      </c>
      <c r="D18" s="27">
        <v>15.261292934960109</v>
      </c>
      <c r="E18" s="27">
        <v>12.442180527052997</v>
      </c>
      <c r="F18" s="27">
        <v>11.72320172267699</v>
      </c>
      <c r="G18" s="27">
        <v>8.8675189523314337</v>
      </c>
      <c r="H18" s="27">
        <v>10.03517777747439</v>
      </c>
      <c r="I18" s="27">
        <v>12.568231964162338</v>
      </c>
      <c r="J18" s="36">
        <v>15.401322081813335</v>
      </c>
      <c r="K18" s="45">
        <v>6</v>
      </c>
      <c r="L18" s="18"/>
    </row>
    <row r="19" spans="1:15">
      <c r="A19" s="16"/>
      <c r="B19" s="11" t="s">
        <v>24</v>
      </c>
      <c r="C19" s="27">
        <v>13.305146150080697</v>
      </c>
      <c r="D19" s="27">
        <v>12.727513904834284</v>
      </c>
      <c r="E19" s="27">
        <v>12.597807026736248</v>
      </c>
      <c r="F19" s="27">
        <v>9.5108863458344572</v>
      </c>
      <c r="G19" s="27">
        <v>10.261913214047595</v>
      </c>
      <c r="H19" s="27">
        <v>12.676219740948035</v>
      </c>
      <c r="I19" s="27">
        <v>13.344362144328725</v>
      </c>
      <c r="J19" s="36">
        <v>14.366852817454012</v>
      </c>
      <c r="K19" s="45">
        <v>7</v>
      </c>
      <c r="L19" s="18"/>
    </row>
    <row r="20" spans="1:15">
      <c r="A20" s="16"/>
      <c r="B20" s="11" t="s">
        <v>6</v>
      </c>
      <c r="C20" s="27"/>
      <c r="D20" s="27"/>
      <c r="E20" s="27"/>
      <c r="F20" s="27">
        <v>12.0436208230483</v>
      </c>
      <c r="G20" s="27">
        <v>13.360055038736501</v>
      </c>
      <c r="H20" s="27">
        <v>12.274209547795403</v>
      </c>
      <c r="I20" s="27">
        <v>12.678700195726078</v>
      </c>
      <c r="J20" s="36">
        <v>14.066664508540782</v>
      </c>
      <c r="K20" s="108">
        <v>8</v>
      </c>
      <c r="L20" s="18"/>
    </row>
    <row r="21" spans="1:15">
      <c r="A21" s="16"/>
      <c r="B21" s="11" t="s">
        <v>8</v>
      </c>
      <c r="C21" s="53">
        <v>15.657129052657007</v>
      </c>
      <c r="D21" s="53">
        <v>14.166152556775193</v>
      </c>
      <c r="E21" s="53">
        <v>13.217338217338218</v>
      </c>
      <c r="F21" s="53">
        <v>11.431170266660525</v>
      </c>
      <c r="G21" s="53">
        <v>11.38675633043467</v>
      </c>
      <c r="H21" s="53">
        <v>15.008775372380587</v>
      </c>
      <c r="I21" s="53">
        <v>14.574470536239811</v>
      </c>
      <c r="J21" s="36">
        <v>13.557114067555739</v>
      </c>
      <c r="K21" s="45">
        <v>9</v>
      </c>
      <c r="L21" s="18"/>
    </row>
    <row r="22" spans="1:15">
      <c r="A22" s="16"/>
      <c r="B22" s="11" t="s">
        <v>21</v>
      </c>
      <c r="C22" s="27">
        <v>16.863639992795697</v>
      </c>
      <c r="D22" s="27">
        <v>17.374578645536925</v>
      </c>
      <c r="E22" s="27">
        <v>15.654227339943091</v>
      </c>
      <c r="F22" s="27">
        <v>12.883788776874008</v>
      </c>
      <c r="G22" s="27">
        <v>12.764519783555112</v>
      </c>
      <c r="H22" s="27">
        <v>13.882884499152611</v>
      </c>
      <c r="I22" s="27">
        <v>14.747111403631955</v>
      </c>
      <c r="J22" s="36">
        <v>13.327370152586274</v>
      </c>
      <c r="K22" s="45">
        <v>10</v>
      </c>
      <c r="L22" s="18"/>
    </row>
    <row r="23" spans="1:15">
      <c r="A23" s="16"/>
      <c r="B23" s="11" t="s">
        <v>14</v>
      </c>
      <c r="C23" s="27"/>
      <c r="D23" s="27"/>
      <c r="E23" s="27"/>
      <c r="F23" s="27">
        <v>13.210824558126118</v>
      </c>
      <c r="G23" s="27">
        <v>9.9011122499335684</v>
      </c>
      <c r="H23" s="27">
        <v>12.02751636424853</v>
      </c>
      <c r="I23" s="27">
        <v>8.5546296386330987</v>
      </c>
      <c r="J23" s="36">
        <v>13.184942250106946</v>
      </c>
      <c r="K23" s="45">
        <v>11</v>
      </c>
      <c r="L23" s="18"/>
      <c r="N23" s="23"/>
      <c r="O23" s="34"/>
    </row>
    <row r="24" spans="1:15">
      <c r="A24" s="16"/>
      <c r="B24" s="11" t="s">
        <v>10</v>
      </c>
      <c r="C24" s="27">
        <v>19.347837321068678</v>
      </c>
      <c r="D24" s="27">
        <v>15.080458467212793</v>
      </c>
      <c r="E24" s="27">
        <v>16.322615587519071</v>
      </c>
      <c r="F24" s="27">
        <v>13.203900683062123</v>
      </c>
      <c r="G24" s="27">
        <v>13.20321848566123</v>
      </c>
      <c r="H24" s="27">
        <v>16.997283955512383</v>
      </c>
      <c r="I24" s="27">
        <v>15.964379126602864</v>
      </c>
      <c r="J24" s="36">
        <v>13.133913916901097</v>
      </c>
      <c r="K24" s="45">
        <v>12</v>
      </c>
      <c r="L24" s="18"/>
      <c r="N24" s="23"/>
      <c r="O24" s="34"/>
    </row>
    <row r="25" spans="1:15">
      <c r="A25" s="16"/>
      <c r="B25" s="11" t="s">
        <v>18</v>
      </c>
      <c r="C25" s="27">
        <v>11.385678277626315</v>
      </c>
      <c r="D25" s="27">
        <v>12.046704008168762</v>
      </c>
      <c r="E25" s="27">
        <v>12.475394842053904</v>
      </c>
      <c r="F25" s="27">
        <v>10.269216756452746</v>
      </c>
      <c r="G25" s="27">
        <v>10.230535561770186</v>
      </c>
      <c r="H25" s="27">
        <v>12.929904236698226</v>
      </c>
      <c r="I25" s="27">
        <v>11.506937856072085</v>
      </c>
      <c r="J25" s="36">
        <v>12.33764408209165</v>
      </c>
      <c r="K25" s="45">
        <v>13</v>
      </c>
      <c r="L25" s="18"/>
    </row>
    <row r="26" spans="1:15">
      <c r="A26" s="16"/>
      <c r="B26" s="11" t="s">
        <v>16</v>
      </c>
      <c r="C26" s="27"/>
      <c r="D26" s="27"/>
      <c r="E26" s="27"/>
      <c r="F26" s="27">
        <v>14.007815934265002</v>
      </c>
      <c r="G26" s="27">
        <v>11.212259771930556</v>
      </c>
      <c r="H26" s="27">
        <v>12.849475813706517</v>
      </c>
      <c r="I26" s="27">
        <v>12.925153036315612</v>
      </c>
      <c r="J26" s="36">
        <v>11.936264573274855</v>
      </c>
      <c r="K26" s="45">
        <v>14</v>
      </c>
      <c r="L26" s="18"/>
    </row>
    <row r="27" spans="1:15">
      <c r="A27" s="16"/>
      <c r="B27" s="11" t="s">
        <v>17</v>
      </c>
      <c r="C27" s="27"/>
      <c r="D27" s="27"/>
      <c r="E27" s="27"/>
      <c r="F27" s="27">
        <v>15.095756197089649</v>
      </c>
      <c r="G27" s="27">
        <v>13.774629982747664</v>
      </c>
      <c r="H27" s="27">
        <v>10.608849843534699</v>
      </c>
      <c r="I27" s="27">
        <v>11.574733629564689</v>
      </c>
      <c r="J27" s="36">
        <v>11.53569111786957</v>
      </c>
      <c r="K27" s="45">
        <v>15</v>
      </c>
      <c r="L27" s="18"/>
    </row>
    <row r="28" spans="1:15">
      <c r="A28" s="16"/>
      <c r="B28" s="11" t="s">
        <v>9</v>
      </c>
      <c r="C28" s="27"/>
      <c r="D28" s="27"/>
      <c r="E28" s="27"/>
      <c r="F28" s="27">
        <v>14.518357374586181</v>
      </c>
      <c r="G28" s="27">
        <v>13.617530912151226</v>
      </c>
      <c r="H28" s="27">
        <v>13.82242375930548</v>
      </c>
      <c r="I28" s="27">
        <v>11.73625845203798</v>
      </c>
      <c r="J28" s="126">
        <v>11.407807308970099</v>
      </c>
      <c r="K28" s="45">
        <v>16</v>
      </c>
      <c r="L28" s="18"/>
    </row>
    <row r="29" spans="1:15" s="51" customFormat="1">
      <c r="A29" s="94"/>
      <c r="B29" s="11" t="s">
        <v>23</v>
      </c>
      <c r="C29" s="27">
        <v>13.280771165063273</v>
      </c>
      <c r="D29" s="27">
        <v>13.637153353751167</v>
      </c>
      <c r="E29" s="27">
        <v>12.8467738651558</v>
      </c>
      <c r="F29" s="27">
        <v>12.445417060132508</v>
      </c>
      <c r="G29" s="27">
        <v>13.663028164003018</v>
      </c>
      <c r="H29" s="27">
        <v>13.682099416947169</v>
      </c>
      <c r="I29" s="27">
        <v>13.358073784758073</v>
      </c>
      <c r="J29" s="126">
        <v>11.05318857559657</v>
      </c>
      <c r="K29" s="45">
        <v>17</v>
      </c>
      <c r="L29" s="95"/>
    </row>
    <row r="30" spans="1:15">
      <c r="A30" s="16"/>
      <c r="B30" s="11" t="s">
        <v>5</v>
      </c>
      <c r="C30" s="27">
        <v>14.613601397871173</v>
      </c>
      <c r="D30" s="27">
        <v>13.840343334222343</v>
      </c>
      <c r="E30" s="27">
        <v>12.253076181755517</v>
      </c>
      <c r="F30" s="27">
        <v>13.971947992830522</v>
      </c>
      <c r="G30" s="27">
        <v>11.94794194235663</v>
      </c>
      <c r="H30" s="27">
        <v>12.420756166254161</v>
      </c>
      <c r="I30" s="27">
        <v>12.709109420448215</v>
      </c>
      <c r="J30" s="36">
        <v>10.756176248188197</v>
      </c>
      <c r="K30" s="45">
        <v>18</v>
      </c>
      <c r="L30" s="18"/>
    </row>
    <row r="31" spans="1:15">
      <c r="A31" s="16"/>
      <c r="B31" s="11" t="s">
        <v>198</v>
      </c>
      <c r="C31" s="27"/>
      <c r="D31" s="27"/>
      <c r="E31" s="27"/>
      <c r="F31" s="27">
        <v>19.03066134227646</v>
      </c>
      <c r="G31" s="27">
        <v>17.043190754821282</v>
      </c>
      <c r="H31" s="27">
        <v>13.887121532335211</v>
      </c>
      <c r="I31" s="27">
        <v>11.918089080640495</v>
      </c>
      <c r="J31" s="36">
        <v>10.550744940803272</v>
      </c>
      <c r="K31" s="108">
        <v>19</v>
      </c>
      <c r="L31" s="18"/>
    </row>
    <row r="32" spans="1:15">
      <c r="A32" s="16"/>
      <c r="B32" s="12" t="s">
        <v>26</v>
      </c>
      <c r="C32" s="28">
        <v>12.739986487569391</v>
      </c>
      <c r="D32" s="28">
        <v>11.386666292534416</v>
      </c>
      <c r="E32" s="28">
        <v>10.80225709285628</v>
      </c>
      <c r="F32" s="28">
        <v>10.408790121802761</v>
      </c>
      <c r="G32" s="28">
        <v>10.241676029869179</v>
      </c>
      <c r="H32" s="28">
        <v>11.131764510767248</v>
      </c>
      <c r="I32" s="28">
        <v>11.118591035804972</v>
      </c>
      <c r="J32" s="50">
        <v>10.178543405266643</v>
      </c>
      <c r="K32" s="108"/>
      <c r="L32" s="18"/>
    </row>
    <row r="33" spans="1:14">
      <c r="A33" s="16"/>
      <c r="B33" s="12" t="s">
        <v>4</v>
      </c>
      <c r="C33" s="50">
        <v>14.14047103732671</v>
      </c>
      <c r="D33" s="50">
        <v>12.549437114911951</v>
      </c>
      <c r="E33" s="50">
        <v>10.320786104382544</v>
      </c>
      <c r="F33" s="50">
        <v>9.9167074815806231</v>
      </c>
      <c r="G33" s="50">
        <v>9.6921195628007073</v>
      </c>
      <c r="H33" s="50">
        <v>11.046927958542838</v>
      </c>
      <c r="I33" s="50">
        <v>10.525936887573492</v>
      </c>
      <c r="J33" s="50">
        <v>9.2907354102242898</v>
      </c>
      <c r="K33" s="107">
        <v>20</v>
      </c>
      <c r="L33" s="18"/>
    </row>
    <row r="34" spans="1:14">
      <c r="A34" s="16"/>
      <c r="B34" s="11" t="s">
        <v>19</v>
      </c>
      <c r="C34" s="27">
        <v>15.068942220214282</v>
      </c>
      <c r="D34" s="27">
        <v>13.992075352142361</v>
      </c>
      <c r="E34" s="27">
        <v>12.573454761183825</v>
      </c>
      <c r="F34" s="27">
        <v>9.2976622604161054</v>
      </c>
      <c r="G34" s="27">
        <v>9.3237493369343039</v>
      </c>
      <c r="H34" s="27">
        <v>8.0678941871061767</v>
      </c>
      <c r="I34" s="27">
        <v>9.0001917408334737</v>
      </c>
      <c r="J34" s="36">
        <v>9.2547221457880795</v>
      </c>
      <c r="K34" s="45">
        <v>21</v>
      </c>
      <c r="L34" s="18"/>
    </row>
    <row r="35" spans="1:14">
      <c r="A35" s="16"/>
      <c r="B35" s="11" t="s">
        <v>15</v>
      </c>
      <c r="C35" s="27"/>
      <c r="D35" s="27"/>
      <c r="E35" s="27"/>
      <c r="F35" s="27">
        <v>13.044369084297619</v>
      </c>
      <c r="G35" s="27">
        <v>10.723275878634157</v>
      </c>
      <c r="H35" s="27">
        <v>10.204721424301193</v>
      </c>
      <c r="I35" s="27">
        <v>7.2891565193730763</v>
      </c>
      <c r="J35" s="36">
        <v>9.1801571188984017</v>
      </c>
      <c r="K35" s="45">
        <v>22</v>
      </c>
      <c r="L35" s="18"/>
    </row>
    <row r="36" spans="1:14" ht="14.25" customHeight="1">
      <c r="A36" s="16"/>
      <c r="B36" s="11" t="s">
        <v>25</v>
      </c>
      <c r="C36" s="27">
        <v>15.292307976526104</v>
      </c>
      <c r="D36" s="27">
        <v>13.600405011607039</v>
      </c>
      <c r="E36" s="27">
        <v>10.744375575042143</v>
      </c>
      <c r="F36" s="27">
        <v>12.114837323927116</v>
      </c>
      <c r="G36" s="27">
        <v>10.625259027730349</v>
      </c>
      <c r="H36" s="27">
        <v>10.708795087723795</v>
      </c>
      <c r="I36" s="27">
        <v>7.1194560875090396</v>
      </c>
      <c r="J36" s="36">
        <v>7.5611783505373484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10.86965839441087</v>
      </c>
      <c r="G37" s="27">
        <v>8.6840915009388571</v>
      </c>
      <c r="H37" s="27">
        <v>9.9776252417611602</v>
      </c>
      <c r="I37" s="27">
        <v>10.575672089757958</v>
      </c>
      <c r="J37" s="36">
        <v>6.1586318305007799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56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185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12</v>
      </c>
      <c r="C13" s="27"/>
      <c r="D13" s="27"/>
      <c r="E13" s="27"/>
      <c r="F13" s="27">
        <v>3.5305155509687101</v>
      </c>
      <c r="G13" s="27">
        <v>3.6008582917109933</v>
      </c>
      <c r="H13" s="27">
        <v>2.4335868877018698</v>
      </c>
      <c r="I13" s="27">
        <v>1.8032095642036856</v>
      </c>
      <c r="J13" s="36">
        <v>1.2917283280409904</v>
      </c>
      <c r="K13" s="45">
        <v>1</v>
      </c>
      <c r="L13" s="18"/>
    </row>
    <row r="14" spans="1:15">
      <c r="A14" s="16"/>
      <c r="B14" s="11" t="s">
        <v>7</v>
      </c>
      <c r="C14" s="27">
        <v>2.4573134583442378</v>
      </c>
      <c r="D14" s="27">
        <v>1.4620424381927155</v>
      </c>
      <c r="E14" s="27">
        <v>0.85268155830449088</v>
      </c>
      <c r="F14" s="27">
        <v>1.1522471008040385</v>
      </c>
      <c r="G14" s="27">
        <v>0.62544824868029125</v>
      </c>
      <c r="H14" s="27">
        <v>0.71632274121635253</v>
      </c>
      <c r="I14" s="27">
        <v>0.44206185997201564</v>
      </c>
      <c r="J14" s="36">
        <v>1.2817035128170351</v>
      </c>
      <c r="K14" s="45">
        <v>2</v>
      </c>
      <c r="L14" s="18"/>
    </row>
    <row r="15" spans="1:15">
      <c r="A15" s="16"/>
      <c r="B15" s="11" t="s">
        <v>17</v>
      </c>
      <c r="C15" s="27"/>
      <c r="D15" s="27"/>
      <c r="E15" s="27"/>
      <c r="F15" s="27">
        <v>1.1186937847019562</v>
      </c>
      <c r="G15" s="27">
        <v>1.0775962560217531</v>
      </c>
      <c r="H15" s="27">
        <v>0.64922728195855695</v>
      </c>
      <c r="I15" s="27">
        <v>0.89096852765848356</v>
      </c>
      <c r="J15" s="36">
        <v>1.177979595447308</v>
      </c>
      <c r="K15" s="45">
        <v>3</v>
      </c>
      <c r="L15" s="18"/>
    </row>
    <row r="16" spans="1:15">
      <c r="A16" s="16"/>
      <c r="B16" s="11" t="s">
        <v>21</v>
      </c>
      <c r="C16" s="27">
        <v>2.0625103283342652</v>
      </c>
      <c r="D16" s="27">
        <v>0.71374892381327615</v>
      </c>
      <c r="E16" s="27">
        <v>0.80904029445877623</v>
      </c>
      <c r="F16" s="27">
        <v>1.5131264739747428</v>
      </c>
      <c r="G16" s="27">
        <v>1.1268428020322467</v>
      </c>
      <c r="H16" s="27">
        <v>0.75298240602525268</v>
      </c>
      <c r="I16" s="27">
        <v>0.78591478281173044</v>
      </c>
      <c r="J16" s="36">
        <v>1.1446935314735662</v>
      </c>
      <c r="K16" s="45">
        <v>4</v>
      </c>
      <c r="L16" s="18"/>
    </row>
    <row r="17" spans="1:15">
      <c r="A17" s="16"/>
      <c r="B17" s="11" t="s">
        <v>3</v>
      </c>
      <c r="C17" s="27"/>
      <c r="D17" s="27"/>
      <c r="E17" s="27"/>
      <c r="F17" s="27">
        <v>1.6410400965849559</v>
      </c>
      <c r="G17" s="27">
        <v>1.4611909948413335</v>
      </c>
      <c r="H17" s="27">
        <v>1.2377811386504265</v>
      </c>
      <c r="I17" s="27">
        <v>1.0775404077652915</v>
      </c>
      <c r="J17" s="36">
        <v>1.1194705445119975</v>
      </c>
      <c r="K17" s="45">
        <v>5</v>
      </c>
      <c r="L17" s="18"/>
    </row>
    <row r="18" spans="1:15">
      <c r="A18" s="16"/>
      <c r="B18" s="11" t="s">
        <v>24</v>
      </c>
      <c r="C18" s="27">
        <v>1.2049627051941314</v>
      </c>
      <c r="D18" s="27">
        <v>1.2494946066272854</v>
      </c>
      <c r="E18" s="27">
        <v>1.022927597184089</v>
      </c>
      <c r="F18" s="27">
        <v>1.281441785993608</v>
      </c>
      <c r="G18" s="27">
        <v>0.81019071610129967</v>
      </c>
      <c r="H18" s="27">
        <v>1.0823106932123006</v>
      </c>
      <c r="I18" s="27">
        <v>1.2832092526417391</v>
      </c>
      <c r="J18" s="36">
        <v>1.0133382922345198</v>
      </c>
      <c r="K18" s="45">
        <v>6</v>
      </c>
      <c r="L18" s="18"/>
    </row>
    <row r="19" spans="1:15">
      <c r="A19" s="16"/>
      <c r="B19" s="11" t="s">
        <v>14</v>
      </c>
      <c r="C19" s="27"/>
      <c r="D19" s="27"/>
      <c r="E19" s="27"/>
      <c r="F19" s="27">
        <v>1.3158714083920802</v>
      </c>
      <c r="G19" s="27">
        <v>1.4219463741158309</v>
      </c>
      <c r="H19" s="27">
        <v>1.0935906280636545</v>
      </c>
      <c r="I19" s="27">
        <v>0.38311568343364993</v>
      </c>
      <c r="J19" s="36">
        <v>0.99415371453015833</v>
      </c>
      <c r="K19" s="45">
        <v>7</v>
      </c>
      <c r="L19" s="18"/>
    </row>
    <row r="20" spans="1:15">
      <c r="A20" s="16"/>
      <c r="B20" s="12" t="s">
        <v>26</v>
      </c>
      <c r="C20" s="28">
        <v>1.2742809409147686</v>
      </c>
      <c r="D20" s="28">
        <v>1.0512849046437687</v>
      </c>
      <c r="E20" s="28">
        <v>0.94100231462824013</v>
      </c>
      <c r="F20" s="28">
        <v>1.0393604153211198</v>
      </c>
      <c r="G20" s="28">
        <v>0.82222124364700366</v>
      </c>
      <c r="H20" s="28">
        <v>0.79207522142204467</v>
      </c>
      <c r="I20" s="28">
        <v>0.91323550380911134</v>
      </c>
      <c r="J20" s="50">
        <v>0.92076443718476808</v>
      </c>
      <c r="K20" s="45"/>
      <c r="L20" s="18"/>
    </row>
    <row r="21" spans="1:15">
      <c r="A21" s="16"/>
      <c r="B21" s="11" t="s">
        <v>15</v>
      </c>
      <c r="C21" s="53"/>
      <c r="D21" s="53"/>
      <c r="E21" s="53"/>
      <c r="F21" s="53">
        <v>0.73779328384073795</v>
      </c>
      <c r="G21" s="53">
        <v>0.98403182106416087</v>
      </c>
      <c r="H21" s="53">
        <v>0.71102054504892043</v>
      </c>
      <c r="I21" s="53">
        <v>0.41294609115046926</v>
      </c>
      <c r="J21" s="36">
        <v>0.91958690087386341</v>
      </c>
      <c r="K21" s="45">
        <v>8</v>
      </c>
      <c r="L21" s="18"/>
    </row>
    <row r="22" spans="1:15">
      <c r="A22" s="16"/>
      <c r="B22" s="11" t="s">
        <v>9</v>
      </c>
      <c r="C22" s="27"/>
      <c r="D22" s="27"/>
      <c r="E22" s="27"/>
      <c r="F22" s="27">
        <v>1.6882196676169419</v>
      </c>
      <c r="G22" s="27">
        <v>0.55264236852894844</v>
      </c>
      <c r="H22" s="27">
        <v>1.5006381523637773</v>
      </c>
      <c r="I22" s="27">
        <v>0.83919299118836821</v>
      </c>
      <c r="J22" s="36">
        <v>0.90303156146179386</v>
      </c>
      <c r="K22" s="45">
        <v>9</v>
      </c>
      <c r="L22" s="18"/>
    </row>
    <row r="23" spans="1:15">
      <c r="A23" s="16"/>
      <c r="B23" s="11" t="s">
        <v>23</v>
      </c>
      <c r="C23" s="27">
        <v>1.9465539179665301</v>
      </c>
      <c r="D23" s="27">
        <v>1.2169723521133156</v>
      </c>
      <c r="E23" s="27">
        <v>0.54280889473170069</v>
      </c>
      <c r="F23" s="27">
        <v>0.99883356562104475</v>
      </c>
      <c r="G23" s="27">
        <v>1.1327406280940659</v>
      </c>
      <c r="H23" s="27">
        <v>1.343246730186987</v>
      </c>
      <c r="I23" s="27">
        <v>0.93335284757216153</v>
      </c>
      <c r="J23" s="36">
        <v>0.85938832325979553</v>
      </c>
      <c r="K23" s="45">
        <v>10</v>
      </c>
      <c r="L23" s="18"/>
      <c r="N23" s="23"/>
      <c r="O23" s="34"/>
    </row>
    <row r="24" spans="1:15">
      <c r="A24" s="16"/>
      <c r="B24" s="11" t="s">
        <v>20</v>
      </c>
      <c r="C24" s="27">
        <v>1.2954394566161074</v>
      </c>
      <c r="D24" s="27">
        <v>0.80717571429010193</v>
      </c>
      <c r="E24" s="27">
        <v>0.7736408352063584</v>
      </c>
      <c r="F24" s="27">
        <v>0.61393689218498582</v>
      </c>
      <c r="G24" s="27">
        <v>0.54254826664674705</v>
      </c>
      <c r="H24" s="27">
        <v>0.52780318647862701</v>
      </c>
      <c r="I24" s="27">
        <v>0.63304285809801875</v>
      </c>
      <c r="J24" s="36">
        <v>0.83497676623189732</v>
      </c>
      <c r="K24" s="45">
        <v>11</v>
      </c>
      <c r="L24" s="18"/>
      <c r="N24" s="23"/>
      <c r="O24" s="34"/>
    </row>
    <row r="25" spans="1:15">
      <c r="A25" s="16"/>
      <c r="B25" s="11" t="s">
        <v>5</v>
      </c>
      <c r="C25" s="27">
        <v>0.67596260276928843</v>
      </c>
      <c r="D25" s="27">
        <v>1.1018855832647034</v>
      </c>
      <c r="E25" s="27">
        <v>0.55734860251675422</v>
      </c>
      <c r="F25" s="27">
        <v>0.92368678103691915</v>
      </c>
      <c r="G25" s="27">
        <v>0.57480617861158778</v>
      </c>
      <c r="H25" s="27">
        <v>0.28317828795766831</v>
      </c>
      <c r="I25" s="27">
        <v>0.41673654627046203</v>
      </c>
      <c r="J25" s="36">
        <v>0.72584922908749683</v>
      </c>
      <c r="K25" s="45">
        <v>12</v>
      </c>
      <c r="L25" s="18"/>
    </row>
    <row r="26" spans="1:15">
      <c r="A26" s="16"/>
      <c r="B26" s="11" t="s">
        <v>22</v>
      </c>
      <c r="C26" s="27">
        <v>1.1503787906230907</v>
      </c>
      <c r="D26" s="27">
        <v>1.5127383792888616</v>
      </c>
      <c r="E26" s="27">
        <v>0.92607386035233796</v>
      </c>
      <c r="F26" s="27">
        <v>0.50711874086847786</v>
      </c>
      <c r="G26" s="27">
        <v>0.72401699561337285</v>
      </c>
      <c r="H26" s="27">
        <v>0.89645964630406993</v>
      </c>
      <c r="I26" s="27">
        <v>0.88853781850000324</v>
      </c>
      <c r="J26" s="36">
        <v>0.71410224014467916</v>
      </c>
      <c r="K26" s="45">
        <v>13</v>
      </c>
      <c r="L26" s="18"/>
    </row>
    <row r="27" spans="1:15">
      <c r="A27" s="16"/>
      <c r="B27" s="11" t="s">
        <v>8</v>
      </c>
      <c r="C27" s="27">
        <v>0.41163082068006712</v>
      </c>
      <c r="D27" s="27">
        <v>0.46537615383719988</v>
      </c>
      <c r="E27" s="27">
        <v>1.1222026489202064</v>
      </c>
      <c r="F27" s="27">
        <v>0.64822917146409975</v>
      </c>
      <c r="G27" s="27">
        <v>0.50403765193364258</v>
      </c>
      <c r="H27" s="27">
        <v>1.0201743918497608</v>
      </c>
      <c r="I27" s="27">
        <v>0.52679313891210411</v>
      </c>
      <c r="J27" s="36">
        <v>0.66981669864872462</v>
      </c>
      <c r="K27" s="45">
        <v>14</v>
      </c>
      <c r="L27" s="18"/>
    </row>
    <row r="28" spans="1:15">
      <c r="A28" s="16"/>
      <c r="B28" s="11" t="s">
        <v>198</v>
      </c>
      <c r="C28" s="27"/>
      <c r="D28" s="27"/>
      <c r="E28" s="27"/>
      <c r="F28" s="27">
        <v>1.872756293901729</v>
      </c>
      <c r="G28" s="27">
        <v>1.2599476412486832</v>
      </c>
      <c r="H28" s="27">
        <v>1.2511401303641745</v>
      </c>
      <c r="I28" s="27">
        <v>0.75638461570714</v>
      </c>
      <c r="J28" s="36">
        <v>0.62920425588444862</v>
      </c>
      <c r="K28" s="45">
        <v>15</v>
      </c>
      <c r="L28" s="18"/>
    </row>
    <row r="29" spans="1:15">
      <c r="A29" s="16"/>
      <c r="B29" s="12" t="s">
        <v>4</v>
      </c>
      <c r="C29" s="50">
        <v>1.3219862644171736</v>
      </c>
      <c r="D29" s="50">
        <v>0.91602793600606658</v>
      </c>
      <c r="E29" s="50">
        <v>0.80102835869307754</v>
      </c>
      <c r="F29" s="50">
        <v>0.57155926513593802</v>
      </c>
      <c r="G29" s="50">
        <v>0.44612826054089627</v>
      </c>
      <c r="H29" s="50">
        <v>0.51465108384071923</v>
      </c>
      <c r="I29" s="50">
        <v>0.43619186750221556</v>
      </c>
      <c r="J29" s="50">
        <v>0.60231736310487649</v>
      </c>
      <c r="K29" s="107">
        <v>16</v>
      </c>
      <c r="L29" s="18"/>
    </row>
    <row r="30" spans="1:15">
      <c r="A30" s="16"/>
      <c r="B30" s="11" t="s">
        <v>10</v>
      </c>
      <c r="C30" s="53">
        <v>0.70345201798356682</v>
      </c>
      <c r="D30" s="53">
        <v>0.68185880639831187</v>
      </c>
      <c r="E30" s="53">
        <v>0.7020213087033278</v>
      </c>
      <c r="F30" s="53">
        <v>0.51045247333402177</v>
      </c>
      <c r="G30" s="53">
        <v>0.29193315452857432</v>
      </c>
      <c r="H30" s="53">
        <v>0.37628119981760871</v>
      </c>
      <c r="I30" s="53">
        <v>0.87028696049702847</v>
      </c>
      <c r="J30" s="36">
        <v>0.59010630283753229</v>
      </c>
      <c r="K30" s="108">
        <v>17</v>
      </c>
      <c r="L30" s="18"/>
    </row>
    <row r="31" spans="1:15">
      <c r="A31" s="16"/>
      <c r="B31" s="11" t="s">
        <v>19</v>
      </c>
      <c r="C31" s="27">
        <v>1.2316694134281168</v>
      </c>
      <c r="D31" s="27">
        <v>1.0495263296017145</v>
      </c>
      <c r="E31" s="27">
        <v>0.72773133882562813</v>
      </c>
      <c r="F31" s="27">
        <v>0.3808755426225055</v>
      </c>
      <c r="G31" s="27">
        <v>0.66847644598114142</v>
      </c>
      <c r="H31" s="27">
        <v>0.74194773429068017</v>
      </c>
      <c r="I31" s="27">
        <v>0.59104251671303654</v>
      </c>
      <c r="J31" s="36">
        <v>0.44072020298864822</v>
      </c>
      <c r="K31" s="45">
        <v>18</v>
      </c>
      <c r="L31" s="18"/>
    </row>
    <row r="32" spans="1:15">
      <c r="A32" s="16"/>
      <c r="B32" s="11" t="s">
        <v>18</v>
      </c>
      <c r="C32" s="27">
        <v>1.5558659549463636</v>
      </c>
      <c r="D32" s="27">
        <v>0.93359921272077495</v>
      </c>
      <c r="E32" s="27">
        <v>0.60573678185869373</v>
      </c>
      <c r="F32" s="27">
        <v>0.56683727790767191</v>
      </c>
      <c r="G32" s="27">
        <v>0.67359105365126415</v>
      </c>
      <c r="H32" s="27">
        <v>0.2405909345876501</v>
      </c>
      <c r="I32" s="27">
        <v>0.59051370372562795</v>
      </c>
      <c r="J32" s="36">
        <v>0.37328585262237218</v>
      </c>
      <c r="K32" s="45">
        <v>19</v>
      </c>
      <c r="L32" s="18"/>
    </row>
    <row r="33" spans="1:14">
      <c r="A33" s="16"/>
      <c r="B33" s="11" t="s">
        <v>11</v>
      </c>
      <c r="C33" s="27"/>
      <c r="D33" s="27"/>
      <c r="E33" s="27"/>
      <c r="F33" s="27">
        <v>1.0943190149620292</v>
      </c>
      <c r="G33" s="27">
        <v>0.52208563333220448</v>
      </c>
      <c r="H33" s="27">
        <v>0.49734296225643815</v>
      </c>
      <c r="I33" s="27">
        <v>0.53113029891383567</v>
      </c>
      <c r="J33" s="36">
        <v>0.28997770080294738</v>
      </c>
      <c r="K33" s="45">
        <v>20</v>
      </c>
      <c r="L33" s="18"/>
    </row>
    <row r="34" spans="1:14">
      <c r="A34" s="16"/>
      <c r="B34" s="11" t="s">
        <v>25</v>
      </c>
      <c r="C34" s="27">
        <v>0.38071429995191841</v>
      </c>
      <c r="D34" s="27">
        <v>0.42744365234857334</v>
      </c>
      <c r="E34" s="27">
        <v>0.54495926113310889</v>
      </c>
      <c r="F34" s="27">
        <v>0.44128508039008896</v>
      </c>
      <c r="G34" s="27">
        <v>0.48077417833831187</v>
      </c>
      <c r="H34" s="27">
        <v>0.30852808434230267</v>
      </c>
      <c r="I34" s="27">
        <v>0.6670773918599181</v>
      </c>
      <c r="J34" s="36">
        <v>0.23879858960233397</v>
      </c>
      <c r="K34" s="45">
        <v>21</v>
      </c>
      <c r="L34" s="18"/>
    </row>
    <row r="35" spans="1:14">
      <c r="A35" s="16"/>
      <c r="B35" s="11" t="s">
        <v>16</v>
      </c>
      <c r="C35" s="27"/>
      <c r="D35" s="27"/>
      <c r="E35" s="27"/>
      <c r="F35" s="27">
        <v>1.0506586542874121</v>
      </c>
      <c r="G35" s="27">
        <v>0.61151062522804633</v>
      </c>
      <c r="H35" s="27">
        <v>0.16895079362989684</v>
      </c>
      <c r="I35" s="27">
        <v>0.29209385392803638</v>
      </c>
      <c r="J35" s="36">
        <v>0.20966678542324435</v>
      </c>
      <c r="K35" s="45">
        <v>22</v>
      </c>
      <c r="L35" s="18"/>
    </row>
    <row r="36" spans="1:14" ht="14.25" customHeight="1">
      <c r="A36" s="16"/>
      <c r="B36" s="11" t="s">
        <v>6</v>
      </c>
      <c r="C36" s="27"/>
      <c r="D36" s="27"/>
      <c r="E36" s="27"/>
      <c r="F36" s="27">
        <v>1.0088543393631262</v>
      </c>
      <c r="G36" s="27">
        <v>0.56534354341778581</v>
      </c>
      <c r="H36" s="27">
        <v>0.82208217257785721</v>
      </c>
      <c r="I36" s="27">
        <v>0.61922693923334904</v>
      </c>
      <c r="J36" s="36">
        <v>0.20178477010564022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0.82151072250082147</v>
      </c>
      <c r="G37" s="27">
        <v>0.93200476967146817</v>
      </c>
      <c r="H37" s="27">
        <v>0.66618630462538075</v>
      </c>
      <c r="I37" s="27">
        <v>0.44441009390578506</v>
      </c>
      <c r="J37" s="36">
        <v>0.12816576105095923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42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185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10</v>
      </c>
      <c r="C13" s="27">
        <v>36.77393933130071</v>
      </c>
      <c r="D13" s="27">
        <v>30.112742127451796</v>
      </c>
      <c r="E13" s="27">
        <v>35.181066096670577</v>
      </c>
      <c r="F13" s="27">
        <v>43.651484464077591</v>
      </c>
      <c r="G13" s="27">
        <v>39.242211677326175</v>
      </c>
      <c r="H13" s="27">
        <v>32.165500287464567</v>
      </c>
      <c r="I13" s="27">
        <v>36.62193760164277</v>
      </c>
      <c r="J13" s="36">
        <v>42.183411516807936</v>
      </c>
      <c r="K13" s="45">
        <v>1</v>
      </c>
      <c r="L13" s="18"/>
    </row>
    <row r="14" spans="1:15">
      <c r="A14" s="16"/>
      <c r="B14" s="11" t="s">
        <v>14</v>
      </c>
      <c r="C14" s="27"/>
      <c r="D14" s="27"/>
      <c r="E14" s="27"/>
      <c r="F14" s="27">
        <v>45.066055761484797</v>
      </c>
      <c r="G14" s="27">
        <v>34.858722747345908</v>
      </c>
      <c r="H14" s="27">
        <v>37.31609819539392</v>
      </c>
      <c r="I14" s="27">
        <v>39.562366501038817</v>
      </c>
      <c r="J14" s="36">
        <v>38.411236275488378</v>
      </c>
      <c r="K14" s="45">
        <v>2</v>
      </c>
      <c r="L14" s="18"/>
    </row>
    <row r="15" spans="1:15">
      <c r="A15" s="16"/>
      <c r="B15" s="11" t="s">
        <v>9</v>
      </c>
      <c r="C15" s="27"/>
      <c r="D15" s="27"/>
      <c r="E15" s="27"/>
      <c r="F15" s="27">
        <v>41.320858897159368</v>
      </c>
      <c r="G15" s="27">
        <v>38.250145659351332</v>
      </c>
      <c r="H15" s="27">
        <v>32.990517012314378</v>
      </c>
      <c r="I15" s="27">
        <v>36.883786850463778</v>
      </c>
      <c r="J15" s="36">
        <v>35.949958471760795</v>
      </c>
      <c r="K15" s="45">
        <v>3</v>
      </c>
      <c r="L15" s="18"/>
    </row>
    <row r="16" spans="1:15">
      <c r="A16" s="16"/>
      <c r="B16" s="11" t="s">
        <v>198</v>
      </c>
      <c r="C16" s="27"/>
      <c r="D16" s="27"/>
      <c r="E16" s="27"/>
      <c r="F16" s="27">
        <v>36.576371001665308</v>
      </c>
      <c r="G16" s="27">
        <v>35.084013892800151</v>
      </c>
      <c r="H16" s="27">
        <v>35.585415229917018</v>
      </c>
      <c r="I16" s="27">
        <v>44.183511318515905</v>
      </c>
      <c r="J16" s="36">
        <v>35.42826548152442</v>
      </c>
      <c r="K16" s="45">
        <v>4</v>
      </c>
      <c r="L16" s="18"/>
    </row>
    <row r="17" spans="1:15">
      <c r="A17" s="16"/>
      <c r="B17" s="11" t="s">
        <v>19</v>
      </c>
      <c r="C17" s="27">
        <v>37.130177209157225</v>
      </c>
      <c r="D17" s="27">
        <v>34.657144760798829</v>
      </c>
      <c r="E17" s="27">
        <v>31.215447661299052</v>
      </c>
      <c r="F17" s="27">
        <v>24.38545723836522</v>
      </c>
      <c r="G17" s="27">
        <v>34.751414263530691</v>
      </c>
      <c r="H17" s="27">
        <v>36.397134919058885</v>
      </c>
      <c r="I17" s="27">
        <v>37.465180591355555</v>
      </c>
      <c r="J17" s="36">
        <v>33.614910956940733</v>
      </c>
      <c r="K17" s="45">
        <v>5</v>
      </c>
      <c r="L17" s="18"/>
    </row>
    <row r="18" spans="1:15">
      <c r="A18" s="16"/>
      <c r="B18" s="11" t="s">
        <v>7</v>
      </c>
      <c r="C18" s="27">
        <v>38.675448762797956</v>
      </c>
      <c r="D18" s="27">
        <v>36.848940703139895</v>
      </c>
      <c r="E18" s="27">
        <v>36.551284070578447</v>
      </c>
      <c r="F18" s="27">
        <v>37.463623202060589</v>
      </c>
      <c r="G18" s="27">
        <v>34.198579818955999</v>
      </c>
      <c r="H18" s="27">
        <v>27.541111772492645</v>
      </c>
      <c r="I18" s="27">
        <v>32.783516178290455</v>
      </c>
      <c r="J18" s="36">
        <v>33.465099934651008</v>
      </c>
      <c r="K18" s="45">
        <v>6</v>
      </c>
      <c r="L18" s="18"/>
    </row>
    <row r="19" spans="1:15">
      <c r="A19" s="16"/>
      <c r="B19" s="12" t="s">
        <v>4</v>
      </c>
      <c r="C19" s="50">
        <v>30.6789393822324</v>
      </c>
      <c r="D19" s="50">
        <v>32.864178118749301</v>
      </c>
      <c r="E19" s="50">
        <v>33.900031513146075</v>
      </c>
      <c r="F19" s="50">
        <v>28.569386482250962</v>
      </c>
      <c r="G19" s="50">
        <v>27.912773583059863</v>
      </c>
      <c r="H19" s="50">
        <v>21.801097129278244</v>
      </c>
      <c r="I19" s="50">
        <v>30.412822040302533</v>
      </c>
      <c r="J19" s="50">
        <v>32.955390359638123</v>
      </c>
      <c r="K19" s="107">
        <v>7</v>
      </c>
      <c r="L19" s="18"/>
    </row>
    <row r="20" spans="1:15">
      <c r="A20" s="16"/>
      <c r="B20" s="11" t="s">
        <v>24</v>
      </c>
      <c r="C20" s="27">
        <v>33.892139495659848</v>
      </c>
      <c r="D20" s="27">
        <v>31.778961502058067</v>
      </c>
      <c r="E20" s="27">
        <v>35.424540714503614</v>
      </c>
      <c r="F20" s="27">
        <v>39.812419614421046</v>
      </c>
      <c r="G20" s="27">
        <v>37.15715589294777</v>
      </c>
      <c r="H20" s="27">
        <v>40.629614891693031</v>
      </c>
      <c r="I20" s="27">
        <v>42.420306463282571</v>
      </c>
      <c r="J20" s="36">
        <v>31.832525180548711</v>
      </c>
      <c r="K20" s="108">
        <v>8</v>
      </c>
      <c r="L20" s="18"/>
    </row>
    <row r="21" spans="1:15">
      <c r="A21" s="16"/>
      <c r="B21" s="12" t="s">
        <v>26</v>
      </c>
      <c r="C21" s="28">
        <v>32.148625976117387</v>
      </c>
      <c r="D21" s="28">
        <v>31.922746686119226</v>
      </c>
      <c r="E21" s="28">
        <v>32.228474475404575</v>
      </c>
      <c r="F21" s="28">
        <v>34.625536250691866</v>
      </c>
      <c r="G21" s="28">
        <v>29.861508146069838</v>
      </c>
      <c r="H21" s="28">
        <v>29.630760076814077</v>
      </c>
      <c r="I21" s="28">
        <v>31.817100044235719</v>
      </c>
      <c r="J21" s="50">
        <v>31.289761453576652</v>
      </c>
      <c r="K21" s="45"/>
      <c r="L21" s="18"/>
    </row>
    <row r="22" spans="1:15">
      <c r="A22" s="16"/>
      <c r="B22" s="11" t="s">
        <v>20</v>
      </c>
      <c r="C22" s="27">
        <v>38.010316122772068</v>
      </c>
      <c r="D22" s="27">
        <v>33.714943296008457</v>
      </c>
      <c r="E22" s="27">
        <v>32.672379393465576</v>
      </c>
      <c r="F22" s="27">
        <v>39.30274726556123</v>
      </c>
      <c r="G22" s="27">
        <v>32.196013253117442</v>
      </c>
      <c r="H22" s="27">
        <v>33.077395661255757</v>
      </c>
      <c r="I22" s="27">
        <v>34.174597160623144</v>
      </c>
      <c r="J22" s="36">
        <v>31.11860648175578</v>
      </c>
      <c r="K22" s="45">
        <v>9</v>
      </c>
      <c r="L22" s="18"/>
    </row>
    <row r="23" spans="1:15">
      <c r="A23" s="16"/>
      <c r="B23" s="11" t="s">
        <v>11</v>
      </c>
      <c r="C23" s="27"/>
      <c r="D23" s="27"/>
      <c r="E23" s="27"/>
      <c r="F23" s="27">
        <v>44.806434969934138</v>
      </c>
      <c r="G23" s="27">
        <v>39.247011412509735</v>
      </c>
      <c r="H23" s="27">
        <v>33.187578193709818</v>
      </c>
      <c r="I23" s="27">
        <v>35.757429119466423</v>
      </c>
      <c r="J23" s="36">
        <v>29.49428711611742</v>
      </c>
      <c r="K23" s="45">
        <v>10</v>
      </c>
      <c r="L23" s="18"/>
      <c r="N23" s="23"/>
      <c r="O23" s="34"/>
    </row>
    <row r="24" spans="1:15">
      <c r="A24" s="16"/>
      <c r="B24" s="11" t="s">
        <v>22</v>
      </c>
      <c r="C24" s="27">
        <v>31.909819576363073</v>
      </c>
      <c r="D24" s="27">
        <v>35.260658200223709</v>
      </c>
      <c r="E24" s="27">
        <v>26.542829888114571</v>
      </c>
      <c r="F24" s="27">
        <v>27.08974155407277</v>
      </c>
      <c r="G24" s="27">
        <v>26.046248654473676</v>
      </c>
      <c r="H24" s="27">
        <v>20.981772100338308</v>
      </c>
      <c r="I24" s="27">
        <v>27.540962859031904</v>
      </c>
      <c r="J24" s="36">
        <v>29.247806738184785</v>
      </c>
      <c r="K24" s="45">
        <v>11</v>
      </c>
      <c r="L24" s="18"/>
      <c r="N24" s="23"/>
      <c r="O24" s="34"/>
    </row>
    <row r="25" spans="1:15">
      <c r="A25" s="16"/>
      <c r="B25" s="11" t="s">
        <v>23</v>
      </c>
      <c r="C25" s="27">
        <v>27.37608145258703</v>
      </c>
      <c r="D25" s="27">
        <v>22.255771762626981</v>
      </c>
      <c r="E25" s="27">
        <v>23.16897680501091</v>
      </c>
      <c r="F25" s="27">
        <v>27.147406985538069</v>
      </c>
      <c r="G25" s="27">
        <v>28.247704165133396</v>
      </c>
      <c r="H25" s="27">
        <v>31.05567922111274</v>
      </c>
      <c r="I25" s="27">
        <v>28.461352386234246</v>
      </c>
      <c r="J25" s="36">
        <v>28.949849358342583</v>
      </c>
      <c r="K25" s="45">
        <v>12</v>
      </c>
      <c r="L25" s="18"/>
    </row>
    <row r="26" spans="1:15">
      <c r="A26" s="16"/>
      <c r="B26" s="11" t="s">
        <v>21</v>
      </c>
      <c r="C26" s="27">
        <v>31.694663802275297</v>
      </c>
      <c r="D26" s="27">
        <v>29.244370996220574</v>
      </c>
      <c r="E26" s="27">
        <v>27.806346657251275</v>
      </c>
      <c r="F26" s="27">
        <v>31.634228423971596</v>
      </c>
      <c r="G26" s="27">
        <v>24.16863899349821</v>
      </c>
      <c r="H26" s="27">
        <v>25.425653655962115</v>
      </c>
      <c r="I26" s="27">
        <v>24.729328918449283</v>
      </c>
      <c r="J26" s="36">
        <v>27.138401698151242</v>
      </c>
      <c r="K26" s="45">
        <v>13</v>
      </c>
      <c r="L26" s="18"/>
    </row>
    <row r="27" spans="1:15">
      <c r="A27" s="16"/>
      <c r="B27" s="11" t="s">
        <v>16</v>
      </c>
      <c r="C27" s="27"/>
      <c r="D27" s="27"/>
      <c r="E27" s="27"/>
      <c r="F27" s="27">
        <v>31.542463516783975</v>
      </c>
      <c r="G27" s="27">
        <v>24.593904292121032</v>
      </c>
      <c r="H27" s="27">
        <v>17.240441115163009</v>
      </c>
      <c r="I27" s="27">
        <v>12.584655058022356</v>
      </c>
      <c r="J27" s="36">
        <v>25.830784161967589</v>
      </c>
      <c r="K27" s="45">
        <v>14</v>
      </c>
      <c r="L27" s="18"/>
    </row>
    <row r="28" spans="1:15">
      <c r="A28" s="16"/>
      <c r="B28" s="11" t="s">
        <v>3</v>
      </c>
      <c r="C28" s="27"/>
      <c r="D28" s="27"/>
      <c r="E28" s="27"/>
      <c r="F28" s="27">
        <v>34.859935858228603</v>
      </c>
      <c r="G28" s="27">
        <v>36.571944511996364</v>
      </c>
      <c r="H28" s="27">
        <v>22.554401495618396</v>
      </c>
      <c r="I28" s="27">
        <v>23.750640649024337</v>
      </c>
      <c r="J28" s="36">
        <v>24.346757132783168</v>
      </c>
      <c r="K28" s="45">
        <v>15</v>
      </c>
      <c r="L28" s="18"/>
    </row>
    <row r="29" spans="1:15">
      <c r="A29" s="16"/>
      <c r="B29" s="11" t="s">
        <v>18</v>
      </c>
      <c r="C29" s="27">
        <v>34.821205993961719</v>
      </c>
      <c r="D29" s="27">
        <v>32.566463680826345</v>
      </c>
      <c r="E29" s="27">
        <v>29.012287273219762</v>
      </c>
      <c r="F29" s="27">
        <v>35.383380083407324</v>
      </c>
      <c r="G29" s="27">
        <v>32.815787194808237</v>
      </c>
      <c r="H29" s="27">
        <v>28.682866005717411</v>
      </c>
      <c r="I29" s="27">
        <v>27.480085561292</v>
      </c>
      <c r="J29" s="36">
        <v>23.34192359354013</v>
      </c>
      <c r="K29" s="45">
        <v>16</v>
      </c>
      <c r="L29" s="18"/>
    </row>
    <row r="30" spans="1:15">
      <c r="A30" s="16"/>
      <c r="B30" s="11" t="s">
        <v>17</v>
      </c>
      <c r="C30" s="27"/>
      <c r="D30" s="27"/>
      <c r="E30" s="27"/>
      <c r="F30" s="27">
        <v>40.279710860683338</v>
      </c>
      <c r="G30" s="27">
        <v>33.038595664583134</v>
      </c>
      <c r="H30" s="27">
        <v>24.451607126869007</v>
      </c>
      <c r="I30" s="27">
        <v>23.537573067069729</v>
      </c>
      <c r="J30" s="36">
        <v>22.79989721901617</v>
      </c>
      <c r="K30" s="45">
        <v>17</v>
      </c>
      <c r="L30" s="18"/>
    </row>
    <row r="31" spans="1:15">
      <c r="A31" s="16"/>
      <c r="B31" s="11" t="s">
        <v>8</v>
      </c>
      <c r="C31" s="27">
        <v>36.165722852615794</v>
      </c>
      <c r="D31" s="27">
        <v>33.493813220966373</v>
      </c>
      <c r="E31" s="27">
        <v>39.7734157276142</v>
      </c>
      <c r="F31" s="27">
        <v>40.046746188919066</v>
      </c>
      <c r="G31" s="27">
        <v>36.037728983984238</v>
      </c>
      <c r="H31" s="27">
        <v>30.746075984166477</v>
      </c>
      <c r="I31" s="27">
        <v>16.939488958290134</v>
      </c>
      <c r="J31" s="36">
        <v>22.30507671679419</v>
      </c>
      <c r="K31" s="45">
        <v>18</v>
      </c>
      <c r="L31" s="18"/>
    </row>
    <row r="32" spans="1:15">
      <c r="A32" s="16"/>
      <c r="B32" s="11" t="s">
        <v>15</v>
      </c>
      <c r="C32" s="27"/>
      <c r="D32" s="27"/>
      <c r="E32" s="27"/>
      <c r="F32" s="27">
        <v>35.77158088439451</v>
      </c>
      <c r="G32" s="27">
        <v>24.37770219634519</v>
      </c>
      <c r="H32" s="27">
        <v>35.655465799565484</v>
      </c>
      <c r="I32" s="27">
        <v>27.537208719173545</v>
      </c>
      <c r="J32" s="36">
        <v>21.94898049254126</v>
      </c>
      <c r="K32" s="45">
        <v>19</v>
      </c>
      <c r="L32" s="18"/>
    </row>
    <row r="33" spans="1:14">
      <c r="A33" s="16"/>
      <c r="B33" s="11" t="s">
        <v>6</v>
      </c>
      <c r="C33" s="27"/>
      <c r="D33" s="27"/>
      <c r="E33" s="27"/>
      <c r="F33" s="27">
        <v>42.218988321114097</v>
      </c>
      <c r="G33" s="27">
        <v>29.526487391941615</v>
      </c>
      <c r="H33" s="27">
        <v>15.137835381608877</v>
      </c>
      <c r="I33" s="27">
        <v>23.403573431616064</v>
      </c>
      <c r="J33" s="36">
        <v>20.106179793467348</v>
      </c>
      <c r="K33" s="45">
        <v>20</v>
      </c>
      <c r="L33" s="18"/>
    </row>
    <row r="34" spans="1:14">
      <c r="A34" s="16"/>
      <c r="B34" s="11" t="s">
        <v>5</v>
      </c>
      <c r="C34" s="27">
        <v>18.801645700919615</v>
      </c>
      <c r="D34" s="27">
        <v>25.76774920892645</v>
      </c>
      <c r="E34" s="27">
        <v>28.673608268569584</v>
      </c>
      <c r="F34" s="27">
        <v>26.953480292124354</v>
      </c>
      <c r="G34" s="27">
        <v>14.403629342486829</v>
      </c>
      <c r="H34" s="27">
        <v>30.803362635486899</v>
      </c>
      <c r="I34" s="27">
        <v>27.535443782070505</v>
      </c>
      <c r="J34" s="36">
        <v>18.882801629694356</v>
      </c>
      <c r="K34" s="45">
        <v>21</v>
      </c>
      <c r="L34" s="18"/>
    </row>
    <row r="35" spans="1:14">
      <c r="A35" s="16"/>
      <c r="B35" s="11" t="s">
        <v>12</v>
      </c>
      <c r="C35" s="27"/>
      <c r="D35" s="27"/>
      <c r="E35" s="27"/>
      <c r="F35" s="27">
        <v>33.395881221560252</v>
      </c>
      <c r="G35" s="27">
        <v>15.89823112569646</v>
      </c>
      <c r="H35" s="27">
        <v>21.167479645796732</v>
      </c>
      <c r="I35" s="27">
        <v>17.495514712569555</v>
      </c>
      <c r="J35" s="36">
        <v>17.650645864164019</v>
      </c>
      <c r="K35" s="45">
        <v>22</v>
      </c>
      <c r="L35" s="18"/>
    </row>
    <row r="36" spans="1:14" ht="14.25" customHeight="1">
      <c r="A36" s="16"/>
      <c r="B36" s="11" t="s">
        <v>25</v>
      </c>
      <c r="C36" s="27">
        <v>16.938893677595125</v>
      </c>
      <c r="D36" s="27">
        <v>29.703114967319177</v>
      </c>
      <c r="E36" s="27">
        <v>30.766146597410916</v>
      </c>
      <c r="F36" s="27">
        <v>25.510451840354136</v>
      </c>
      <c r="G36" s="27">
        <v>15.438988269259735</v>
      </c>
      <c r="H36" s="27">
        <v>16.553202438191374</v>
      </c>
      <c r="I36" s="27">
        <v>17.194904901320637</v>
      </c>
      <c r="J36" s="36">
        <v>17.234082140554428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18.553283899818553</v>
      </c>
      <c r="G37" s="27">
        <v>9.8353915105330252</v>
      </c>
      <c r="H37" s="27">
        <v>14.208603536981556</v>
      </c>
      <c r="I37" s="27">
        <v>5.6807203307956877</v>
      </c>
      <c r="J37" s="36">
        <v>2.380411999519378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89</v>
      </c>
      <c r="D7" s="191"/>
      <c r="E7" s="191"/>
      <c r="F7" s="191"/>
      <c r="G7" s="191"/>
      <c r="H7" s="191"/>
      <c r="I7" s="191"/>
      <c r="J7" s="191"/>
      <c r="K7" s="191"/>
      <c r="L7" s="18"/>
      <c r="N7" s="9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185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84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10</v>
      </c>
      <c r="C13" s="27">
        <v>9.5091984910340539</v>
      </c>
      <c r="D13" s="27">
        <v>5.5475143107514837</v>
      </c>
      <c r="E13" s="27">
        <v>8.553662459224471</v>
      </c>
      <c r="F13" s="27">
        <v>12.009753815221263</v>
      </c>
      <c r="G13" s="27">
        <v>12.608417577883223</v>
      </c>
      <c r="H13" s="27">
        <v>9.2291984694990177</v>
      </c>
      <c r="I13" s="27">
        <v>12.847084304482401</v>
      </c>
      <c r="J13" s="36">
        <v>14.075027021518954</v>
      </c>
      <c r="K13" s="45">
        <v>1</v>
      </c>
      <c r="L13" s="18"/>
    </row>
    <row r="14" spans="1:15">
      <c r="A14" s="16"/>
      <c r="B14" s="11" t="s">
        <v>9</v>
      </c>
      <c r="C14" s="27"/>
      <c r="D14" s="27"/>
      <c r="E14" s="27"/>
      <c r="F14" s="27">
        <v>15.27312711649521</v>
      </c>
      <c r="G14" s="27">
        <v>10.596232278112254</v>
      </c>
      <c r="H14" s="27">
        <v>8.4965740147842244</v>
      </c>
      <c r="I14" s="27">
        <v>12.803440290543417</v>
      </c>
      <c r="J14" s="36">
        <v>13.248961794019934</v>
      </c>
      <c r="K14" s="45">
        <v>2</v>
      </c>
      <c r="L14" s="18"/>
    </row>
    <row r="15" spans="1:15">
      <c r="A15" s="16"/>
      <c r="B15" s="11" t="s">
        <v>19</v>
      </c>
      <c r="C15" s="27">
        <v>13.589892101516998</v>
      </c>
      <c r="D15" s="27">
        <v>10.793321430950998</v>
      </c>
      <c r="E15" s="27">
        <v>7.5276315951722976</v>
      </c>
      <c r="F15" s="27">
        <v>4.9255437635126524</v>
      </c>
      <c r="G15" s="27">
        <v>8.7886495102774358</v>
      </c>
      <c r="H15" s="27">
        <v>11.668023534507739</v>
      </c>
      <c r="I15" s="27">
        <v>10.557932284740168</v>
      </c>
      <c r="J15" s="36">
        <v>12.117392880346642</v>
      </c>
      <c r="K15" s="45">
        <v>3</v>
      </c>
      <c r="L15" s="18"/>
    </row>
    <row r="16" spans="1:15">
      <c r="A16" s="16"/>
      <c r="B16" s="12" t="s">
        <v>4</v>
      </c>
      <c r="C16" s="50">
        <v>15.374573089966528</v>
      </c>
      <c r="D16" s="50">
        <v>14.568051348697539</v>
      </c>
      <c r="E16" s="50">
        <v>15.425186554317161</v>
      </c>
      <c r="F16" s="50">
        <v>7.6217807941942759</v>
      </c>
      <c r="G16" s="50">
        <v>9.0040998550376621</v>
      </c>
      <c r="H16" s="50">
        <v>5.1564499643178374</v>
      </c>
      <c r="I16" s="50">
        <v>9.2314816958807064</v>
      </c>
      <c r="J16" s="50">
        <v>11.982641075569212</v>
      </c>
      <c r="K16" s="107">
        <v>4</v>
      </c>
      <c r="L16" s="18"/>
    </row>
    <row r="17" spans="1:15">
      <c r="A17" s="16"/>
      <c r="B17" s="11" t="s">
        <v>20</v>
      </c>
      <c r="C17" s="27">
        <v>12.213982942648485</v>
      </c>
      <c r="D17" s="27">
        <v>9.7814257442366905</v>
      </c>
      <c r="E17" s="27">
        <v>7.698337079383692</v>
      </c>
      <c r="F17" s="27">
        <v>13.027161703086982</v>
      </c>
      <c r="G17" s="27">
        <v>8.2934203245264246</v>
      </c>
      <c r="H17" s="27">
        <v>9.80572583177468</v>
      </c>
      <c r="I17" s="27">
        <v>13.401769595934832</v>
      </c>
      <c r="J17" s="36">
        <v>10.847842095017223</v>
      </c>
      <c r="K17" s="45">
        <v>5</v>
      </c>
      <c r="L17" s="18"/>
    </row>
    <row r="18" spans="1:15">
      <c r="A18" s="16"/>
      <c r="B18" s="11" t="s">
        <v>23</v>
      </c>
      <c r="C18" s="27">
        <v>12.44262125267057</v>
      </c>
      <c r="D18" s="27">
        <v>7.5403744006481563</v>
      </c>
      <c r="E18" s="27">
        <v>5.6260181560830347</v>
      </c>
      <c r="F18" s="27">
        <v>8.1040556938451562</v>
      </c>
      <c r="G18" s="27">
        <v>8.768188277773147</v>
      </c>
      <c r="H18" s="27">
        <v>12.343958495112522</v>
      </c>
      <c r="I18" s="27">
        <v>10.634162644075321</v>
      </c>
      <c r="J18" s="36">
        <v>10.780291302059226</v>
      </c>
      <c r="K18" s="45">
        <v>6</v>
      </c>
      <c r="L18" s="18"/>
    </row>
    <row r="19" spans="1:15">
      <c r="A19" s="16"/>
      <c r="B19" s="11" t="s">
        <v>24</v>
      </c>
      <c r="C19" s="27">
        <v>12.494820165851623</v>
      </c>
      <c r="D19" s="27">
        <v>13.265779568553352</v>
      </c>
      <c r="E19" s="27">
        <v>12.670463675168891</v>
      </c>
      <c r="F19" s="27">
        <v>13.814042911901398</v>
      </c>
      <c r="G19" s="27">
        <v>14.070745410730257</v>
      </c>
      <c r="H19" s="27">
        <v>17.186968033776942</v>
      </c>
      <c r="I19" s="27">
        <v>19.527537086281662</v>
      </c>
      <c r="J19" s="36">
        <v>10.456945739253406</v>
      </c>
      <c r="K19" s="45">
        <v>7</v>
      </c>
      <c r="L19" s="18"/>
      <c r="O19" s="124"/>
    </row>
    <row r="20" spans="1:15">
      <c r="A20" s="16"/>
      <c r="B20" s="11" t="s">
        <v>7</v>
      </c>
      <c r="C20" s="53">
        <v>19.077826497967816</v>
      </c>
      <c r="D20" s="53">
        <v>17.97101889795546</v>
      </c>
      <c r="E20" s="53">
        <v>12.764107141174394</v>
      </c>
      <c r="F20" s="53">
        <v>12.490926535124098</v>
      </c>
      <c r="G20" s="53">
        <v>12.993945816022586</v>
      </c>
      <c r="H20" s="53">
        <v>11.34833414349046</v>
      </c>
      <c r="I20" s="53">
        <v>11.276880686330374</v>
      </c>
      <c r="J20" s="36">
        <v>10.060540300605403</v>
      </c>
      <c r="K20" s="45">
        <v>8</v>
      </c>
      <c r="L20" s="18"/>
      <c r="O20" s="124"/>
    </row>
    <row r="21" spans="1:15">
      <c r="A21" s="16"/>
      <c r="B21" s="12" t="s">
        <v>26</v>
      </c>
      <c r="C21" s="28">
        <v>13.4906887647566</v>
      </c>
      <c r="D21" s="28">
        <v>10.920143126500651</v>
      </c>
      <c r="E21" s="28">
        <v>10.910601137542884</v>
      </c>
      <c r="F21" s="28">
        <v>10.593741828604591</v>
      </c>
      <c r="G21" s="28">
        <v>9.0889865515880039</v>
      </c>
      <c r="H21" s="28">
        <v>8.6936095376248517</v>
      </c>
      <c r="I21" s="28">
        <v>10.03058519523144</v>
      </c>
      <c r="J21" s="50">
        <v>10.00769767036542</v>
      </c>
      <c r="K21" s="45"/>
      <c r="L21" s="18"/>
      <c r="O21" s="124"/>
    </row>
    <row r="22" spans="1:15">
      <c r="A22" s="16"/>
      <c r="B22" s="11" t="s">
        <v>21</v>
      </c>
      <c r="C22" s="27">
        <v>14.02276782647284</v>
      </c>
      <c r="D22" s="27">
        <v>10.709881947788528</v>
      </c>
      <c r="E22" s="27">
        <v>8.3612852768713548</v>
      </c>
      <c r="F22" s="27">
        <v>10.511175366434285</v>
      </c>
      <c r="G22" s="27">
        <v>7.6110087969755007</v>
      </c>
      <c r="H22" s="27">
        <v>8.9803994656141519</v>
      </c>
      <c r="I22" s="27">
        <v>8.2894129072755902</v>
      </c>
      <c r="J22" s="36">
        <v>9.6752607621012761</v>
      </c>
      <c r="K22" s="45">
        <v>9</v>
      </c>
      <c r="L22" s="18"/>
      <c r="O22" s="124"/>
    </row>
    <row r="23" spans="1:15">
      <c r="A23" s="16"/>
      <c r="B23" s="11" t="s">
        <v>16</v>
      </c>
      <c r="C23" s="27"/>
      <c r="D23" s="27"/>
      <c r="E23" s="27"/>
      <c r="F23" s="27">
        <v>10.598851279871315</v>
      </c>
      <c r="G23" s="27">
        <v>4.7502921302646959</v>
      </c>
      <c r="H23" s="27">
        <v>4.9728581647116652</v>
      </c>
      <c r="I23" s="27">
        <v>4.2741676368355384</v>
      </c>
      <c r="J23" s="36">
        <v>8.4349930588827871</v>
      </c>
      <c r="K23" s="45">
        <v>10</v>
      </c>
      <c r="L23" s="18"/>
      <c r="O23" s="124"/>
    </row>
    <row r="24" spans="1:15">
      <c r="A24" s="16"/>
      <c r="B24" s="11" t="s">
        <v>22</v>
      </c>
      <c r="C24" s="27">
        <v>13.756487257324048</v>
      </c>
      <c r="D24" s="27">
        <v>12.41734377959453</v>
      </c>
      <c r="E24" s="27">
        <v>9.2844690259248956</v>
      </c>
      <c r="F24" s="27">
        <v>6.8826598624132709</v>
      </c>
      <c r="G24" s="27">
        <v>6.1311300729815903</v>
      </c>
      <c r="H24" s="27">
        <v>4.4601215193310777</v>
      </c>
      <c r="I24" s="27">
        <v>7.5130760385003947</v>
      </c>
      <c r="J24" s="36">
        <v>8.1794412899156939</v>
      </c>
      <c r="K24" s="45">
        <v>11</v>
      </c>
      <c r="L24" s="18"/>
      <c r="O24" s="34"/>
    </row>
    <row r="25" spans="1:15">
      <c r="A25" s="16"/>
      <c r="B25" s="11" t="s">
        <v>3</v>
      </c>
      <c r="C25" s="27"/>
      <c r="D25" s="27"/>
      <c r="E25" s="27"/>
      <c r="F25" s="27">
        <v>13.036309773908236</v>
      </c>
      <c r="G25" s="27">
        <v>11.686423445285538</v>
      </c>
      <c r="H25" s="27">
        <v>8.8368103935738205</v>
      </c>
      <c r="I25" s="27">
        <v>9.1473430253634529</v>
      </c>
      <c r="J25" s="36">
        <v>7.5830490384798637</v>
      </c>
      <c r="K25" s="45">
        <v>12</v>
      </c>
      <c r="L25" s="18"/>
    </row>
    <row r="26" spans="1:15">
      <c r="A26" s="16"/>
      <c r="B26" s="11" t="s">
        <v>14</v>
      </c>
      <c r="C26" s="27"/>
      <c r="D26" s="27"/>
      <c r="E26" s="27"/>
      <c r="F26" s="27">
        <v>15.034691155312155</v>
      </c>
      <c r="G26" s="27">
        <v>8.841374685242128</v>
      </c>
      <c r="H26" s="27">
        <v>6.6269017352870305</v>
      </c>
      <c r="I26" s="27">
        <v>6.1262855605578839</v>
      </c>
      <c r="J26" s="36">
        <v>7.3979751889348355</v>
      </c>
      <c r="K26" s="45">
        <v>13</v>
      </c>
      <c r="L26" s="18"/>
    </row>
    <row r="27" spans="1:15">
      <c r="A27" s="16"/>
      <c r="B27" s="11" t="s">
        <v>11</v>
      </c>
      <c r="C27" s="27"/>
      <c r="D27" s="27"/>
      <c r="E27" s="27"/>
      <c r="F27" s="27">
        <v>13.809780985339687</v>
      </c>
      <c r="G27" s="27">
        <v>12.823551988440743</v>
      </c>
      <c r="H27" s="27">
        <v>8.2999913290143557</v>
      </c>
      <c r="I27" s="27">
        <v>8.9758688440482519</v>
      </c>
      <c r="J27" s="36">
        <v>6.5925122880621441</v>
      </c>
      <c r="K27" s="45">
        <v>14</v>
      </c>
      <c r="L27" s="18"/>
    </row>
    <row r="28" spans="1:15">
      <c r="A28" s="16"/>
      <c r="B28" s="11" t="s">
        <v>17</v>
      </c>
      <c r="C28" s="27"/>
      <c r="D28" s="27"/>
      <c r="E28" s="27"/>
      <c r="F28" s="27">
        <v>6.5911891328314809</v>
      </c>
      <c r="G28" s="27">
        <v>5.0304185962044849</v>
      </c>
      <c r="H28" s="27">
        <v>2.3636852001074402</v>
      </c>
      <c r="I28" s="27">
        <v>2.130756713279339</v>
      </c>
      <c r="J28" s="36">
        <v>5.8073362033378553</v>
      </c>
      <c r="K28" s="45">
        <v>15</v>
      </c>
      <c r="L28" s="18"/>
    </row>
    <row r="29" spans="1:15">
      <c r="A29" s="16"/>
      <c r="B29" s="11" t="s">
        <v>18</v>
      </c>
      <c r="C29" s="27">
        <v>10.374879808167901</v>
      </c>
      <c r="D29" s="27">
        <v>10.858385929603623</v>
      </c>
      <c r="E29" s="27">
        <v>6.4497516757480815</v>
      </c>
      <c r="F29" s="27">
        <v>9.8293651776208044</v>
      </c>
      <c r="G29" s="27">
        <v>6.0040785624171171</v>
      </c>
      <c r="H29" s="27">
        <v>3.1607971940068529</v>
      </c>
      <c r="I29" s="27">
        <v>6.3332634721437842</v>
      </c>
      <c r="J29" s="36">
        <v>5.7801518133258361</v>
      </c>
      <c r="K29" s="45">
        <v>16</v>
      </c>
      <c r="L29" s="18"/>
    </row>
    <row r="30" spans="1:15">
      <c r="A30" s="16"/>
      <c r="B30" s="11" t="s">
        <v>25</v>
      </c>
      <c r="C30" s="27">
        <v>5.3130817244981934</v>
      </c>
      <c r="D30" s="27">
        <v>4.6158049194092756</v>
      </c>
      <c r="E30" s="27">
        <v>3.138582471054991</v>
      </c>
      <c r="F30" s="27">
        <v>3.8616821448168825</v>
      </c>
      <c r="G30" s="27">
        <v>2.6967885706908308</v>
      </c>
      <c r="H30" s="27">
        <v>1.2571867036711135</v>
      </c>
      <c r="I30" s="27">
        <v>3.0321260821029128</v>
      </c>
      <c r="J30" s="36">
        <v>5.161953894431627</v>
      </c>
      <c r="K30" s="45">
        <v>17</v>
      </c>
      <c r="L30" s="18"/>
    </row>
    <row r="31" spans="1:15">
      <c r="A31" s="16"/>
      <c r="B31" s="11" t="s">
        <v>198</v>
      </c>
      <c r="C31" s="27"/>
      <c r="D31" s="27"/>
      <c r="E31" s="27"/>
      <c r="F31" s="27">
        <v>10.537567491255668</v>
      </c>
      <c r="G31" s="27">
        <v>10.262106657488241</v>
      </c>
      <c r="H31" s="27">
        <v>10.209783987008077</v>
      </c>
      <c r="I31" s="27">
        <v>9.4049131457465958</v>
      </c>
      <c r="J31" s="36">
        <v>4.4305963149483309</v>
      </c>
      <c r="K31" s="45">
        <v>18</v>
      </c>
      <c r="L31" s="18"/>
    </row>
    <row r="32" spans="1:15">
      <c r="A32" s="16"/>
      <c r="B32" s="11" t="s">
        <v>6</v>
      </c>
      <c r="C32" s="27"/>
      <c r="D32" s="27"/>
      <c r="E32" s="27"/>
      <c r="F32" s="27">
        <v>14.050890960223015</v>
      </c>
      <c r="G32" s="27">
        <v>7.4278364392330474</v>
      </c>
      <c r="H32" s="27">
        <v>3.2402154995752968</v>
      </c>
      <c r="I32" s="27">
        <v>2.4414252520974742</v>
      </c>
      <c r="J32" s="36">
        <v>4.1980943748448842</v>
      </c>
      <c r="K32" s="45">
        <v>19</v>
      </c>
      <c r="L32" s="18"/>
    </row>
    <row r="33" spans="1:14">
      <c r="A33" s="16"/>
      <c r="B33" s="11" t="s">
        <v>12</v>
      </c>
      <c r="C33" s="27"/>
      <c r="D33" s="27"/>
      <c r="E33" s="27"/>
      <c r="F33" s="27">
        <v>5.4923300652061728</v>
      </c>
      <c r="G33" s="27">
        <v>2.1547449467173942</v>
      </c>
      <c r="H33" s="27">
        <v>1.6274445108303084</v>
      </c>
      <c r="I33" s="27">
        <v>1.5502145496936777</v>
      </c>
      <c r="J33" s="36">
        <v>3.5859032802611712</v>
      </c>
      <c r="K33" s="45">
        <v>20</v>
      </c>
      <c r="L33" s="18"/>
    </row>
    <row r="34" spans="1:14">
      <c r="A34" s="16"/>
      <c r="B34" s="11" t="s">
        <v>8</v>
      </c>
      <c r="C34" s="27">
        <v>12.143109210061981</v>
      </c>
      <c r="D34" s="27">
        <v>10.724371136900675</v>
      </c>
      <c r="E34" s="27">
        <v>11.671047358070261</v>
      </c>
      <c r="F34" s="27">
        <v>10.531478837562748</v>
      </c>
      <c r="G34" s="27">
        <v>9.9431325672531745</v>
      </c>
      <c r="H34" s="27">
        <v>4.773563518356565</v>
      </c>
      <c r="I34" s="27">
        <v>3.0813733067737434</v>
      </c>
      <c r="J34" s="36">
        <v>3.2061678536158453</v>
      </c>
      <c r="K34" s="45">
        <v>21</v>
      </c>
      <c r="L34" s="18"/>
    </row>
    <row r="35" spans="1:14">
      <c r="A35" s="16"/>
      <c r="B35" s="11" t="s">
        <v>15</v>
      </c>
      <c r="C35" s="27"/>
      <c r="D35" s="27"/>
      <c r="E35" s="27"/>
      <c r="F35" s="27">
        <v>9.1815339130234985</v>
      </c>
      <c r="G35" s="27">
        <v>3.8510020945024115</v>
      </c>
      <c r="H35" s="27">
        <v>5.0690059929134899</v>
      </c>
      <c r="I35" s="27">
        <v>3.0300497420420736</v>
      </c>
      <c r="J35" s="36">
        <v>3.0477535528290223</v>
      </c>
      <c r="K35" s="45">
        <v>22</v>
      </c>
      <c r="L35" s="18"/>
    </row>
    <row r="36" spans="1:14" ht="14.25" customHeight="1">
      <c r="A36" s="16"/>
      <c r="B36" s="11" t="s">
        <v>5</v>
      </c>
      <c r="C36" s="27">
        <v>2.7172761800007756</v>
      </c>
      <c r="D36" s="27">
        <v>2.4238747412342017</v>
      </c>
      <c r="E36" s="27">
        <v>4.1657003308795337</v>
      </c>
      <c r="F36" s="27">
        <v>5.8765411663075913</v>
      </c>
      <c r="G36" s="27">
        <v>1.8950294430964072</v>
      </c>
      <c r="H36" s="27">
        <v>4.019970982333362</v>
      </c>
      <c r="I36" s="27">
        <v>3.8550671606519393</v>
      </c>
      <c r="J36" s="36">
        <v>2.481140334612947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4.9847841927049847</v>
      </c>
      <c r="G37" s="27">
        <v>2.0833047792656352</v>
      </c>
      <c r="H37" s="27">
        <v>3.2854235402682446</v>
      </c>
      <c r="I37" s="27">
        <v>1.6333681132537261</v>
      </c>
      <c r="J37" s="36">
        <v>0.70491168578027563</v>
      </c>
      <c r="K37" s="45">
        <v>24</v>
      </c>
      <c r="L37" s="18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185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9</v>
      </c>
      <c r="C13" s="27"/>
      <c r="D13" s="27"/>
      <c r="E13" s="27"/>
      <c r="F13" s="27">
        <v>30.655974292803268</v>
      </c>
      <c r="G13" s="27">
        <v>29.233292332923327</v>
      </c>
      <c r="H13" s="27">
        <v>23.336556765068451</v>
      </c>
      <c r="I13" s="27">
        <v>26.843419537442053</v>
      </c>
      <c r="J13" s="36">
        <v>24.349667774086381</v>
      </c>
      <c r="K13" s="45">
        <v>1</v>
      </c>
      <c r="L13" s="18"/>
    </row>
    <row r="14" spans="1:15">
      <c r="A14" s="16"/>
      <c r="B14" s="11" t="s">
        <v>20</v>
      </c>
      <c r="C14" s="27">
        <v>1.5037025688167098</v>
      </c>
      <c r="D14" s="27">
        <v>2.2431785768767298</v>
      </c>
      <c r="E14" s="27">
        <v>6.2678140981790937</v>
      </c>
      <c r="F14" s="27">
        <v>18.723228931022959</v>
      </c>
      <c r="G14" s="27">
        <v>18.994890020945117</v>
      </c>
      <c r="H14" s="27">
        <v>15.51271724439226</v>
      </c>
      <c r="I14" s="27">
        <v>18.798101138870933</v>
      </c>
      <c r="J14" s="36">
        <v>22.509416235706368</v>
      </c>
      <c r="K14" s="45">
        <v>2</v>
      </c>
      <c r="L14" s="18"/>
    </row>
    <row r="15" spans="1:15">
      <c r="A15" s="16"/>
      <c r="B15" s="11" t="s">
        <v>10</v>
      </c>
      <c r="C15" s="27">
        <v>2.5788934249737312</v>
      </c>
      <c r="D15" s="27">
        <v>3.2250962406211716</v>
      </c>
      <c r="E15" s="27">
        <v>13.986058799452609</v>
      </c>
      <c r="F15" s="27">
        <v>18.61128264356212</v>
      </c>
      <c r="G15" s="27">
        <v>18.791417371570038</v>
      </c>
      <c r="H15" s="27">
        <v>12.356416407287725</v>
      </c>
      <c r="I15" s="27">
        <v>13.332346570938224</v>
      </c>
      <c r="J15" s="36">
        <v>21.5624442738035</v>
      </c>
      <c r="K15" s="45">
        <v>3</v>
      </c>
      <c r="L15" s="18"/>
    </row>
    <row r="16" spans="1:15">
      <c r="A16" s="16"/>
      <c r="B16" s="11" t="s">
        <v>3</v>
      </c>
      <c r="C16" s="27"/>
      <c r="D16" s="27"/>
      <c r="E16" s="27"/>
      <c r="F16" s="27">
        <v>16.360938405816373</v>
      </c>
      <c r="G16" s="27">
        <v>17.136138088758038</v>
      </c>
      <c r="H16" s="27">
        <v>9.9874733843236037</v>
      </c>
      <c r="I16" s="27">
        <v>13.098241184044404</v>
      </c>
      <c r="J16" s="36">
        <v>20.679353523032646</v>
      </c>
      <c r="K16" s="45">
        <v>4</v>
      </c>
      <c r="L16" s="18"/>
    </row>
    <row r="17" spans="1:15">
      <c r="A17" s="16"/>
      <c r="B17" s="11" t="s">
        <v>19</v>
      </c>
      <c r="C17" s="27">
        <v>5.4030507991319645</v>
      </c>
      <c r="D17" s="27">
        <v>4.3560407763109055</v>
      </c>
      <c r="E17" s="27">
        <v>6.7180364749387227</v>
      </c>
      <c r="F17" s="27">
        <v>12.690060502823442</v>
      </c>
      <c r="G17" s="27">
        <v>26.462279777541873</v>
      </c>
      <c r="H17" s="27">
        <v>21.067068067570219</v>
      </c>
      <c r="I17" s="27">
        <v>23.933448601437885</v>
      </c>
      <c r="J17" s="36">
        <v>20.454598983103615</v>
      </c>
      <c r="K17" s="45">
        <v>5</v>
      </c>
      <c r="L17" s="18"/>
    </row>
    <row r="18" spans="1:15">
      <c r="A18" s="16"/>
      <c r="B18" s="12" t="s">
        <v>4</v>
      </c>
      <c r="C18" s="50">
        <v>3.4832628831649606</v>
      </c>
      <c r="D18" s="50">
        <v>3.2522007901617913</v>
      </c>
      <c r="E18" s="50">
        <v>4.8094377718747294</v>
      </c>
      <c r="F18" s="50">
        <v>20.881859820895883</v>
      </c>
      <c r="G18" s="50">
        <v>18.543644335352134</v>
      </c>
      <c r="H18" s="50">
        <v>13.022761559059322</v>
      </c>
      <c r="I18" s="50">
        <v>20.043455837931027</v>
      </c>
      <c r="J18" s="50">
        <v>20.43163935904802</v>
      </c>
      <c r="K18" s="107">
        <v>6</v>
      </c>
      <c r="L18" s="18"/>
    </row>
    <row r="19" spans="1:15">
      <c r="A19" s="16"/>
      <c r="B19" s="11" t="s">
        <v>7</v>
      </c>
      <c r="C19" s="27">
        <v>2.5316844427116436</v>
      </c>
      <c r="D19" s="27">
        <v>3.1027298274894926</v>
      </c>
      <c r="E19" s="27">
        <v>3.8752990241413614</v>
      </c>
      <c r="F19" s="27">
        <v>25.804867756322896</v>
      </c>
      <c r="G19" s="27">
        <v>19.752922096802333</v>
      </c>
      <c r="H19" s="27">
        <v>13.430670645109293</v>
      </c>
      <c r="I19" s="27">
        <v>16.373501847140481</v>
      </c>
      <c r="J19" s="36">
        <v>20.025399800254</v>
      </c>
      <c r="K19" s="45">
        <v>7</v>
      </c>
      <c r="L19" s="18"/>
    </row>
    <row r="20" spans="1:15">
      <c r="A20" s="16"/>
      <c r="B20" s="11" t="s">
        <v>17</v>
      </c>
      <c r="C20" s="27"/>
      <c r="D20" s="27"/>
      <c r="E20" s="27"/>
      <c r="F20" s="27">
        <v>31.825528666995911</v>
      </c>
      <c r="G20" s="27">
        <v>24.536604160684796</v>
      </c>
      <c r="H20" s="27">
        <v>18.651799733146408</v>
      </c>
      <c r="I20" s="27">
        <v>19.144140884269209</v>
      </c>
      <c r="J20" s="36">
        <v>19.438874800967156</v>
      </c>
      <c r="K20" s="45">
        <v>8</v>
      </c>
      <c r="L20" s="18"/>
    </row>
    <row r="21" spans="1:15">
      <c r="A21" s="16"/>
      <c r="B21" s="11" t="s">
        <v>11</v>
      </c>
      <c r="C21" s="27"/>
      <c r="D21" s="27"/>
      <c r="E21" s="27"/>
      <c r="F21" s="27">
        <v>25.972501727316338</v>
      </c>
      <c r="G21" s="27">
        <v>18.044690530213238</v>
      </c>
      <c r="H21" s="27">
        <v>19.153278251929294</v>
      </c>
      <c r="I21" s="27">
        <v>25.677322310387652</v>
      </c>
      <c r="J21" s="36">
        <v>19.222848009965599</v>
      </c>
      <c r="K21" s="45">
        <v>9</v>
      </c>
      <c r="L21" s="18"/>
    </row>
    <row r="22" spans="1:15">
      <c r="A22" s="16"/>
      <c r="B22" s="11" t="s">
        <v>21</v>
      </c>
      <c r="C22" s="27">
        <v>3.3032101855479445</v>
      </c>
      <c r="D22" s="27">
        <v>3.4926819302776928</v>
      </c>
      <c r="E22" s="27">
        <v>5.9914919788837055</v>
      </c>
      <c r="F22" s="27">
        <v>18.204721902385383</v>
      </c>
      <c r="G22" s="27">
        <v>16.349962083585041</v>
      </c>
      <c r="H22" s="27">
        <v>17.299783841969493</v>
      </c>
      <c r="I22" s="27">
        <v>19.573761782376891</v>
      </c>
      <c r="J22" s="36">
        <v>18.215145462646266</v>
      </c>
      <c r="K22" s="45">
        <v>10</v>
      </c>
      <c r="L22" s="18"/>
    </row>
    <row r="23" spans="1:15">
      <c r="A23" s="16"/>
      <c r="B23" s="11" t="s">
        <v>16</v>
      </c>
      <c r="C23" s="27"/>
      <c r="D23" s="27"/>
      <c r="E23" s="27"/>
      <c r="F23" s="27">
        <v>20.884195678532272</v>
      </c>
      <c r="G23" s="27">
        <v>15.734390082812579</v>
      </c>
      <c r="H23" s="27">
        <v>11.654532927851429</v>
      </c>
      <c r="I23" s="27">
        <v>8.7127423857391442</v>
      </c>
      <c r="J23" s="36">
        <v>18.028886513757332</v>
      </c>
      <c r="K23" s="45">
        <v>11</v>
      </c>
      <c r="L23" s="18"/>
      <c r="N23" s="23"/>
      <c r="O23" s="34"/>
    </row>
    <row r="24" spans="1:15">
      <c r="A24" s="16"/>
      <c r="B24" s="12" t="s">
        <v>26</v>
      </c>
      <c r="C24" s="28">
        <v>3.18495394180129</v>
      </c>
      <c r="D24" s="28">
        <v>3.1216659783853227</v>
      </c>
      <c r="E24" s="28">
        <v>5.4272416312743434</v>
      </c>
      <c r="F24" s="28">
        <v>17.906581976732376</v>
      </c>
      <c r="G24" s="28">
        <v>16.196187630079027</v>
      </c>
      <c r="H24" s="28">
        <v>14.473435506041223</v>
      </c>
      <c r="I24" s="28">
        <v>15.99077039066067</v>
      </c>
      <c r="J24" s="50">
        <v>16.375344325057796</v>
      </c>
      <c r="K24" s="45"/>
      <c r="L24" s="18"/>
      <c r="N24" s="23"/>
      <c r="O24" s="34"/>
    </row>
    <row r="25" spans="1:15">
      <c r="A25" s="16"/>
      <c r="B25" s="11" t="s">
        <v>198</v>
      </c>
      <c r="C25" s="27"/>
      <c r="D25" s="27"/>
      <c r="E25" s="27"/>
      <c r="F25" s="27">
        <v>30.178459268991194</v>
      </c>
      <c r="G25" s="27">
        <v>26.239348331716673</v>
      </c>
      <c r="H25" s="27">
        <v>21.396631888055882</v>
      </c>
      <c r="I25" s="27">
        <v>24.816040049810695</v>
      </c>
      <c r="J25" s="36">
        <v>16.352869662532356</v>
      </c>
      <c r="K25" s="45">
        <v>12</v>
      </c>
      <c r="L25" s="18"/>
    </row>
    <row r="26" spans="1:15">
      <c r="A26" s="16"/>
      <c r="B26" s="11" t="s">
        <v>23</v>
      </c>
      <c r="C26" s="27">
        <v>3.0578292076293989</v>
      </c>
      <c r="D26" s="27">
        <v>3.9675738865937253</v>
      </c>
      <c r="E26" s="27">
        <v>4.38597330548009</v>
      </c>
      <c r="F26" s="27">
        <v>14.444895625795603</v>
      </c>
      <c r="G26" s="27">
        <v>11.90804868776036</v>
      </c>
      <c r="H26" s="27">
        <v>15.775614202072653</v>
      </c>
      <c r="I26" s="27">
        <v>14.712740063677575</v>
      </c>
      <c r="J26" s="36">
        <v>15.071511414584593</v>
      </c>
      <c r="K26" s="45">
        <v>13</v>
      </c>
      <c r="L26" s="18"/>
    </row>
    <row r="27" spans="1:15">
      <c r="A27" s="16"/>
      <c r="B27" s="11" t="s">
        <v>24</v>
      </c>
      <c r="C27" s="27">
        <v>2.2882447450431105</v>
      </c>
      <c r="D27" s="27">
        <v>2.5018564879765619</v>
      </c>
      <c r="E27" s="27">
        <v>8.324251252279252</v>
      </c>
      <c r="F27" s="27">
        <v>20.221990510180476</v>
      </c>
      <c r="G27" s="27">
        <v>19.589389212400079</v>
      </c>
      <c r="H27" s="27">
        <v>21.888085691423267</v>
      </c>
      <c r="I27" s="27">
        <v>24.151440970115022</v>
      </c>
      <c r="J27" s="36">
        <v>14.512986808170886</v>
      </c>
      <c r="K27" s="45">
        <v>14</v>
      </c>
      <c r="L27" s="18"/>
    </row>
    <row r="28" spans="1:15">
      <c r="A28" s="16"/>
      <c r="B28" s="11" t="s">
        <v>12</v>
      </c>
      <c r="C28" s="27"/>
      <c r="D28" s="27"/>
      <c r="E28" s="27"/>
      <c r="F28" s="27">
        <v>20.049725571140399</v>
      </c>
      <c r="G28" s="27">
        <v>9.1905732162498399</v>
      </c>
      <c r="H28" s="27">
        <v>12.010986365136125</v>
      </c>
      <c r="I28" s="27">
        <v>13.618738166695604</v>
      </c>
      <c r="J28" s="36">
        <v>12.911334042284212</v>
      </c>
      <c r="K28" s="45">
        <v>15</v>
      </c>
      <c r="L28" s="18"/>
    </row>
    <row r="29" spans="1:15">
      <c r="A29" s="16"/>
      <c r="B29" s="11" t="s">
        <v>18</v>
      </c>
      <c r="C29" s="27">
        <v>3.3637885256864299</v>
      </c>
      <c r="D29" s="27">
        <v>2.7020177729764927</v>
      </c>
      <c r="E29" s="27">
        <v>9.4873407505941429</v>
      </c>
      <c r="F29" s="27">
        <v>19.71178844677743</v>
      </c>
      <c r="G29" s="27">
        <v>23.058480336472904</v>
      </c>
      <c r="H29" s="27">
        <v>22.453351715562047</v>
      </c>
      <c r="I29" s="27">
        <v>16.197450119910602</v>
      </c>
      <c r="J29" s="36">
        <v>12.368881391934528</v>
      </c>
      <c r="K29" s="45">
        <v>16</v>
      </c>
      <c r="L29" s="18"/>
    </row>
    <row r="30" spans="1:15">
      <c r="A30" s="16"/>
      <c r="B30" s="11" t="s">
        <v>14</v>
      </c>
      <c r="C30" s="27"/>
      <c r="D30" s="27"/>
      <c r="E30" s="27"/>
      <c r="F30" s="27">
        <v>31.675630323707637</v>
      </c>
      <c r="G30" s="27">
        <v>27.314023965885941</v>
      </c>
      <c r="H30" s="27">
        <v>15.633097538513338</v>
      </c>
      <c r="I30" s="27">
        <v>23.706498380995903</v>
      </c>
      <c r="J30" s="36">
        <v>11.877370597461857</v>
      </c>
      <c r="K30" s="45">
        <v>17</v>
      </c>
      <c r="L30" s="18"/>
    </row>
    <row r="31" spans="1:15">
      <c r="A31" s="16"/>
      <c r="B31" s="11" t="s">
        <v>25</v>
      </c>
      <c r="C31" s="27">
        <v>4.1860584961128833</v>
      </c>
      <c r="D31" s="27">
        <v>5.5452942096511295</v>
      </c>
      <c r="E31" s="27">
        <v>4.8295238113842229</v>
      </c>
      <c r="F31" s="27">
        <v>10.746199341251403</v>
      </c>
      <c r="G31" s="27">
        <v>6.9587828994453176</v>
      </c>
      <c r="H31" s="27">
        <v>7.6916385638587643</v>
      </c>
      <c r="I31" s="27">
        <v>11.900279784597451</v>
      </c>
      <c r="J31" s="36">
        <v>10.864773898902074</v>
      </c>
      <c r="K31" s="45">
        <v>18</v>
      </c>
      <c r="L31" s="18"/>
    </row>
    <row r="32" spans="1:15">
      <c r="A32" s="16"/>
      <c r="B32" s="11" t="s">
        <v>5</v>
      </c>
      <c r="C32" s="27">
        <v>3.0563017078572572</v>
      </c>
      <c r="D32" s="27">
        <v>2.9880550092857718</v>
      </c>
      <c r="E32" s="27">
        <v>9.4509025961246156</v>
      </c>
      <c r="F32" s="27">
        <v>16.674986227462828</v>
      </c>
      <c r="G32" s="27">
        <v>6.6617779783393489</v>
      </c>
      <c r="H32" s="27">
        <v>6.3479559614235734</v>
      </c>
      <c r="I32" s="27">
        <v>7.3782697301884985</v>
      </c>
      <c r="J32" s="36">
        <v>10.253789265105869</v>
      </c>
      <c r="K32" s="45">
        <v>19</v>
      </c>
      <c r="L32" s="18"/>
    </row>
    <row r="33" spans="1:14">
      <c r="A33" s="16"/>
      <c r="B33" s="11" t="s">
        <v>22</v>
      </c>
      <c r="C33" s="27">
        <v>2.7067168017851575</v>
      </c>
      <c r="D33" s="27">
        <v>2.9978403065740205</v>
      </c>
      <c r="E33" s="27">
        <v>2.0939160835874757</v>
      </c>
      <c r="F33" s="27">
        <v>11.394785785412461</v>
      </c>
      <c r="G33" s="27">
        <v>10.259827023605153</v>
      </c>
      <c r="H33" s="27">
        <v>4.4634027675631645</v>
      </c>
      <c r="I33" s="27">
        <v>5.7057787689212516</v>
      </c>
      <c r="J33" s="36">
        <v>9.1610577776478372</v>
      </c>
      <c r="K33" s="45">
        <v>20</v>
      </c>
      <c r="L33" s="18"/>
    </row>
    <row r="34" spans="1:14">
      <c r="A34" s="16"/>
      <c r="B34" s="11" t="s">
        <v>6</v>
      </c>
      <c r="C34" s="27"/>
      <c r="D34" s="27"/>
      <c r="E34" s="27"/>
      <c r="F34" s="27">
        <v>16.798683515700798</v>
      </c>
      <c r="G34" s="27">
        <v>9.817833747120936</v>
      </c>
      <c r="H34" s="27">
        <v>7.960060111788918</v>
      </c>
      <c r="I34" s="27">
        <v>5.929584396854648</v>
      </c>
      <c r="J34" s="36">
        <v>7.7476719217031924</v>
      </c>
      <c r="K34" s="45">
        <v>21</v>
      </c>
      <c r="L34" s="18"/>
    </row>
    <row r="35" spans="1:14">
      <c r="A35" s="16"/>
      <c r="B35" s="11" t="s">
        <v>15</v>
      </c>
      <c r="C35" s="27"/>
      <c r="D35" s="27"/>
      <c r="E35" s="27"/>
      <c r="F35" s="27">
        <v>20.298793833403867</v>
      </c>
      <c r="G35" s="27">
        <v>13.217270997867065</v>
      </c>
      <c r="H35" s="27">
        <v>19.1357664659308</v>
      </c>
      <c r="I35" s="27">
        <v>5.9608643769084537</v>
      </c>
      <c r="J35" s="36">
        <v>5.5328802189072288</v>
      </c>
      <c r="K35" s="45">
        <v>22</v>
      </c>
      <c r="L35" s="18"/>
    </row>
    <row r="36" spans="1:14" ht="14.25" customHeight="1">
      <c r="A36" s="16"/>
      <c r="B36" s="11" t="s">
        <v>8</v>
      </c>
      <c r="C36" s="27">
        <v>1.9435227356160132</v>
      </c>
      <c r="D36" s="27">
        <v>1.7292716711869538</v>
      </c>
      <c r="E36" s="27">
        <v>7.2815013654708327</v>
      </c>
      <c r="F36" s="27">
        <v>15.111914521254546</v>
      </c>
      <c r="G36" s="27">
        <v>15.716771505071412</v>
      </c>
      <c r="H36" s="27">
        <v>4.9269582228526243</v>
      </c>
      <c r="I36" s="27">
        <v>4.0235266025298655</v>
      </c>
      <c r="J36" s="36">
        <v>5.5026535740953353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11.069678396411069</v>
      </c>
      <c r="G37" s="27">
        <v>3.2181576458655989</v>
      </c>
      <c r="H37" s="27">
        <v>5.6000101128850801</v>
      </c>
      <c r="I37" s="27">
        <v>3.6029421236361761</v>
      </c>
      <c r="J37" s="36">
        <v>1.1388061893382107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185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14</v>
      </c>
      <c r="C13" s="27"/>
      <c r="D13" s="27"/>
      <c r="E13" s="27"/>
      <c r="F13" s="27">
        <v>40.125065138092758</v>
      </c>
      <c r="G13" s="27">
        <v>32.125232509585096</v>
      </c>
      <c r="H13" s="27">
        <v>36.23175010810472</v>
      </c>
      <c r="I13" s="27">
        <v>38.535214554506467</v>
      </c>
      <c r="J13" s="36">
        <v>37.820048481391702</v>
      </c>
      <c r="K13" s="45">
        <v>1</v>
      </c>
      <c r="L13" s="18"/>
    </row>
    <row r="14" spans="1:15">
      <c r="A14" s="16"/>
      <c r="B14" s="11" t="s">
        <v>10</v>
      </c>
      <c r="C14" s="27">
        <v>33.537026510257867</v>
      </c>
      <c r="D14" s="27">
        <v>27.923513229543147</v>
      </c>
      <c r="E14" s="27">
        <v>30.877361259834707</v>
      </c>
      <c r="F14" s="27">
        <v>38.805768829521099</v>
      </c>
      <c r="G14" s="27">
        <v>33.939550237260157</v>
      </c>
      <c r="H14" s="27">
        <v>28.163200570964097</v>
      </c>
      <c r="I14" s="27">
        <v>31.128169193527839</v>
      </c>
      <c r="J14" s="36">
        <v>37.116649258864335</v>
      </c>
      <c r="K14" s="45">
        <v>2</v>
      </c>
      <c r="L14" s="18"/>
    </row>
    <row r="15" spans="1:15">
      <c r="A15" s="16"/>
      <c r="B15" s="11" t="s">
        <v>198</v>
      </c>
      <c r="C15" s="27"/>
      <c r="D15" s="27"/>
      <c r="E15" s="27"/>
      <c r="F15" s="27">
        <v>33.112059974300017</v>
      </c>
      <c r="G15" s="27">
        <v>31.545104665352479</v>
      </c>
      <c r="H15" s="27">
        <v>31.864029721252031</v>
      </c>
      <c r="I15" s="27">
        <v>41.185226181641333</v>
      </c>
      <c r="J15" s="36">
        <v>34.229436131541128</v>
      </c>
      <c r="K15" s="45">
        <v>3</v>
      </c>
      <c r="L15" s="18"/>
    </row>
    <row r="16" spans="1:15">
      <c r="A16" s="16"/>
      <c r="B16" s="11" t="s">
        <v>7</v>
      </c>
      <c r="C16" s="27">
        <v>31.842397603037863</v>
      </c>
      <c r="D16" s="27">
        <v>29.726906720531876</v>
      </c>
      <c r="E16" s="27">
        <v>32.248028830167748</v>
      </c>
      <c r="F16" s="27">
        <v>33.192758213890926</v>
      </c>
      <c r="G16" s="27">
        <v>28.663362818135418</v>
      </c>
      <c r="H16" s="27">
        <v>23.405375974250962</v>
      </c>
      <c r="I16" s="27">
        <v>29.396461679496017</v>
      </c>
      <c r="J16" s="36">
        <v>30.520695905206964</v>
      </c>
      <c r="K16" s="45">
        <v>4</v>
      </c>
      <c r="L16" s="18"/>
    </row>
    <row r="17" spans="1:15">
      <c r="A17" s="16"/>
      <c r="B17" s="11" t="s">
        <v>9</v>
      </c>
      <c r="C17" s="27"/>
      <c r="D17" s="27"/>
      <c r="E17" s="27"/>
      <c r="F17" s="27">
        <v>35.916138801800074</v>
      </c>
      <c r="G17" s="27">
        <v>34.093351459830394</v>
      </c>
      <c r="H17" s="27">
        <v>29.540791657410193</v>
      </c>
      <c r="I17" s="27">
        <v>32.430728087972902</v>
      </c>
      <c r="J17" s="36">
        <v>30.410506644518271</v>
      </c>
      <c r="K17" s="45">
        <v>5</v>
      </c>
      <c r="L17" s="18"/>
    </row>
    <row r="18" spans="1:15">
      <c r="A18" s="16"/>
      <c r="B18" s="11" t="s">
        <v>19</v>
      </c>
      <c r="C18" s="27">
        <v>31.720170549437231</v>
      </c>
      <c r="D18" s="27">
        <v>29.153607360077888</v>
      </c>
      <c r="E18" s="27">
        <v>27.902601966648906</v>
      </c>
      <c r="F18" s="27">
        <v>22.077604680043194</v>
      </c>
      <c r="G18" s="27">
        <v>31.098395298026038</v>
      </c>
      <c r="H18" s="27">
        <v>31.31077033096976</v>
      </c>
      <c r="I18" s="27">
        <v>33.443779966492869</v>
      </c>
      <c r="J18" s="36">
        <v>28.513884811869573</v>
      </c>
      <c r="K18" s="45">
        <v>6</v>
      </c>
      <c r="L18" s="18"/>
    </row>
    <row r="19" spans="1:15">
      <c r="A19" s="16"/>
      <c r="B19" s="11" t="s">
        <v>24</v>
      </c>
      <c r="C19" s="27">
        <v>27.406623644761517</v>
      </c>
      <c r="D19" s="27">
        <v>23.206476217838738</v>
      </c>
      <c r="E19" s="27">
        <v>28.614959351865437</v>
      </c>
      <c r="F19" s="27">
        <v>33.877278828672971</v>
      </c>
      <c r="G19" s="27">
        <v>31.963748921945445</v>
      </c>
      <c r="H19" s="27">
        <v>33.573072777858492</v>
      </c>
      <c r="I19" s="27">
        <v>33.440784112206984</v>
      </c>
      <c r="J19" s="36">
        <v>27.821410439858376</v>
      </c>
      <c r="K19" s="45">
        <v>7</v>
      </c>
      <c r="L19" s="18"/>
    </row>
    <row r="20" spans="1:15">
      <c r="A20" s="16"/>
      <c r="B20" s="12" t="s">
        <v>4</v>
      </c>
      <c r="C20" s="50">
        <v>21.489169344308152</v>
      </c>
      <c r="D20" s="50">
        <v>24.860473614864915</v>
      </c>
      <c r="E20" s="50">
        <v>26.346503933051086</v>
      </c>
      <c r="F20" s="50">
        <v>25.031269490532065</v>
      </c>
      <c r="G20" s="50">
        <v>23.172798662433411</v>
      </c>
      <c r="H20" s="50">
        <v>18.953589959002411</v>
      </c>
      <c r="I20" s="50">
        <v>25.960556312189908</v>
      </c>
      <c r="J20" s="50">
        <v>27.695826320642098</v>
      </c>
      <c r="K20" s="107">
        <v>8</v>
      </c>
      <c r="L20" s="18"/>
    </row>
    <row r="21" spans="1:15">
      <c r="A21" s="16"/>
      <c r="B21" s="12" t="s">
        <v>26</v>
      </c>
      <c r="C21" s="28">
        <v>26.512322466556792</v>
      </c>
      <c r="D21" s="28">
        <v>26.88808615057388</v>
      </c>
      <c r="E21" s="28">
        <v>27.763899844034551</v>
      </c>
      <c r="F21" s="28">
        <v>30.845833102726409</v>
      </c>
      <c r="G21" s="28">
        <v>26.370610222923972</v>
      </c>
      <c r="H21" s="28">
        <v>26.079980200516111</v>
      </c>
      <c r="I21" s="28">
        <v>27.854971555202894</v>
      </c>
      <c r="J21" s="50">
        <v>27.53239976154277</v>
      </c>
      <c r="K21" s="45"/>
      <c r="L21" s="18"/>
    </row>
    <row r="22" spans="1:15">
      <c r="A22" s="16"/>
      <c r="B22" s="11" t="s">
        <v>11</v>
      </c>
      <c r="C22" s="27"/>
      <c r="D22" s="27"/>
      <c r="E22" s="27"/>
      <c r="F22" s="27">
        <v>39.470309770425324</v>
      </c>
      <c r="G22" s="27">
        <v>34.50054748439387</v>
      </c>
      <c r="H22" s="27">
        <v>29.898797210420053</v>
      </c>
      <c r="I22" s="27">
        <v>33.306125780516666</v>
      </c>
      <c r="J22" s="36">
        <v>27.348687167825698</v>
      </c>
      <c r="K22" s="45">
        <v>9</v>
      </c>
      <c r="L22" s="18"/>
    </row>
    <row r="23" spans="1:15">
      <c r="A23" s="16"/>
      <c r="B23" s="154" t="s">
        <v>20</v>
      </c>
      <c r="C23" s="49">
        <v>33.29799295235177</v>
      </c>
      <c r="D23" s="49">
        <v>28.957684703897357</v>
      </c>
      <c r="E23" s="49">
        <v>29.33167611322844</v>
      </c>
      <c r="F23" s="49">
        <v>34.117225215140287</v>
      </c>
      <c r="G23" s="49">
        <v>28.59406283141394</v>
      </c>
      <c r="H23" s="49">
        <v>27.812561151537491</v>
      </c>
      <c r="I23" s="49">
        <v>28.100648554681406</v>
      </c>
      <c r="J23" s="36">
        <v>26.680999094348568</v>
      </c>
      <c r="K23" s="45">
        <v>10</v>
      </c>
      <c r="L23" s="18"/>
      <c r="N23" s="23"/>
      <c r="O23" s="34"/>
    </row>
    <row r="24" spans="1:15">
      <c r="A24" s="16"/>
      <c r="B24" s="11" t="s">
        <v>22</v>
      </c>
      <c r="C24" s="27">
        <v>25.309057889639952</v>
      </c>
      <c r="D24" s="27">
        <v>29.877387068761159</v>
      </c>
      <c r="E24" s="27">
        <v>22.570921069325724</v>
      </c>
      <c r="F24" s="27">
        <v>23.283150733660495</v>
      </c>
      <c r="G24" s="27">
        <v>23.181108145885862</v>
      </c>
      <c r="H24" s="27">
        <v>19.438680259331761</v>
      </c>
      <c r="I24" s="27">
        <v>24.848619078687527</v>
      </c>
      <c r="J24" s="36">
        <v>26.621739865887861</v>
      </c>
      <c r="K24" s="45">
        <v>11</v>
      </c>
      <c r="L24" s="18"/>
      <c r="N24" s="23"/>
      <c r="O24" s="34"/>
    </row>
    <row r="25" spans="1:15">
      <c r="A25" s="16"/>
      <c r="B25" s="11" t="s">
        <v>23</v>
      </c>
      <c r="C25" s="27">
        <v>20.36846967846698</v>
      </c>
      <c r="D25" s="27">
        <v>18.588244846359888</v>
      </c>
      <c r="E25" s="27">
        <v>20.741490212239295</v>
      </c>
      <c r="F25" s="27">
        <v>23.728626421625592</v>
      </c>
      <c r="G25" s="27">
        <v>24.312571030091345</v>
      </c>
      <c r="H25" s="27">
        <v>25.698886095512147</v>
      </c>
      <c r="I25" s="27">
        <v>24.060675833410574</v>
      </c>
      <c r="J25" s="36">
        <v>24.202791503234682</v>
      </c>
      <c r="K25" s="45">
        <v>12</v>
      </c>
      <c r="L25" s="18"/>
    </row>
    <row r="26" spans="1:15">
      <c r="A26" s="16"/>
      <c r="B26" s="11" t="s">
        <v>21</v>
      </c>
      <c r="C26" s="27">
        <v>26.027588025259625</v>
      </c>
      <c r="D26" s="27">
        <v>24.733689386974859</v>
      </c>
      <c r="E26" s="27">
        <v>25.621444313464192</v>
      </c>
      <c r="F26" s="27">
        <v>27.693509513037618</v>
      </c>
      <c r="G26" s="27">
        <v>21.121371086943356</v>
      </c>
      <c r="H26" s="27">
        <v>21.038394612944746</v>
      </c>
      <c r="I26" s="27">
        <v>21.848769353891754</v>
      </c>
      <c r="J26" s="36">
        <v>23.450885921980589</v>
      </c>
      <c r="K26" s="45">
        <v>13</v>
      </c>
      <c r="L26" s="18"/>
    </row>
    <row r="27" spans="1:15">
      <c r="A27" s="16"/>
      <c r="B27" s="11" t="s">
        <v>16</v>
      </c>
      <c r="C27" s="27"/>
      <c r="D27" s="27"/>
      <c r="E27" s="27"/>
      <c r="F27" s="27">
        <v>27.570249211402192</v>
      </c>
      <c r="G27" s="27">
        <v>23.113623662320506</v>
      </c>
      <c r="H27" s="27">
        <v>15.650987155351356</v>
      </c>
      <c r="I27" s="27">
        <v>10.799961610522054</v>
      </c>
      <c r="J27" s="36">
        <v>23.423711184003079</v>
      </c>
      <c r="K27" s="45">
        <v>14</v>
      </c>
      <c r="L27" s="18"/>
    </row>
    <row r="28" spans="1:15">
      <c r="A28" s="16"/>
      <c r="B28" s="11" t="s">
        <v>3</v>
      </c>
      <c r="C28" s="27"/>
      <c r="D28" s="27"/>
      <c r="E28" s="27"/>
      <c r="F28" s="27">
        <v>29.124938171799958</v>
      </c>
      <c r="G28" s="27">
        <v>31.88154211531198</v>
      </c>
      <c r="H28" s="27">
        <v>18.785865215779751</v>
      </c>
      <c r="I28" s="27">
        <v>19.542482843106619</v>
      </c>
      <c r="J28" s="36">
        <v>21.641588366464006</v>
      </c>
      <c r="K28" s="45">
        <v>15</v>
      </c>
      <c r="L28" s="18"/>
    </row>
    <row r="29" spans="1:15">
      <c r="A29" s="16"/>
      <c r="B29" s="11" t="s">
        <v>8</v>
      </c>
      <c r="C29" s="27">
        <v>31.142311053637528</v>
      </c>
      <c r="D29" s="27">
        <v>29.19740655810218</v>
      </c>
      <c r="E29" s="27">
        <v>36.643085498047334</v>
      </c>
      <c r="F29" s="27">
        <v>37.60627273983328</v>
      </c>
      <c r="G29" s="27">
        <v>32.466873703788515</v>
      </c>
      <c r="H29" s="27">
        <v>29.356758232016468</v>
      </c>
      <c r="I29" s="27">
        <v>15.98518695396268</v>
      </c>
      <c r="J29" s="36">
        <v>21.357658431621289</v>
      </c>
      <c r="K29" s="45">
        <v>16</v>
      </c>
      <c r="L29" s="18"/>
    </row>
    <row r="30" spans="1:15">
      <c r="A30" s="16"/>
      <c r="B30" s="11" t="s">
        <v>18</v>
      </c>
      <c r="C30" s="27">
        <v>29.589151673189011</v>
      </c>
      <c r="D30" s="27">
        <v>26.755469888789413</v>
      </c>
      <c r="E30" s="27">
        <v>26.211612706929149</v>
      </c>
      <c r="F30" s="27">
        <v>31.406852983102763</v>
      </c>
      <c r="G30" s="27">
        <v>30.261676625354667</v>
      </c>
      <c r="H30" s="27">
        <v>27.256553737607202</v>
      </c>
      <c r="I30" s="27">
        <v>24.205302304299348</v>
      </c>
      <c r="J30" s="36">
        <v>20.733764408209165</v>
      </c>
      <c r="K30" s="45">
        <v>17</v>
      </c>
      <c r="L30" s="18"/>
    </row>
    <row r="31" spans="1:15">
      <c r="A31" s="16"/>
      <c r="B31" s="11" t="s">
        <v>17</v>
      </c>
      <c r="C31" s="27"/>
      <c r="D31" s="27"/>
      <c r="E31" s="27"/>
      <c r="F31" s="27">
        <v>38.019126296412701</v>
      </c>
      <c r="G31" s="27">
        <v>31.119733190013765</v>
      </c>
      <c r="H31" s="27">
        <v>23.197264204712955</v>
      </c>
      <c r="I31" s="27">
        <v>22.289100574611638</v>
      </c>
      <c r="J31" s="36">
        <v>20.681934978390721</v>
      </c>
      <c r="K31" s="45">
        <v>18</v>
      </c>
      <c r="L31" s="18"/>
    </row>
    <row r="32" spans="1:15">
      <c r="A32" s="16"/>
      <c r="B32" s="11" t="s">
        <v>15</v>
      </c>
      <c r="C32" s="27"/>
      <c r="D32" s="27"/>
      <c r="E32" s="27"/>
      <c r="F32" s="27">
        <v>32.933001169975853</v>
      </c>
      <c r="G32" s="27">
        <v>23.193443630983264</v>
      </c>
      <c r="H32" s="27">
        <v>33.943439144952684</v>
      </c>
      <c r="I32" s="27">
        <v>27.007421292154916</v>
      </c>
      <c r="J32" s="36">
        <v>20.532262335598901</v>
      </c>
      <c r="K32" s="45">
        <v>19</v>
      </c>
      <c r="L32" s="18"/>
    </row>
    <row r="33" spans="1:14">
      <c r="A33" s="16"/>
      <c r="B33" s="11" t="s">
        <v>6</v>
      </c>
      <c r="C33" s="27"/>
      <c r="D33" s="27"/>
      <c r="E33" s="27"/>
      <c r="F33" s="27">
        <v>37.165506146458881</v>
      </c>
      <c r="G33" s="27">
        <v>26.364153031617359</v>
      </c>
      <c r="H33" s="27">
        <v>13.894020302578511</v>
      </c>
      <c r="I33" s="27">
        <v>22.167981045474839</v>
      </c>
      <c r="J33" s="36">
        <v>18.595491675029404</v>
      </c>
      <c r="K33" s="45">
        <v>20</v>
      </c>
      <c r="L33" s="18"/>
    </row>
    <row r="34" spans="1:14">
      <c r="A34" s="16"/>
      <c r="B34" s="11" t="s">
        <v>5</v>
      </c>
      <c r="C34" s="27">
        <v>18.491957964414752</v>
      </c>
      <c r="D34" s="27">
        <v>25.536117794978352</v>
      </c>
      <c r="E34" s="27">
        <v>27.589495013707339</v>
      </c>
      <c r="F34" s="27">
        <v>25.46423580307901</v>
      </c>
      <c r="G34" s="27">
        <v>13.410664615020416</v>
      </c>
      <c r="H34" s="27">
        <v>29.899206281471368</v>
      </c>
      <c r="I34" s="27">
        <v>26.046118844453936</v>
      </c>
      <c r="J34" s="36">
        <v>18.157597313293746</v>
      </c>
      <c r="K34" s="45">
        <v>21</v>
      </c>
      <c r="L34" s="18"/>
    </row>
    <row r="35" spans="1:14">
      <c r="A35" s="16"/>
      <c r="B35" s="11" t="s">
        <v>12</v>
      </c>
      <c r="C35" s="27"/>
      <c r="D35" s="27"/>
      <c r="E35" s="27"/>
      <c r="F35" s="27">
        <v>32.089881315382094</v>
      </c>
      <c r="G35" s="27">
        <v>14.874952667736526</v>
      </c>
      <c r="H35" s="27">
        <v>20.641346899829671</v>
      </c>
      <c r="I35" s="27">
        <v>16.420699291448603</v>
      </c>
      <c r="J35" s="36">
        <v>16.245882011734871</v>
      </c>
      <c r="K35" s="45">
        <v>22</v>
      </c>
      <c r="L35" s="18"/>
    </row>
    <row r="36" spans="1:14" ht="14.25" customHeight="1">
      <c r="A36" s="16"/>
      <c r="B36" s="11" t="s">
        <v>25</v>
      </c>
      <c r="C36" s="27">
        <v>15.620856979089639</v>
      </c>
      <c r="D36" s="27">
        <v>28.170584385650077</v>
      </c>
      <c r="E36" s="27">
        <v>29.842660655298982</v>
      </c>
      <c r="F36" s="27">
        <v>24.336793859788557</v>
      </c>
      <c r="G36" s="27">
        <v>14.552750909579087</v>
      </c>
      <c r="H36" s="27">
        <v>15.945028069234086</v>
      </c>
      <c r="I36" s="27">
        <v>16.200256615483987</v>
      </c>
      <c r="J36" s="36">
        <v>15.570234132505952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16.53879673681654</v>
      </c>
      <c r="G37" s="27">
        <v>8.3921547127917648</v>
      </c>
      <c r="H37" s="27">
        <v>11.844716649601173</v>
      </c>
      <c r="I37" s="27">
        <v>4.8563074029704625</v>
      </c>
      <c r="J37" s="36">
        <v>1.8303672750090114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43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185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10</v>
      </c>
      <c r="C13" s="27">
        <v>16.443809966754518</v>
      </c>
      <c r="D13" s="27">
        <v>14.701599577979971</v>
      </c>
      <c r="E13" s="27">
        <v>13.827504516833217</v>
      </c>
      <c r="F13" s="27">
        <v>13.569352618966828</v>
      </c>
      <c r="G13" s="27">
        <v>16.029090158861152</v>
      </c>
      <c r="H13" s="27">
        <v>15.625582363553461</v>
      </c>
      <c r="I13" s="27">
        <v>18.971318939093031</v>
      </c>
      <c r="J13" s="36">
        <v>18.447054199526171</v>
      </c>
      <c r="K13" s="45">
        <v>1</v>
      </c>
      <c r="L13" s="18"/>
    </row>
    <row r="14" spans="1:15">
      <c r="A14" s="16"/>
      <c r="B14" s="11" t="s">
        <v>7</v>
      </c>
      <c r="C14" s="27">
        <v>22.211555408386165</v>
      </c>
      <c r="D14" s="27">
        <v>22.049042391217242</v>
      </c>
      <c r="E14" s="27">
        <v>24.22280647197957</v>
      </c>
      <c r="F14" s="27">
        <v>14.997259714081354</v>
      </c>
      <c r="G14" s="27">
        <v>15.491862065400694</v>
      </c>
      <c r="H14" s="27">
        <v>14.699846302827851</v>
      </c>
      <c r="I14" s="27">
        <v>16.077620324935022</v>
      </c>
      <c r="J14" s="36">
        <v>18.01733598017336</v>
      </c>
      <c r="K14" s="45">
        <v>2</v>
      </c>
      <c r="L14" s="18"/>
    </row>
    <row r="15" spans="1:15">
      <c r="A15" s="16"/>
      <c r="B15" s="11" t="s">
        <v>9</v>
      </c>
      <c r="C15" s="27"/>
      <c r="D15" s="27"/>
      <c r="E15" s="27"/>
      <c r="F15" s="27">
        <v>11.813746051381218</v>
      </c>
      <c r="G15" s="27">
        <v>13.006840594721735</v>
      </c>
      <c r="H15" s="27">
        <v>14.273704202222422</v>
      </c>
      <c r="I15" s="27">
        <v>15.697485584608961</v>
      </c>
      <c r="J15" s="36">
        <v>15.774294019933551</v>
      </c>
      <c r="K15" s="45">
        <v>3</v>
      </c>
      <c r="L15" s="18"/>
    </row>
    <row r="16" spans="1:15">
      <c r="A16" s="16"/>
      <c r="B16" s="11" t="s">
        <v>8</v>
      </c>
      <c r="C16" s="27">
        <v>15.52852402640311</v>
      </c>
      <c r="D16" s="27">
        <v>16.31656753075929</v>
      </c>
      <c r="E16" s="27">
        <v>14.982896662285977</v>
      </c>
      <c r="F16" s="27">
        <v>15.782250264818309</v>
      </c>
      <c r="G16" s="27">
        <v>12.221468365484018</v>
      </c>
      <c r="H16" s="27">
        <v>12.081725511133069</v>
      </c>
      <c r="I16" s="27">
        <v>8.4542444026919856</v>
      </c>
      <c r="J16" s="36">
        <v>14.811439674345033</v>
      </c>
      <c r="K16" s="45">
        <v>4</v>
      </c>
      <c r="L16" s="18"/>
    </row>
    <row r="17" spans="1:15">
      <c r="A17" s="16"/>
      <c r="B17" s="11" t="s">
        <v>14</v>
      </c>
      <c r="C17" s="27"/>
      <c r="D17" s="27"/>
      <c r="E17" s="27"/>
      <c r="F17" s="27">
        <v>11.627846002077863</v>
      </c>
      <c r="G17" s="27">
        <v>9.6999202824279678</v>
      </c>
      <c r="H17" s="27">
        <v>12.619369064555846</v>
      </c>
      <c r="I17" s="27">
        <v>10.101029744946082</v>
      </c>
      <c r="J17" s="36">
        <v>14.776843005846285</v>
      </c>
      <c r="K17" s="45">
        <v>5</v>
      </c>
      <c r="L17" s="18"/>
    </row>
    <row r="18" spans="1:15">
      <c r="A18" s="16"/>
      <c r="B18" s="11" t="s">
        <v>11</v>
      </c>
      <c r="C18" s="27"/>
      <c r="D18" s="27"/>
      <c r="E18" s="27"/>
      <c r="F18" s="27">
        <v>15.268873005289057</v>
      </c>
      <c r="G18" s="27">
        <v>19.262984410805199</v>
      </c>
      <c r="H18" s="27">
        <v>18.038127562585938</v>
      </c>
      <c r="I18" s="27">
        <v>16.545787396295498</v>
      </c>
      <c r="J18" s="36">
        <v>14.706893360480185</v>
      </c>
      <c r="K18" s="45">
        <v>6</v>
      </c>
      <c r="L18" s="18"/>
    </row>
    <row r="19" spans="1:15">
      <c r="A19" s="16"/>
      <c r="B19" s="11" t="s">
        <v>3</v>
      </c>
      <c r="C19" s="27"/>
      <c r="D19" s="27"/>
      <c r="E19" s="27"/>
      <c r="F19" s="27">
        <v>10.942926587987513</v>
      </c>
      <c r="G19" s="27">
        <v>11.482560395721981</v>
      </c>
      <c r="H19" s="27">
        <v>8.4125828907533027</v>
      </c>
      <c r="I19" s="27">
        <v>10.771903946397991</v>
      </c>
      <c r="J19" s="36">
        <v>14.27009281671082</v>
      </c>
      <c r="K19" s="45">
        <v>7</v>
      </c>
      <c r="L19" s="18"/>
    </row>
    <row r="20" spans="1:15">
      <c r="A20" s="16"/>
      <c r="B20" s="12" t="s">
        <v>4</v>
      </c>
      <c r="C20" s="50">
        <v>10.902129306415825</v>
      </c>
      <c r="D20" s="50">
        <v>11.697930706488982</v>
      </c>
      <c r="E20" s="50">
        <v>11.796725623510763</v>
      </c>
      <c r="F20" s="50">
        <v>9.0368075289033545</v>
      </c>
      <c r="G20" s="50">
        <v>10.536734167533773</v>
      </c>
      <c r="H20" s="50">
        <v>9.1281176911288231</v>
      </c>
      <c r="I20" s="50">
        <v>12.582700602243522</v>
      </c>
      <c r="J20" s="50">
        <v>13.94687153125129</v>
      </c>
      <c r="K20" s="107">
        <v>8</v>
      </c>
      <c r="L20" s="18"/>
    </row>
    <row r="21" spans="1:15">
      <c r="A21" s="16"/>
      <c r="B21" s="11" t="s">
        <v>24</v>
      </c>
      <c r="C21" s="53">
        <v>15.374656495209107</v>
      </c>
      <c r="D21" s="53">
        <v>13.512452081757298</v>
      </c>
      <c r="E21" s="53">
        <v>16.174982592677978</v>
      </c>
      <c r="F21" s="53">
        <v>11.536551228567909</v>
      </c>
      <c r="G21" s="53">
        <v>12.985010774856697</v>
      </c>
      <c r="H21" s="53">
        <v>16.883645637036668</v>
      </c>
      <c r="I21" s="53">
        <v>18.526694819296164</v>
      </c>
      <c r="J21" s="36">
        <v>13.843919133706292</v>
      </c>
      <c r="K21" s="108">
        <v>9</v>
      </c>
      <c r="L21" s="18"/>
    </row>
    <row r="22" spans="1:15">
      <c r="A22" s="16"/>
      <c r="B22" s="11" t="s">
        <v>23</v>
      </c>
      <c r="C22" s="53">
        <v>9.9317716640041009</v>
      </c>
      <c r="D22" s="53">
        <v>9.8967263952282316</v>
      </c>
      <c r="E22" s="53">
        <v>11.948649219375653</v>
      </c>
      <c r="F22" s="53">
        <v>9.0083496344460645</v>
      </c>
      <c r="G22" s="53">
        <v>9.8612638731044235</v>
      </c>
      <c r="H22" s="53">
        <v>14.963619210337209</v>
      </c>
      <c r="I22" s="53">
        <v>13.47959369527679</v>
      </c>
      <c r="J22" s="36">
        <v>12.426515589436702</v>
      </c>
      <c r="K22" s="108">
        <v>10</v>
      </c>
      <c r="L22" s="18"/>
    </row>
    <row r="23" spans="1:15">
      <c r="A23" s="16"/>
      <c r="B23" s="11" t="s">
        <v>19</v>
      </c>
      <c r="C23" s="27">
        <v>11.628270545787124</v>
      </c>
      <c r="D23" s="27">
        <v>13.392151770332067</v>
      </c>
      <c r="E23" s="27">
        <v>13.513963426413708</v>
      </c>
      <c r="F23" s="27">
        <v>5.8700768302674593</v>
      </c>
      <c r="G23" s="27">
        <v>10.899040737295861</v>
      </c>
      <c r="H23" s="27">
        <v>11.408788783972442</v>
      </c>
      <c r="I23" s="27">
        <v>13.614437693452805</v>
      </c>
      <c r="J23" s="36">
        <v>12.117680106756309</v>
      </c>
      <c r="K23" s="45">
        <v>11</v>
      </c>
      <c r="L23" s="18"/>
      <c r="N23" s="23"/>
      <c r="O23" s="34"/>
    </row>
    <row r="24" spans="1:15">
      <c r="A24" s="16"/>
      <c r="B24" s="11" t="s">
        <v>16</v>
      </c>
      <c r="C24" s="53"/>
      <c r="D24" s="53"/>
      <c r="E24" s="53"/>
      <c r="F24" s="53">
        <v>9.7950370266601645</v>
      </c>
      <c r="G24" s="53">
        <v>6.1044833335642661</v>
      </c>
      <c r="H24" s="53">
        <v>7.9231339713968518</v>
      </c>
      <c r="I24" s="53">
        <v>6.1619284870790203</v>
      </c>
      <c r="J24" s="36">
        <v>12.10866636363264</v>
      </c>
      <c r="K24" s="108">
        <v>12</v>
      </c>
      <c r="L24" s="18"/>
      <c r="N24" s="23"/>
      <c r="O24" s="34"/>
    </row>
    <row r="25" spans="1:15">
      <c r="A25" s="16"/>
      <c r="B25" s="12" t="s">
        <v>26</v>
      </c>
      <c r="C25" s="54">
        <v>12.655588547505451</v>
      </c>
      <c r="D25" s="54">
        <v>12.711868291272069</v>
      </c>
      <c r="E25" s="54">
        <v>13.301432919019355</v>
      </c>
      <c r="F25" s="54">
        <v>9.2040168014465813</v>
      </c>
      <c r="G25" s="54">
        <v>9.6743542970691578</v>
      </c>
      <c r="H25" s="54">
        <v>11.185705002709007</v>
      </c>
      <c r="I25" s="54">
        <v>12.355387922282842</v>
      </c>
      <c r="J25" s="50">
        <v>12.074987410605656</v>
      </c>
      <c r="K25" s="108"/>
      <c r="L25" s="18"/>
    </row>
    <row r="26" spans="1:15">
      <c r="A26" s="16"/>
      <c r="B26" s="11" t="s">
        <v>22</v>
      </c>
      <c r="C26" s="27">
        <v>13.146944679905623</v>
      </c>
      <c r="D26" s="27">
        <v>12.68239164902659</v>
      </c>
      <c r="E26" s="27">
        <v>13.654273590624367</v>
      </c>
      <c r="F26" s="27">
        <v>7.6759560480679641</v>
      </c>
      <c r="G26" s="27">
        <v>8.3216650578742453</v>
      </c>
      <c r="H26" s="27">
        <v>9.7250540274493389</v>
      </c>
      <c r="I26" s="27">
        <v>12.6948313371054</v>
      </c>
      <c r="J26" s="36">
        <v>12.045972354772758</v>
      </c>
      <c r="K26" s="108">
        <v>13</v>
      </c>
      <c r="L26" s="18"/>
    </row>
    <row r="27" spans="1:15">
      <c r="A27" s="16"/>
      <c r="B27" s="11" t="s">
        <v>18</v>
      </c>
      <c r="C27" s="27">
        <v>15.200359289493159</v>
      </c>
      <c r="D27" s="27">
        <v>15.519722676453396</v>
      </c>
      <c r="E27" s="27">
        <v>10.814766990777592</v>
      </c>
      <c r="F27" s="27">
        <v>11.668004909642072</v>
      </c>
      <c r="G27" s="27">
        <v>11.049644017231161</v>
      </c>
      <c r="H27" s="27">
        <v>13.50384202096385</v>
      </c>
      <c r="I27" s="27">
        <v>12.729082039968064</v>
      </c>
      <c r="J27" s="36">
        <v>11.962640177427923</v>
      </c>
      <c r="K27" s="45">
        <v>14</v>
      </c>
      <c r="L27" s="18"/>
    </row>
    <row r="28" spans="1:15">
      <c r="A28" s="16"/>
      <c r="B28" s="11" t="s">
        <v>21</v>
      </c>
      <c r="C28" s="27">
        <v>12.074449418549595</v>
      </c>
      <c r="D28" s="27">
        <v>15.91516000525325</v>
      </c>
      <c r="E28" s="27">
        <v>17.595582359049121</v>
      </c>
      <c r="F28" s="27">
        <v>8.5658063775670747</v>
      </c>
      <c r="G28" s="27">
        <v>8.9282599395173516</v>
      </c>
      <c r="H28" s="27">
        <v>11.551478183018444</v>
      </c>
      <c r="I28" s="27">
        <v>11.670453834062847</v>
      </c>
      <c r="J28" s="36">
        <v>11.815568306371963</v>
      </c>
      <c r="K28" s="45">
        <v>15</v>
      </c>
      <c r="L28" s="18"/>
    </row>
    <row r="29" spans="1:15">
      <c r="A29" s="16"/>
      <c r="B29" s="11" t="s">
        <v>198</v>
      </c>
      <c r="C29" s="27"/>
      <c r="D29" s="27"/>
      <c r="E29" s="27"/>
      <c r="F29" s="27">
        <v>12.426458300920244</v>
      </c>
      <c r="G29" s="27">
        <v>14.170238951990569</v>
      </c>
      <c r="H29" s="27">
        <v>14.424595670841583</v>
      </c>
      <c r="I29" s="27">
        <v>19.83832488480229</v>
      </c>
      <c r="J29" s="36">
        <v>11.622364729136224</v>
      </c>
      <c r="K29" s="45">
        <v>16</v>
      </c>
      <c r="L29" s="18"/>
    </row>
    <row r="30" spans="1:15">
      <c r="A30" s="16"/>
      <c r="B30" s="11" t="s">
        <v>20</v>
      </c>
      <c r="C30" s="27">
        <v>17.238445431796126</v>
      </c>
      <c r="D30" s="27">
        <v>13.966167010839131</v>
      </c>
      <c r="E30" s="27">
        <v>12.935885533730737</v>
      </c>
      <c r="F30" s="27">
        <v>11.36852149848022</v>
      </c>
      <c r="G30" s="27">
        <v>9.9130055306505369</v>
      </c>
      <c r="H30" s="27">
        <v>10.526665483455522</v>
      </c>
      <c r="I30" s="27">
        <v>12.826851501036348</v>
      </c>
      <c r="J30" s="36">
        <v>11.401305153749144</v>
      </c>
      <c r="K30" s="45">
        <v>17</v>
      </c>
      <c r="L30" s="18"/>
    </row>
    <row r="31" spans="1:15">
      <c r="A31" s="16"/>
      <c r="B31" s="11" t="s">
        <v>17</v>
      </c>
      <c r="C31" s="27"/>
      <c r="D31" s="27"/>
      <c r="E31" s="27"/>
      <c r="F31" s="27">
        <v>11.884344273335428</v>
      </c>
      <c r="G31" s="27">
        <v>11.498450234489461</v>
      </c>
      <c r="H31" s="27">
        <v>9.1859218350442973</v>
      </c>
      <c r="I31" s="27">
        <v>10.096127005919802</v>
      </c>
      <c r="J31" s="36">
        <v>11.279159891827227</v>
      </c>
      <c r="K31" s="45">
        <v>18</v>
      </c>
      <c r="L31" s="18"/>
    </row>
    <row r="32" spans="1:15">
      <c r="A32" s="16"/>
      <c r="B32" s="11" t="s">
        <v>25</v>
      </c>
      <c r="C32" s="27">
        <v>11.901417797360425</v>
      </c>
      <c r="D32" s="27">
        <v>16.776443059648656</v>
      </c>
      <c r="E32" s="27">
        <v>10.028295492060266</v>
      </c>
      <c r="F32" s="27">
        <v>10.868107915349562</v>
      </c>
      <c r="G32" s="27">
        <v>7.5420455215216355</v>
      </c>
      <c r="H32" s="27">
        <v>7.2920033586022059</v>
      </c>
      <c r="I32" s="27">
        <v>8.1093213556037664</v>
      </c>
      <c r="J32" s="36">
        <v>10.926419482168775</v>
      </c>
      <c r="K32" s="45">
        <v>19</v>
      </c>
      <c r="L32" s="18"/>
    </row>
    <row r="33" spans="1:14">
      <c r="A33" s="16"/>
      <c r="B33" s="11" t="s">
        <v>15</v>
      </c>
      <c r="C33" s="27"/>
      <c r="D33" s="27"/>
      <c r="E33" s="27"/>
      <c r="F33" s="27">
        <v>12.372829752237031</v>
      </c>
      <c r="G33" s="27">
        <v>9.3088142041851611</v>
      </c>
      <c r="H33" s="27">
        <v>14.953303393068051</v>
      </c>
      <c r="I33" s="27">
        <v>9.3846534151637648</v>
      </c>
      <c r="J33" s="36">
        <v>8.4891870421043336</v>
      </c>
      <c r="K33" s="45">
        <v>20</v>
      </c>
      <c r="L33" s="18"/>
    </row>
    <row r="34" spans="1:14">
      <c r="A34" s="16"/>
      <c r="B34" s="11" t="s">
        <v>6</v>
      </c>
      <c r="C34" s="27"/>
      <c r="D34" s="27"/>
      <c r="E34" s="27"/>
      <c r="F34" s="27">
        <v>10.425032850704294</v>
      </c>
      <c r="G34" s="27">
        <v>8.1194101283240094</v>
      </c>
      <c r="H34" s="27">
        <v>7.6161398965269393</v>
      </c>
      <c r="I34" s="27">
        <v>5.9524763354584689</v>
      </c>
      <c r="J34" s="36">
        <v>6.5472143990158935</v>
      </c>
      <c r="K34" s="45">
        <v>21</v>
      </c>
      <c r="L34" s="18"/>
    </row>
    <row r="35" spans="1:14">
      <c r="A35" s="16"/>
      <c r="B35" s="11" t="s">
        <v>5</v>
      </c>
      <c r="C35" s="27">
        <v>7.30351884430981</v>
      </c>
      <c r="D35" s="27">
        <v>3.4894183228166225</v>
      </c>
      <c r="E35" s="27">
        <v>19.39355075965543</v>
      </c>
      <c r="F35" s="27">
        <v>7.8090932368436716</v>
      </c>
      <c r="G35" s="27">
        <v>7.5906595845416325</v>
      </c>
      <c r="H35" s="27">
        <v>18.329777246735514</v>
      </c>
      <c r="I35" s="27">
        <v>15.571462694455882</v>
      </c>
      <c r="J35" s="36">
        <v>6.4323591389770716</v>
      </c>
      <c r="K35" s="45">
        <v>22</v>
      </c>
      <c r="L35" s="18"/>
    </row>
    <row r="36" spans="1:14" ht="14.25" customHeight="1">
      <c r="A36" s="16"/>
      <c r="B36" s="11" t="s">
        <v>12</v>
      </c>
      <c r="C36" s="27"/>
      <c r="D36" s="27"/>
      <c r="E36" s="27"/>
      <c r="F36" s="27">
        <v>9.875686072148989</v>
      </c>
      <c r="G36" s="27">
        <v>2.5261905191222338</v>
      </c>
      <c r="H36" s="27">
        <v>5.2211986909103878</v>
      </c>
      <c r="I36" s="27">
        <v>3.4228737257236399</v>
      </c>
      <c r="J36" s="36">
        <v>5.5833599809624381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5.4762619119054765</v>
      </c>
      <c r="G37" s="27">
        <v>4.5270761091542049</v>
      </c>
      <c r="H37" s="27">
        <v>7.1118864323005555</v>
      </c>
      <c r="I37" s="27">
        <v>3.2796176785047217</v>
      </c>
      <c r="J37" s="36">
        <v>1.1067647490754708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185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10</v>
      </c>
      <c r="C13" s="27">
        <v>5.5285687216853567</v>
      </c>
      <c r="D13" s="27">
        <v>3.4156156129971706</v>
      </c>
      <c r="E13" s="27">
        <v>4.1482513550499647</v>
      </c>
      <c r="F13" s="27">
        <v>3.8911990153451876</v>
      </c>
      <c r="G13" s="27">
        <v>5.7813080255828337</v>
      </c>
      <c r="H13" s="27">
        <v>4.6067683035625793</v>
      </c>
      <c r="I13" s="27">
        <v>7.1168676414380254</v>
      </c>
      <c r="J13" s="36">
        <v>7.1012915740171252</v>
      </c>
      <c r="K13" s="45">
        <v>1</v>
      </c>
      <c r="L13" s="18"/>
    </row>
    <row r="14" spans="1:15">
      <c r="A14" s="16"/>
      <c r="B14" s="11" t="s">
        <v>7</v>
      </c>
      <c r="C14" s="27">
        <v>11.167931551990259</v>
      </c>
      <c r="D14" s="27">
        <v>8.8287633569223889</v>
      </c>
      <c r="E14" s="27">
        <v>8.4597749426856375</v>
      </c>
      <c r="F14" s="27">
        <v>5.2186190816790994</v>
      </c>
      <c r="G14" s="27">
        <v>6.5478228844277604</v>
      </c>
      <c r="H14" s="27">
        <v>7.4363540137045572</v>
      </c>
      <c r="I14" s="27">
        <v>6.1721746183467392</v>
      </c>
      <c r="J14" s="36">
        <v>6.3224541632245419</v>
      </c>
      <c r="K14" s="45">
        <v>2</v>
      </c>
      <c r="L14" s="18"/>
    </row>
    <row r="15" spans="1:15">
      <c r="A15" s="16"/>
      <c r="B15" s="11" t="s">
        <v>9</v>
      </c>
      <c r="C15" s="27"/>
      <c r="D15" s="27"/>
      <c r="E15" s="27"/>
      <c r="F15" s="27">
        <v>5.4030612607616897</v>
      </c>
      <c r="G15" s="27">
        <v>4.0668090891435229</v>
      </c>
      <c r="H15" s="27">
        <v>3.78056270663722</v>
      </c>
      <c r="I15" s="27">
        <v>5.8085484217941312</v>
      </c>
      <c r="J15" s="36">
        <v>6.0612541528239205</v>
      </c>
      <c r="K15" s="45">
        <v>3</v>
      </c>
      <c r="L15" s="18"/>
    </row>
    <row r="16" spans="1:15">
      <c r="A16" s="16"/>
      <c r="B16" s="12" t="s">
        <v>4</v>
      </c>
      <c r="C16" s="50">
        <v>5.9199609626995917</v>
      </c>
      <c r="D16" s="50">
        <v>5.237069811177145</v>
      </c>
      <c r="E16" s="50">
        <v>6.0183370695580232</v>
      </c>
      <c r="F16" s="50">
        <v>2.5848724505725751</v>
      </c>
      <c r="G16" s="50">
        <v>4.1794598151952549</v>
      </c>
      <c r="H16" s="50">
        <v>2.7004203341939381</v>
      </c>
      <c r="I16" s="50">
        <v>4.2171107888106061</v>
      </c>
      <c r="J16" s="50">
        <v>5.7402201167335942</v>
      </c>
      <c r="K16" s="107">
        <v>4</v>
      </c>
      <c r="L16" s="18"/>
    </row>
    <row r="17" spans="1:15">
      <c r="A17" s="16"/>
      <c r="B17" s="11" t="s">
        <v>19</v>
      </c>
      <c r="C17" s="49">
        <v>5.1735762696339505</v>
      </c>
      <c r="D17" s="49">
        <v>4.7718536306118757</v>
      </c>
      <c r="E17" s="49">
        <v>3.8747943129676341</v>
      </c>
      <c r="F17" s="49">
        <v>1.3692085606452651</v>
      </c>
      <c r="G17" s="49">
        <v>3.5851688386010121</v>
      </c>
      <c r="H17" s="49">
        <v>4.7482375216653896</v>
      </c>
      <c r="I17" s="49">
        <v>4.366715803749063</v>
      </c>
      <c r="J17" s="36">
        <v>5.5720774569203453</v>
      </c>
      <c r="K17" s="130">
        <v>5</v>
      </c>
      <c r="L17" s="18"/>
    </row>
    <row r="18" spans="1:15">
      <c r="A18" s="16"/>
      <c r="B18" s="11" t="s">
        <v>20</v>
      </c>
      <c r="C18" s="27">
        <v>6.2407435779582254</v>
      </c>
      <c r="D18" s="27">
        <v>4.5234192552974752</v>
      </c>
      <c r="E18" s="27">
        <v>3.8660664842503003</v>
      </c>
      <c r="F18" s="27">
        <v>4.0831953481502214</v>
      </c>
      <c r="G18" s="27">
        <v>2.9061715848208363</v>
      </c>
      <c r="H18" s="27">
        <v>3.4066469161421855</v>
      </c>
      <c r="I18" s="27">
        <v>5.8018676591856293</v>
      </c>
      <c r="J18" s="36">
        <v>5.0542967658933371</v>
      </c>
      <c r="K18" s="45">
        <v>6</v>
      </c>
      <c r="L18" s="18"/>
    </row>
    <row r="19" spans="1:15">
      <c r="A19" s="16"/>
      <c r="B19" s="11" t="s">
        <v>3</v>
      </c>
      <c r="C19" s="27"/>
      <c r="D19" s="27"/>
      <c r="E19" s="27"/>
      <c r="F19" s="27">
        <v>4.3441955951728799</v>
      </c>
      <c r="G19" s="27">
        <v>5.4559236703627629</v>
      </c>
      <c r="H19" s="27">
        <v>4.4297684334696017</v>
      </c>
      <c r="I19" s="27">
        <v>4.7141767816293116</v>
      </c>
      <c r="J19" s="36">
        <v>4.9593569536297624</v>
      </c>
      <c r="K19" s="45">
        <v>7</v>
      </c>
      <c r="L19" s="18"/>
    </row>
    <row r="20" spans="1:15">
      <c r="A20" s="16"/>
      <c r="B20" s="11" t="s">
        <v>23</v>
      </c>
      <c r="C20" s="27">
        <v>4.6026242211365815</v>
      </c>
      <c r="D20" s="27">
        <v>3.9996368093703181</v>
      </c>
      <c r="E20" s="27">
        <v>3.6988841420987075</v>
      </c>
      <c r="F20" s="27">
        <v>3.1831000069222672</v>
      </c>
      <c r="G20" s="27">
        <v>3.9328561059957021</v>
      </c>
      <c r="H20" s="27">
        <v>6.729950748000924</v>
      </c>
      <c r="I20" s="27">
        <v>5.9303809863305812</v>
      </c>
      <c r="J20" s="36">
        <v>4.8668956744693217</v>
      </c>
      <c r="K20" s="45">
        <v>8</v>
      </c>
      <c r="L20" s="18"/>
    </row>
    <row r="21" spans="1:15">
      <c r="A21" s="16"/>
      <c r="B21" s="11" t="s">
        <v>24</v>
      </c>
      <c r="C21" s="53">
        <v>5.8692670443805754</v>
      </c>
      <c r="D21" s="53">
        <v>5.8419419153858545</v>
      </c>
      <c r="E21" s="53">
        <v>5.9684409327064358</v>
      </c>
      <c r="F21" s="53">
        <v>4.6354686658379798</v>
      </c>
      <c r="G21" s="53">
        <v>5.065178211806149</v>
      </c>
      <c r="H21" s="53">
        <v>6.8251876316023434</v>
      </c>
      <c r="I21" s="53">
        <v>8.9963098933005892</v>
      </c>
      <c r="J21" s="36">
        <v>4.8434311975773783</v>
      </c>
      <c r="K21" s="108">
        <v>9</v>
      </c>
      <c r="L21" s="18"/>
    </row>
    <row r="22" spans="1:15">
      <c r="A22" s="16"/>
      <c r="B22" s="11" t="s">
        <v>21</v>
      </c>
      <c r="C22" s="27">
        <v>5.5213186103121803</v>
      </c>
      <c r="D22" s="27">
        <v>5.3732726291059256</v>
      </c>
      <c r="E22" s="27">
        <v>6.0941880838349487</v>
      </c>
      <c r="F22" s="27">
        <v>3.74986579193863</v>
      </c>
      <c r="G22" s="27">
        <v>3.1262221846832374</v>
      </c>
      <c r="H22" s="27">
        <v>4.7932738448783088</v>
      </c>
      <c r="I22" s="27">
        <v>4.3209239447677028</v>
      </c>
      <c r="J22" s="36">
        <v>4.5140600621051723</v>
      </c>
      <c r="K22" s="45">
        <v>10</v>
      </c>
      <c r="L22" s="18"/>
    </row>
    <row r="23" spans="1:15">
      <c r="A23" s="16"/>
      <c r="B23" s="11" t="s">
        <v>11</v>
      </c>
      <c r="C23" s="27"/>
      <c r="D23" s="27"/>
      <c r="E23" s="27"/>
      <c r="F23" s="27">
        <v>4.89894067988378</v>
      </c>
      <c r="G23" s="27">
        <v>6.0020093241672026</v>
      </c>
      <c r="H23" s="27">
        <v>5.5745147344820323</v>
      </c>
      <c r="I23" s="27">
        <v>4.809615149165408</v>
      </c>
      <c r="J23" s="36">
        <v>4.4801114078461444</v>
      </c>
      <c r="K23" s="45">
        <v>11</v>
      </c>
      <c r="L23" s="18"/>
      <c r="N23" s="23"/>
      <c r="O23" s="34"/>
    </row>
    <row r="24" spans="1:15">
      <c r="A24" s="16"/>
      <c r="B24" s="12" t="s">
        <v>26</v>
      </c>
      <c r="C24" s="28">
        <v>5.9553643502804574</v>
      </c>
      <c r="D24" s="28">
        <v>4.6275773405872007</v>
      </c>
      <c r="E24" s="28">
        <v>4.9826542485128238</v>
      </c>
      <c r="F24" s="28">
        <v>3.3424094858059359</v>
      </c>
      <c r="G24" s="28">
        <v>3.4730593743598317</v>
      </c>
      <c r="H24" s="28">
        <v>3.9269237350786876</v>
      </c>
      <c r="I24" s="28">
        <v>4.6147459524193764</v>
      </c>
      <c r="J24" s="50">
        <v>4.3624948262350198</v>
      </c>
      <c r="K24" s="45"/>
      <c r="L24" s="18"/>
      <c r="N24" s="23"/>
      <c r="O24" s="34"/>
    </row>
    <row r="25" spans="1:15">
      <c r="A25" s="16"/>
      <c r="B25" s="11" t="s">
        <v>18</v>
      </c>
      <c r="C25" s="27">
        <v>4.7983744920287599</v>
      </c>
      <c r="D25" s="27">
        <v>5.5279728299876441</v>
      </c>
      <c r="E25" s="27">
        <v>3.0216339865643316</v>
      </c>
      <c r="F25" s="27">
        <v>3.5962774442978471</v>
      </c>
      <c r="G25" s="27">
        <v>2.2987334722285899</v>
      </c>
      <c r="H25" s="27">
        <v>1.6354777014104305</v>
      </c>
      <c r="I25" s="27">
        <v>3.3798950162307273</v>
      </c>
      <c r="J25" s="36">
        <v>3.6477368569018842</v>
      </c>
      <c r="K25" s="45">
        <v>12</v>
      </c>
      <c r="L25" s="18"/>
    </row>
    <row r="26" spans="1:15">
      <c r="A26" s="16"/>
      <c r="B26" s="11" t="s">
        <v>16</v>
      </c>
      <c r="C26" s="27"/>
      <c r="D26" s="27"/>
      <c r="E26" s="27"/>
      <c r="F26" s="27">
        <v>3.9292218363097979</v>
      </c>
      <c r="G26" s="27">
        <v>1.7121373774323021</v>
      </c>
      <c r="H26" s="27">
        <v>2.4640485876152489</v>
      </c>
      <c r="I26" s="27">
        <v>1.9524387750418322</v>
      </c>
      <c r="J26" s="36">
        <v>3.6372273205649535</v>
      </c>
      <c r="K26" s="45">
        <v>13</v>
      </c>
      <c r="L26" s="18"/>
    </row>
    <row r="27" spans="1:15">
      <c r="A27" s="16"/>
      <c r="B27" s="11" t="s">
        <v>22</v>
      </c>
      <c r="C27" s="27">
        <v>6.0418130752195829</v>
      </c>
      <c r="D27" s="27">
        <v>4.5934880418739903</v>
      </c>
      <c r="E27" s="27">
        <v>5.1426879754895269</v>
      </c>
      <c r="F27" s="27">
        <v>2.1089739092331303</v>
      </c>
      <c r="G27" s="27">
        <v>2.0961820275133705</v>
      </c>
      <c r="H27" s="27">
        <v>2.6343897444020774</v>
      </c>
      <c r="I27" s="27">
        <v>3.6663095349796304</v>
      </c>
      <c r="J27" s="36">
        <v>3.1120197638941383</v>
      </c>
      <c r="K27" s="45">
        <v>14</v>
      </c>
      <c r="L27" s="18"/>
    </row>
    <row r="28" spans="1:15">
      <c r="A28" s="16"/>
      <c r="B28" s="11" t="s">
        <v>14</v>
      </c>
      <c r="C28" s="27"/>
      <c r="D28" s="27"/>
      <c r="E28" s="27"/>
      <c r="F28" s="27">
        <v>4.7073128365468122</v>
      </c>
      <c r="G28" s="27">
        <v>3.3038504852649031</v>
      </c>
      <c r="H28" s="27">
        <v>3.0975715224115112</v>
      </c>
      <c r="I28" s="27">
        <v>1.8857589223493871</v>
      </c>
      <c r="J28" s="36">
        <v>3.0471980607443325</v>
      </c>
      <c r="K28" s="45">
        <v>15</v>
      </c>
      <c r="L28" s="18"/>
    </row>
    <row r="29" spans="1:15">
      <c r="A29" s="16"/>
      <c r="B29" s="11" t="s">
        <v>25</v>
      </c>
      <c r="C29" s="27">
        <v>4.147311299450684</v>
      </c>
      <c r="D29" s="27">
        <v>2.9863432061772497</v>
      </c>
      <c r="E29" s="27">
        <v>0.9892189975367196</v>
      </c>
      <c r="F29" s="27">
        <v>2.1785513704578574</v>
      </c>
      <c r="G29" s="27">
        <v>1.8981177863993017</v>
      </c>
      <c r="H29" s="27">
        <v>0.72148598918984241</v>
      </c>
      <c r="I29" s="27">
        <v>1.4593031011507325</v>
      </c>
      <c r="J29" s="36">
        <v>2.6977955356276921</v>
      </c>
      <c r="K29" s="45">
        <v>16</v>
      </c>
      <c r="L29" s="18"/>
    </row>
    <row r="30" spans="1:15">
      <c r="A30" s="16"/>
      <c r="B30" s="11" t="s">
        <v>17</v>
      </c>
      <c r="C30" s="27"/>
      <c r="D30" s="27"/>
      <c r="E30" s="27"/>
      <c r="F30" s="27">
        <v>2.8245459125897323</v>
      </c>
      <c r="G30" s="27">
        <v>2.0585008871579284</v>
      </c>
      <c r="H30" s="27">
        <v>0.88943919253858128</v>
      </c>
      <c r="I30" s="27">
        <v>0.73816608116518589</v>
      </c>
      <c r="J30" s="36">
        <v>2.4798018517426428</v>
      </c>
      <c r="K30" s="45">
        <v>17</v>
      </c>
      <c r="L30" s="18"/>
    </row>
    <row r="31" spans="1:15">
      <c r="A31" s="16"/>
      <c r="B31" s="11" t="s">
        <v>6</v>
      </c>
      <c r="C31" s="27"/>
      <c r="D31" s="27"/>
      <c r="E31" s="27"/>
      <c r="F31" s="27">
        <v>4.1041889253214459</v>
      </c>
      <c r="G31" s="27">
        <v>2.7333911638898027</v>
      </c>
      <c r="H31" s="27">
        <v>1.6079309546013436</v>
      </c>
      <c r="I31" s="27">
        <v>0.9065207687112985</v>
      </c>
      <c r="J31" s="36">
        <v>2.0464428690125493</v>
      </c>
      <c r="K31" s="45">
        <v>18</v>
      </c>
      <c r="L31" s="18"/>
    </row>
    <row r="32" spans="1:15">
      <c r="A32" s="16"/>
      <c r="B32" s="11" t="s">
        <v>198</v>
      </c>
      <c r="C32" s="27"/>
      <c r="D32" s="27"/>
      <c r="E32" s="27"/>
      <c r="F32" s="27">
        <v>4.5038348286572054</v>
      </c>
      <c r="G32" s="27">
        <v>4.783733324989309</v>
      </c>
      <c r="H32" s="27">
        <v>4.6588507485929123</v>
      </c>
      <c r="I32" s="27">
        <v>3.9286717567493912</v>
      </c>
      <c r="J32" s="36">
        <v>1.8827820248058644</v>
      </c>
      <c r="K32" s="45">
        <v>19</v>
      </c>
      <c r="L32" s="18"/>
    </row>
    <row r="33" spans="1:14">
      <c r="A33" s="16"/>
      <c r="B33" s="11" t="s">
        <v>8</v>
      </c>
      <c r="C33" s="27">
        <v>6.3724619454648357</v>
      </c>
      <c r="D33" s="27">
        <v>5.8068421236424603</v>
      </c>
      <c r="E33" s="27">
        <v>5.3439774813820611</v>
      </c>
      <c r="F33" s="27">
        <v>4.7492285727444381</v>
      </c>
      <c r="G33" s="27">
        <v>4.0115404289563745</v>
      </c>
      <c r="H33" s="27">
        <v>2.3963440264715437</v>
      </c>
      <c r="I33" s="27">
        <v>1.968509709541135</v>
      </c>
      <c r="J33" s="36">
        <v>1.8526844856241318</v>
      </c>
      <c r="K33" s="45">
        <v>20</v>
      </c>
      <c r="L33" s="18"/>
    </row>
    <row r="34" spans="1:14">
      <c r="A34" s="16"/>
      <c r="B34" s="11" t="s">
        <v>15</v>
      </c>
      <c r="C34" s="27"/>
      <c r="D34" s="27"/>
      <c r="E34" s="27"/>
      <c r="F34" s="27">
        <v>4.5424168905450246</v>
      </c>
      <c r="G34" s="27">
        <v>2.1325493361003822</v>
      </c>
      <c r="H34" s="27">
        <v>3.3310975343025038</v>
      </c>
      <c r="I34" s="27">
        <v>1.7771620537754691</v>
      </c>
      <c r="J34" s="36">
        <v>1.7629093476917643</v>
      </c>
      <c r="K34" s="45">
        <v>21</v>
      </c>
      <c r="L34" s="18"/>
    </row>
    <row r="35" spans="1:14">
      <c r="A35" s="16"/>
      <c r="B35" s="11" t="s">
        <v>12</v>
      </c>
      <c r="C35" s="27"/>
      <c r="D35" s="27"/>
      <c r="E35" s="27"/>
      <c r="F35" s="27">
        <v>1.2459539334803209</v>
      </c>
      <c r="G35" s="27">
        <v>0.83845723868082733</v>
      </c>
      <c r="H35" s="27">
        <v>0.74282809727213539</v>
      </c>
      <c r="I35" s="27">
        <v>0.41835123314400041</v>
      </c>
      <c r="J35" s="36">
        <v>1.5475455674457688</v>
      </c>
      <c r="K35" s="45">
        <v>22</v>
      </c>
      <c r="L35" s="18"/>
    </row>
    <row r="36" spans="1:14" ht="14.25" customHeight="1">
      <c r="A36" s="16"/>
      <c r="B36" s="11" t="s">
        <v>5</v>
      </c>
      <c r="C36" s="27">
        <v>2.059314052603157</v>
      </c>
      <c r="D36" s="27">
        <v>0.68229177351899006</v>
      </c>
      <c r="E36" s="27">
        <v>2.3578285210581122</v>
      </c>
      <c r="F36" s="27">
        <v>2.0863561789334932</v>
      </c>
      <c r="G36" s="27">
        <v>1.1574724803219505</v>
      </c>
      <c r="H36" s="27">
        <v>2.1050610224460184</v>
      </c>
      <c r="I36" s="27">
        <v>2.4480731016888</v>
      </c>
      <c r="J36" s="36">
        <v>1.1406893149253754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1.9487663052019484</v>
      </c>
      <c r="G37" s="27">
        <v>1.0005345321473114</v>
      </c>
      <c r="H37" s="27">
        <v>1.7255110167241838</v>
      </c>
      <c r="I37" s="27">
        <v>0.98027849699218095</v>
      </c>
      <c r="J37" s="36">
        <v>0.38850246318572024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185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3</v>
      </c>
      <c r="C13" s="27"/>
      <c r="D13" s="27"/>
      <c r="E13" s="27"/>
      <c r="F13" s="27">
        <v>5.4488594359140743</v>
      </c>
      <c r="G13" s="27">
        <v>4.9245344523379577</v>
      </c>
      <c r="H13" s="27">
        <v>3.4614583361515976</v>
      </c>
      <c r="I13" s="27">
        <v>6.395489830868657</v>
      </c>
      <c r="J13" s="36">
        <v>11.737168613848175</v>
      </c>
      <c r="K13" s="45">
        <v>1</v>
      </c>
      <c r="L13" s="18"/>
    </row>
    <row r="14" spans="1:15">
      <c r="A14" s="16"/>
      <c r="B14" s="11" t="s">
        <v>7</v>
      </c>
      <c r="C14" s="27">
        <v>1.6728798261027467</v>
      </c>
      <c r="D14" s="27">
        <v>2.0654009080082121</v>
      </c>
      <c r="E14" s="27">
        <v>3.2032771834315374</v>
      </c>
      <c r="F14" s="27">
        <v>9.4859011294224445</v>
      </c>
      <c r="G14" s="27">
        <v>9.0091685027363368</v>
      </c>
      <c r="H14" s="27">
        <v>7.4916900723810871</v>
      </c>
      <c r="I14" s="27">
        <v>7.7432546445835664</v>
      </c>
      <c r="J14" s="36">
        <v>10.70687890706879</v>
      </c>
      <c r="K14" s="45">
        <v>2</v>
      </c>
      <c r="L14" s="18"/>
    </row>
    <row r="15" spans="1:15">
      <c r="A15" s="16"/>
      <c r="B15" s="11" t="s">
        <v>9</v>
      </c>
      <c r="C15" s="27"/>
      <c r="D15" s="27"/>
      <c r="E15" s="27"/>
      <c r="F15" s="27">
        <v>8.4325671887256135</v>
      </c>
      <c r="G15" s="27">
        <v>9.7729872035562462</v>
      </c>
      <c r="H15" s="27">
        <v>10.637324725899402</v>
      </c>
      <c r="I15" s="27">
        <v>11.412307601456094</v>
      </c>
      <c r="J15" s="36">
        <v>10.27076411960133</v>
      </c>
      <c r="K15" s="45">
        <v>3</v>
      </c>
      <c r="L15" s="18"/>
    </row>
    <row r="16" spans="1:15">
      <c r="A16" s="16"/>
      <c r="B16" s="11" t="s">
        <v>17</v>
      </c>
      <c r="C16" s="27"/>
      <c r="D16" s="27"/>
      <c r="E16" s="27"/>
      <c r="F16" s="27">
        <v>9.5878417815292067</v>
      </c>
      <c r="G16" s="27">
        <v>8.8929299771032255</v>
      </c>
      <c r="H16" s="27">
        <v>7.5153571841923092</v>
      </c>
      <c r="I16" s="27">
        <v>8.5546625423101492</v>
      </c>
      <c r="J16" s="36">
        <v>9.4291021828322066</v>
      </c>
      <c r="K16" s="45">
        <v>4</v>
      </c>
      <c r="L16" s="18"/>
    </row>
    <row r="17" spans="1:15">
      <c r="A17" s="16"/>
      <c r="B17" s="12" t="s">
        <v>4</v>
      </c>
      <c r="C17" s="28">
        <v>1.3920963585397332</v>
      </c>
      <c r="D17" s="28">
        <v>1.4014238418579628</v>
      </c>
      <c r="E17" s="28">
        <v>1.9250249271385411</v>
      </c>
      <c r="F17" s="28">
        <v>6.7149467600481794</v>
      </c>
      <c r="G17" s="28">
        <v>6.903889081579111</v>
      </c>
      <c r="H17" s="28">
        <v>5.9634930140958291</v>
      </c>
      <c r="I17" s="28">
        <v>7.9240848992857726</v>
      </c>
      <c r="J17" s="50">
        <v>8.827824412708841</v>
      </c>
      <c r="K17" s="45">
        <v>5</v>
      </c>
      <c r="L17" s="18"/>
    </row>
    <row r="18" spans="1:15">
      <c r="A18" s="16"/>
      <c r="B18" s="11" t="s">
        <v>21</v>
      </c>
      <c r="C18" s="27">
        <v>1.3506211854792438</v>
      </c>
      <c r="D18" s="27">
        <v>2.1481781435596607</v>
      </c>
      <c r="E18" s="27">
        <v>4.3954312572015404</v>
      </c>
      <c r="F18" s="27">
        <v>4.8736963306590431</v>
      </c>
      <c r="G18" s="27">
        <v>6.0324740782088027</v>
      </c>
      <c r="H18" s="27">
        <v>8.1465972963699027</v>
      </c>
      <c r="I18" s="27">
        <v>9.3211692787687923</v>
      </c>
      <c r="J18" s="36">
        <v>8.3476060031611627</v>
      </c>
      <c r="K18" s="45">
        <v>6</v>
      </c>
      <c r="L18" s="18"/>
    </row>
    <row r="19" spans="1:15">
      <c r="A19" s="16"/>
      <c r="B19" s="11" t="s">
        <v>11</v>
      </c>
      <c r="C19" s="27"/>
      <c r="D19" s="27"/>
      <c r="E19" s="27"/>
      <c r="F19" s="27">
        <v>8.8145933339166476</v>
      </c>
      <c r="G19" s="27">
        <v>8.8805355187555737</v>
      </c>
      <c r="H19" s="27">
        <v>9.9087688439098702</v>
      </c>
      <c r="I19" s="27">
        <v>11.295992910489092</v>
      </c>
      <c r="J19" s="36">
        <v>8.2709749067928833</v>
      </c>
      <c r="K19" s="45">
        <v>7</v>
      </c>
      <c r="L19" s="18"/>
    </row>
    <row r="20" spans="1:15">
      <c r="A20" s="16"/>
      <c r="B20" s="11" t="s">
        <v>16</v>
      </c>
      <c r="C20" s="27"/>
      <c r="D20" s="27"/>
      <c r="E20" s="27"/>
      <c r="F20" s="27">
        <v>6.763343364909451</v>
      </c>
      <c r="G20" s="27">
        <v>4.0293192556567048</v>
      </c>
      <c r="H20" s="27">
        <v>5.5591393602689188</v>
      </c>
      <c r="I20" s="27">
        <v>4.1823667113152991</v>
      </c>
      <c r="J20" s="36">
        <v>8.065619151750429</v>
      </c>
      <c r="K20" s="45">
        <v>8</v>
      </c>
      <c r="L20" s="18"/>
    </row>
    <row r="21" spans="1:15">
      <c r="A21" s="16"/>
      <c r="B21" s="11" t="s">
        <v>10</v>
      </c>
      <c r="C21" s="53">
        <v>1.4702082579711642</v>
      </c>
      <c r="D21" s="53">
        <v>1.5675341038395976</v>
      </c>
      <c r="E21" s="53">
        <v>6.12904292748674</v>
      </c>
      <c r="F21" s="53">
        <v>6.1943470866062063</v>
      </c>
      <c r="G21" s="53">
        <v>7.429956674231482</v>
      </c>
      <c r="H21" s="53">
        <v>6.0512281675621038</v>
      </c>
      <c r="I21" s="53">
        <v>6.7961074097112411</v>
      </c>
      <c r="J21" s="36">
        <v>8.0214789232152146</v>
      </c>
      <c r="K21" s="108">
        <v>9</v>
      </c>
      <c r="L21" s="18"/>
    </row>
    <row r="22" spans="1:15">
      <c r="A22" s="16"/>
      <c r="B22" s="11" t="s">
        <v>20</v>
      </c>
      <c r="C22" s="49">
        <v>1.0327358153311883</v>
      </c>
      <c r="D22" s="49">
        <v>1.4350814291228262</v>
      </c>
      <c r="E22" s="49">
        <v>2.694102413759405</v>
      </c>
      <c r="F22" s="49">
        <v>5.3575176659903452</v>
      </c>
      <c r="G22" s="49">
        <v>6.6672498405281599</v>
      </c>
      <c r="H22" s="49">
        <v>6.0747880459267956</v>
      </c>
      <c r="I22" s="49">
        <v>6.7915933049544215</v>
      </c>
      <c r="J22" s="36">
        <v>7.9131082465064715</v>
      </c>
      <c r="K22" s="130">
        <v>10</v>
      </c>
      <c r="L22" s="18"/>
    </row>
    <row r="23" spans="1:15">
      <c r="A23" s="16"/>
      <c r="B23" s="11" t="s">
        <v>14</v>
      </c>
      <c r="C23" s="27"/>
      <c r="D23" s="27"/>
      <c r="E23" s="27"/>
      <c r="F23" s="27">
        <v>7.7071063610829782</v>
      </c>
      <c r="G23" s="27">
        <v>6.5014108744891104</v>
      </c>
      <c r="H23" s="27">
        <v>6.8771105176813103</v>
      </c>
      <c r="I23" s="27">
        <v>6.5541304862198269</v>
      </c>
      <c r="J23" s="36">
        <v>7.8739483815770717</v>
      </c>
      <c r="K23" s="45">
        <v>11</v>
      </c>
      <c r="L23" s="18"/>
      <c r="N23" s="23"/>
      <c r="O23" s="34"/>
    </row>
    <row r="24" spans="1:15">
      <c r="A24" s="16"/>
      <c r="B24" s="11" t="s">
        <v>19</v>
      </c>
      <c r="C24" s="27">
        <v>2.68868116194552</v>
      </c>
      <c r="D24" s="27">
        <v>2.0104646688250503</v>
      </c>
      <c r="E24" s="27">
        <v>3.2874987497790706</v>
      </c>
      <c r="F24" s="27">
        <v>3.314073623669346</v>
      </c>
      <c r="G24" s="27">
        <v>8.2178984916956619</v>
      </c>
      <c r="H24" s="27">
        <v>6.8271550350995831</v>
      </c>
      <c r="I24" s="27">
        <v>10.072822385937961</v>
      </c>
      <c r="J24" s="36">
        <v>7.5116599561003135</v>
      </c>
      <c r="K24" s="45">
        <v>12</v>
      </c>
      <c r="L24" s="18"/>
      <c r="N24" s="23"/>
      <c r="O24" s="34"/>
    </row>
    <row r="25" spans="1:15">
      <c r="A25" s="16"/>
      <c r="B25" s="11" t="s">
        <v>24</v>
      </c>
      <c r="C25" s="27">
        <v>1.1398361354923445</v>
      </c>
      <c r="D25" s="27">
        <v>1.0515947260681031</v>
      </c>
      <c r="E25" s="27">
        <v>4.1747881429938731</v>
      </c>
      <c r="F25" s="27">
        <v>5.5681999155554376</v>
      </c>
      <c r="G25" s="27">
        <v>7.2651490844216298</v>
      </c>
      <c r="H25" s="27">
        <v>9.437988866794031</v>
      </c>
      <c r="I25" s="27">
        <v>10.273949570118072</v>
      </c>
      <c r="J25" s="36">
        <v>7.3650927915185225</v>
      </c>
      <c r="K25" s="45">
        <v>13</v>
      </c>
      <c r="L25" s="18"/>
    </row>
    <row r="26" spans="1:15">
      <c r="A26" s="16"/>
      <c r="B26" s="11" t="s">
        <v>23</v>
      </c>
      <c r="C26" s="27">
        <v>1.3182065252802206</v>
      </c>
      <c r="D26" s="27">
        <v>2.0486439719086014</v>
      </c>
      <c r="E26" s="27">
        <v>2.7144672566789145</v>
      </c>
      <c r="F26" s="27">
        <v>4.8453067351503893</v>
      </c>
      <c r="G26" s="27">
        <v>4.6473349611380259</v>
      </c>
      <c r="H26" s="27">
        <v>7.8953896074700252</v>
      </c>
      <c r="I26" s="27">
        <v>7.5921110454080996</v>
      </c>
      <c r="J26" s="36">
        <v>7.2458231176806294</v>
      </c>
      <c r="K26" s="45">
        <v>14</v>
      </c>
      <c r="L26" s="18"/>
    </row>
    <row r="27" spans="1:15">
      <c r="A27" s="16"/>
      <c r="B27" s="11" t="s">
        <v>25</v>
      </c>
      <c r="C27" s="27">
        <v>3.7360173424090251</v>
      </c>
      <c r="D27" s="27">
        <v>4.4574429114736827</v>
      </c>
      <c r="E27" s="27">
        <v>2.5374619812900088</v>
      </c>
      <c r="F27" s="27">
        <v>4.5846561980097489</v>
      </c>
      <c r="G27" s="27">
        <v>4.0398034991079621</v>
      </c>
      <c r="H27" s="27">
        <v>4.2460496593326198</v>
      </c>
      <c r="I27" s="27">
        <v>5.6259697678173977</v>
      </c>
      <c r="J27" s="36">
        <v>7.2052489902986254</v>
      </c>
      <c r="K27" s="45">
        <v>15</v>
      </c>
      <c r="L27" s="18"/>
    </row>
    <row r="28" spans="1:15">
      <c r="A28" s="16"/>
      <c r="B28" s="11" t="s">
        <v>198</v>
      </c>
      <c r="C28" s="27"/>
      <c r="D28" s="27"/>
      <c r="E28" s="27"/>
      <c r="F28" s="27">
        <v>10.183760609884697</v>
      </c>
      <c r="G28" s="27">
        <v>10.992730268990476</v>
      </c>
      <c r="H28" s="27">
        <v>8.830504326933772</v>
      </c>
      <c r="I28" s="27">
        <v>12.909271581489543</v>
      </c>
      <c r="J28" s="36">
        <v>6.9236621861526766</v>
      </c>
      <c r="K28" s="45">
        <v>16</v>
      </c>
      <c r="L28" s="18"/>
    </row>
    <row r="29" spans="1:15">
      <c r="A29" s="16"/>
      <c r="B29" s="12" t="s">
        <v>26</v>
      </c>
      <c r="C29" s="28">
        <v>1.7340826152400828</v>
      </c>
      <c r="D29" s="28">
        <v>1.6078333533616089</v>
      </c>
      <c r="E29" s="28">
        <v>2.7834885236016116</v>
      </c>
      <c r="F29" s="28">
        <v>5.055742311716628</v>
      </c>
      <c r="G29" s="28">
        <v>5.4950309385552849</v>
      </c>
      <c r="H29" s="28">
        <v>5.8563907899166434</v>
      </c>
      <c r="I29" s="28">
        <v>6.4586420753072762</v>
      </c>
      <c r="J29" s="50">
        <v>6.6384617628334075</v>
      </c>
      <c r="K29" s="45"/>
      <c r="L29" s="18"/>
    </row>
    <row r="30" spans="1:15">
      <c r="A30" s="16"/>
      <c r="B30" s="11" t="s">
        <v>18</v>
      </c>
      <c r="C30" s="27">
        <v>2.0029993550199627</v>
      </c>
      <c r="D30" s="27">
        <v>1.1559463998993704</v>
      </c>
      <c r="E30" s="27">
        <v>4.4091700942277834</v>
      </c>
      <c r="F30" s="27">
        <v>6.4727334467597428</v>
      </c>
      <c r="G30" s="27">
        <v>6.9889104533113269</v>
      </c>
      <c r="H30" s="27">
        <v>10.407754326919827</v>
      </c>
      <c r="I30" s="27">
        <v>7.8702629713830436</v>
      </c>
      <c r="J30" s="36">
        <v>6.5398431887045891</v>
      </c>
      <c r="K30" s="45">
        <v>17</v>
      </c>
      <c r="L30" s="18"/>
    </row>
    <row r="31" spans="1:15">
      <c r="A31" s="16"/>
      <c r="B31" s="11" t="s">
        <v>5</v>
      </c>
      <c r="C31" s="27">
        <v>1.911232793882623</v>
      </c>
      <c r="D31" s="27">
        <v>0.79805863371658525</v>
      </c>
      <c r="E31" s="27">
        <v>8.3802795428484824</v>
      </c>
      <c r="F31" s="27">
        <v>5.9391318516755938</v>
      </c>
      <c r="G31" s="27">
        <v>3.6080739184470612</v>
      </c>
      <c r="H31" s="27">
        <v>3.4960314073568317</v>
      </c>
      <c r="I31" s="27">
        <v>2.8695529907623403</v>
      </c>
      <c r="J31" s="36">
        <v>4.3226885120090799</v>
      </c>
      <c r="K31" s="45">
        <v>18</v>
      </c>
      <c r="L31" s="18"/>
    </row>
    <row r="32" spans="1:15">
      <c r="A32" s="16"/>
      <c r="B32" s="11" t="s">
        <v>8</v>
      </c>
      <c r="C32" s="27">
        <v>1.4042342553579505</v>
      </c>
      <c r="D32" s="27">
        <v>1.0108370485048133</v>
      </c>
      <c r="E32" s="27">
        <v>4.0276729208026918</v>
      </c>
      <c r="F32" s="27">
        <v>7.0575231428176659</v>
      </c>
      <c r="G32" s="27">
        <v>4.9271553227874234</v>
      </c>
      <c r="H32" s="27">
        <v>2.6218541634709438</v>
      </c>
      <c r="I32" s="27">
        <v>2.5920735960386838</v>
      </c>
      <c r="J32" s="36">
        <v>4.2330729271210528</v>
      </c>
      <c r="K32" s="45">
        <v>19</v>
      </c>
      <c r="L32" s="18"/>
    </row>
    <row r="33" spans="1:14">
      <c r="A33" s="16"/>
      <c r="B33" s="11" t="s">
        <v>12</v>
      </c>
      <c r="C33" s="27"/>
      <c r="D33" s="27"/>
      <c r="E33" s="27"/>
      <c r="F33" s="27">
        <v>5.9042079091804656</v>
      </c>
      <c r="G33" s="27">
        <v>1.7616617681530504</v>
      </c>
      <c r="H33" s="27">
        <v>4.0592478976983912</v>
      </c>
      <c r="I33" s="27">
        <v>2.9449942538714025</v>
      </c>
      <c r="J33" s="36">
        <v>3.9636799012426471</v>
      </c>
      <c r="K33" s="45">
        <v>20</v>
      </c>
      <c r="L33" s="18"/>
    </row>
    <row r="34" spans="1:14">
      <c r="A34" s="16"/>
      <c r="B34" s="11" t="s">
        <v>22</v>
      </c>
      <c r="C34" s="27">
        <v>1.586042344372236</v>
      </c>
      <c r="D34" s="27">
        <v>1.3718162985975693</v>
      </c>
      <c r="E34" s="27">
        <v>1.15867899082267</v>
      </c>
      <c r="F34" s="27">
        <v>3.9453099517129413</v>
      </c>
      <c r="G34" s="27">
        <v>4.1567249738143364</v>
      </c>
      <c r="H34" s="27">
        <v>2.2064697163417484</v>
      </c>
      <c r="I34" s="27">
        <v>2.991396108501116</v>
      </c>
      <c r="J34" s="36">
        <v>3.6533132297385627</v>
      </c>
      <c r="K34" s="45">
        <v>21</v>
      </c>
      <c r="L34" s="18"/>
    </row>
    <row r="35" spans="1:14">
      <c r="A35" s="16"/>
      <c r="B35" s="11" t="s">
        <v>15</v>
      </c>
      <c r="C35" s="27"/>
      <c r="D35" s="27"/>
      <c r="E35" s="27"/>
      <c r="F35" s="27">
        <v>6.319975949432532</v>
      </c>
      <c r="G35" s="27">
        <v>6.5369612420975773</v>
      </c>
      <c r="H35" s="27">
        <v>9.0670156457327824</v>
      </c>
      <c r="I35" s="27">
        <v>3.1214598586877846</v>
      </c>
      <c r="J35" s="36">
        <v>2.753817636155</v>
      </c>
      <c r="K35" s="45">
        <v>22</v>
      </c>
      <c r="L35" s="18"/>
    </row>
    <row r="36" spans="1:14" ht="14.25" customHeight="1">
      <c r="A36" s="16"/>
      <c r="B36" s="11" t="s">
        <v>6</v>
      </c>
      <c r="C36" s="27"/>
      <c r="D36" s="27"/>
      <c r="E36" s="27"/>
      <c r="F36" s="27">
        <v>4.2920826732490882</v>
      </c>
      <c r="G36" s="27">
        <v>3.5673476713230237</v>
      </c>
      <c r="H36" s="27">
        <v>3.5615640944919305</v>
      </c>
      <c r="I36" s="27">
        <v>0.98206416610390657</v>
      </c>
      <c r="J36" s="36">
        <v>2.2174743452785601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3.2931864615032924</v>
      </c>
      <c r="G37" s="27">
        <v>2.0010690642946227</v>
      </c>
      <c r="H37" s="27">
        <v>3.6861466115514427</v>
      </c>
      <c r="I37" s="27">
        <v>2.5299171722636573</v>
      </c>
      <c r="J37" s="36">
        <v>0.57274074469647396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185</v>
      </c>
      <c r="L10" s="18"/>
    </row>
    <row r="11" spans="1:15">
      <c r="A11" s="16"/>
      <c r="B11" s="11"/>
      <c r="C11" s="182">
        <v>2004</v>
      </c>
      <c r="D11" s="182">
        <v>2005</v>
      </c>
      <c r="E11" s="182">
        <v>2006</v>
      </c>
      <c r="F11" s="182">
        <v>2007</v>
      </c>
      <c r="G11" s="182">
        <v>2008</v>
      </c>
      <c r="H11" s="182">
        <v>2009</v>
      </c>
      <c r="I11" s="182">
        <v>2010</v>
      </c>
      <c r="J11" s="182">
        <v>2011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7</v>
      </c>
      <c r="C13" s="27">
        <v>18.750968024482344</v>
      </c>
      <c r="D13" s="27">
        <v>18.699829506674661</v>
      </c>
      <c r="E13" s="27">
        <v>21.419215355268278</v>
      </c>
      <c r="F13" s="27">
        <v>13.062869988362081</v>
      </c>
      <c r="G13" s="27">
        <v>12.423935025748051</v>
      </c>
      <c r="H13" s="27">
        <v>12.261632946784731</v>
      </c>
      <c r="I13" s="27">
        <v>14.041266931034436</v>
      </c>
      <c r="J13" s="36">
        <v>16.475839364758396</v>
      </c>
      <c r="K13" s="45">
        <v>1</v>
      </c>
      <c r="L13" s="18"/>
    </row>
    <row r="14" spans="1:15">
      <c r="A14" s="16"/>
      <c r="B14" s="11" t="s">
        <v>10</v>
      </c>
      <c r="C14" s="27">
        <v>14.426903002428816</v>
      </c>
      <c r="D14" s="27">
        <v>13.275538097334907</v>
      </c>
      <c r="E14" s="27">
        <v>11.721440590723232</v>
      </c>
      <c r="F14" s="27">
        <v>11.847049723803483</v>
      </c>
      <c r="G14" s="27">
        <v>13.112646998143179</v>
      </c>
      <c r="H14" s="27">
        <v>13.501120120536866</v>
      </c>
      <c r="I14" s="27">
        <v>15.476681180817343</v>
      </c>
      <c r="J14" s="36">
        <v>15.228127126693622</v>
      </c>
      <c r="K14" s="45">
        <v>2</v>
      </c>
      <c r="L14" s="18"/>
    </row>
    <row r="15" spans="1:15">
      <c r="A15" s="16"/>
      <c r="B15" s="11" t="s">
        <v>14</v>
      </c>
      <c r="C15" s="27"/>
      <c r="D15" s="27"/>
      <c r="E15" s="27"/>
      <c r="F15" s="27">
        <v>9.2877907453108755</v>
      </c>
      <c r="G15" s="27">
        <v>8.2115425982867052</v>
      </c>
      <c r="H15" s="27">
        <v>11.704357527884415</v>
      </c>
      <c r="I15" s="27">
        <v>9.5056122233998739</v>
      </c>
      <c r="J15" s="36">
        <v>14.331099386852989</v>
      </c>
      <c r="K15" s="45">
        <v>3</v>
      </c>
      <c r="L15" s="18"/>
    </row>
    <row r="16" spans="1:15">
      <c r="A16" s="16"/>
      <c r="B16" s="11" t="s">
        <v>8</v>
      </c>
      <c r="C16" s="27">
        <v>13.08716010259981</v>
      </c>
      <c r="D16" s="27">
        <v>14.250893387188773</v>
      </c>
      <c r="E16" s="27">
        <v>13.577114149633235</v>
      </c>
      <c r="F16" s="27">
        <v>14.627412149403582</v>
      </c>
      <c r="G16" s="27">
        <v>10.282368099446307</v>
      </c>
      <c r="H16" s="27">
        <v>11.329095389592668</v>
      </c>
      <c r="I16" s="27">
        <v>7.8491130395440463</v>
      </c>
      <c r="J16" s="36">
        <v>14.250816947546749</v>
      </c>
      <c r="K16" s="45">
        <v>4</v>
      </c>
      <c r="L16" s="18"/>
    </row>
    <row r="17" spans="1:15">
      <c r="A17" s="16"/>
      <c r="B17" s="11" t="s">
        <v>11</v>
      </c>
      <c r="C17" s="27"/>
      <c r="D17" s="27"/>
      <c r="E17" s="27"/>
      <c r="F17" s="27">
        <v>12.92726565069289</v>
      </c>
      <c r="G17" s="27">
        <v>16.94633524106246</v>
      </c>
      <c r="H17" s="27">
        <v>15.57990313270324</v>
      </c>
      <c r="I17" s="27">
        <v>15.399280554567662</v>
      </c>
      <c r="J17" s="36">
        <v>13.296961256981355</v>
      </c>
      <c r="K17" s="45">
        <v>5</v>
      </c>
      <c r="L17" s="18"/>
    </row>
    <row r="18" spans="1:15">
      <c r="A18" s="16"/>
      <c r="B18" s="11" t="s">
        <v>9</v>
      </c>
      <c r="C18" s="27"/>
      <c r="D18" s="27"/>
      <c r="E18" s="27"/>
      <c r="F18" s="27">
        <v>9.2072429458058735</v>
      </c>
      <c r="G18" s="27">
        <v>11.36466627824173</v>
      </c>
      <c r="H18" s="27">
        <v>12.779600033105515</v>
      </c>
      <c r="I18" s="27">
        <v>13.307293534059131</v>
      </c>
      <c r="J18" s="36">
        <v>12.656769102990031</v>
      </c>
      <c r="K18" s="45">
        <v>6</v>
      </c>
      <c r="L18" s="18"/>
    </row>
    <row r="19" spans="1:15">
      <c r="A19" s="16"/>
      <c r="B19" s="11" t="s">
        <v>3</v>
      </c>
      <c r="C19" s="27"/>
      <c r="D19" s="27"/>
      <c r="E19" s="27"/>
      <c r="F19" s="27">
        <v>8.7984852755809211</v>
      </c>
      <c r="G19" s="27">
        <v>8.7366182535042203</v>
      </c>
      <c r="H19" s="27">
        <v>6.4094065955472361</v>
      </c>
      <c r="I19" s="27">
        <v>8.1740565271197685</v>
      </c>
      <c r="J19" s="36">
        <v>12.320846595132364</v>
      </c>
      <c r="K19" s="45">
        <v>7</v>
      </c>
      <c r="L19" s="18"/>
    </row>
    <row r="20" spans="1:15">
      <c r="A20" s="16"/>
      <c r="B20" s="11" t="s">
        <v>24</v>
      </c>
      <c r="C20" s="27">
        <v>12.675629698200444</v>
      </c>
      <c r="D20" s="27">
        <v>9.6765598264111325</v>
      </c>
      <c r="E20" s="27">
        <v>13.068328687499564</v>
      </c>
      <c r="F20" s="27">
        <v>9.2222443166121497</v>
      </c>
      <c r="G20" s="27">
        <v>10.79826669306336</v>
      </c>
      <c r="H20" s="27">
        <v>14.214544078517941</v>
      </c>
      <c r="I20" s="27">
        <v>14.17651456995781</v>
      </c>
      <c r="J20" s="36">
        <v>11.951445555351675</v>
      </c>
      <c r="K20" s="45">
        <v>8</v>
      </c>
      <c r="L20" s="18"/>
    </row>
    <row r="21" spans="1:15">
      <c r="A21" s="16"/>
      <c r="B21" s="12" t="s">
        <v>4</v>
      </c>
      <c r="C21" s="50">
        <v>7.3837726947583464</v>
      </c>
      <c r="D21" s="50">
        <v>9.1586247194793273</v>
      </c>
      <c r="E21" s="50">
        <v>8.883301115587523</v>
      </c>
      <c r="F21" s="50">
        <v>7.8696326507274081</v>
      </c>
      <c r="G21" s="50">
        <v>8.1351351351351351</v>
      </c>
      <c r="H21" s="50">
        <v>7.7486578468132654</v>
      </c>
      <c r="I21" s="50">
        <v>10.587807357853901</v>
      </c>
      <c r="J21" s="50">
        <v>11.364101678913045</v>
      </c>
      <c r="K21" s="107">
        <v>9</v>
      </c>
      <c r="L21" s="18"/>
    </row>
    <row r="22" spans="1:15">
      <c r="A22" s="16"/>
      <c r="B22" s="11" t="s">
        <v>16</v>
      </c>
      <c r="C22" s="27"/>
      <c r="D22" s="27"/>
      <c r="E22" s="27"/>
      <c r="F22" s="27">
        <v>8.155043403071307</v>
      </c>
      <c r="G22" s="27">
        <v>5.2657346210158291</v>
      </c>
      <c r="H22" s="27">
        <v>7.1705349815909463</v>
      </c>
      <c r="I22" s="27">
        <v>5.4225137597069057</v>
      </c>
      <c r="J22" s="36">
        <v>11.292522021155051</v>
      </c>
      <c r="K22" s="45">
        <v>10</v>
      </c>
      <c r="L22" s="18"/>
    </row>
    <row r="23" spans="1:15">
      <c r="A23" s="16"/>
      <c r="B23" s="11" t="s">
        <v>22</v>
      </c>
      <c r="C23" s="27">
        <v>10.909701242027523</v>
      </c>
      <c r="D23" s="27">
        <v>10.958329710019763</v>
      </c>
      <c r="E23" s="27">
        <v>11.706146884266024</v>
      </c>
      <c r="F23" s="27">
        <v>6.5804810981336326</v>
      </c>
      <c r="G23" s="27">
        <v>7.4314128902328385</v>
      </c>
      <c r="H23" s="27">
        <v>8.8899197791380509</v>
      </c>
      <c r="I23" s="27">
        <v>11.462181499996724</v>
      </c>
      <c r="J23" s="36">
        <v>11.025826297423217</v>
      </c>
      <c r="K23" s="45">
        <v>11</v>
      </c>
      <c r="L23" s="18"/>
      <c r="N23" s="23"/>
      <c r="O23" s="34"/>
    </row>
    <row r="24" spans="1:15">
      <c r="A24" s="16"/>
      <c r="B24" s="11" t="s">
        <v>198</v>
      </c>
      <c r="C24" s="27"/>
      <c r="D24" s="27"/>
      <c r="E24" s="27"/>
      <c r="F24" s="27">
        <v>10.800905837813543</v>
      </c>
      <c r="G24" s="27">
        <v>12.201049261032363</v>
      </c>
      <c r="H24" s="27">
        <v>12.498943293808813</v>
      </c>
      <c r="I24" s="27">
        <v>18.401864966059129</v>
      </c>
      <c r="J24" s="36">
        <v>10.954917092375881</v>
      </c>
      <c r="K24" s="45">
        <v>12</v>
      </c>
      <c r="L24" s="18"/>
      <c r="N24" s="23"/>
      <c r="O24" s="34"/>
    </row>
    <row r="25" spans="1:15">
      <c r="A25" s="16"/>
      <c r="B25" s="11" t="s">
        <v>23</v>
      </c>
      <c r="C25" s="27">
        <v>7.4197073012999617</v>
      </c>
      <c r="D25" s="27">
        <v>7.9502516142775832</v>
      </c>
      <c r="E25" s="27">
        <v>10.027945957649157</v>
      </c>
      <c r="F25" s="27">
        <v>7.6910486458557292</v>
      </c>
      <c r="G25" s="27">
        <v>8.099087358625976</v>
      </c>
      <c r="H25" s="27">
        <v>12.124408735961888</v>
      </c>
      <c r="I25" s="27">
        <v>11.068931764809776</v>
      </c>
      <c r="J25" s="36">
        <v>10.615345885205224</v>
      </c>
      <c r="K25" s="45">
        <v>13</v>
      </c>
      <c r="L25" s="18"/>
    </row>
    <row r="26" spans="1:15">
      <c r="A26" s="16"/>
      <c r="B26" s="11" t="s">
        <v>25</v>
      </c>
      <c r="C26" s="27">
        <v>10.92077826928864</v>
      </c>
      <c r="D26" s="27">
        <v>15.867224929616883</v>
      </c>
      <c r="E26" s="27">
        <v>9.6896188654845776</v>
      </c>
      <c r="F26" s="27">
        <v>10.037415704091126</v>
      </c>
      <c r="G26" s="27">
        <v>6.9922752434509832</v>
      </c>
      <c r="H26" s="27">
        <v>6.8807394052490505</v>
      </c>
      <c r="I26" s="27">
        <v>7.514033110769426</v>
      </c>
      <c r="J26" s="36">
        <v>10.366905687252517</v>
      </c>
      <c r="K26" s="45">
        <v>14</v>
      </c>
      <c r="L26" s="18"/>
    </row>
    <row r="27" spans="1:15">
      <c r="A27" s="16"/>
      <c r="B27" s="12" t="s">
        <v>26</v>
      </c>
      <c r="C27" s="28">
        <v>10.199555378642506</v>
      </c>
      <c r="D27" s="28">
        <v>10.470016713080273</v>
      </c>
      <c r="E27" s="28">
        <v>11.151309553679477</v>
      </c>
      <c r="F27" s="28">
        <v>7.8412933249810219</v>
      </c>
      <c r="G27" s="28">
        <v>8.1168893746964574</v>
      </c>
      <c r="H27" s="28">
        <v>9.5103670078477336</v>
      </c>
      <c r="I27" s="28">
        <v>10.462051878479036</v>
      </c>
      <c r="J27" s="50">
        <v>10.33419779704281</v>
      </c>
      <c r="K27" s="45"/>
      <c r="L27" s="18"/>
    </row>
    <row r="28" spans="1:15">
      <c r="A28" s="16"/>
      <c r="B28" s="11" t="s">
        <v>18</v>
      </c>
      <c r="C28" s="27">
        <v>13.018110881169356</v>
      </c>
      <c r="D28" s="27">
        <v>13.561143626663904</v>
      </c>
      <c r="E28" s="27">
        <v>9.461552875348092</v>
      </c>
      <c r="F28" s="27">
        <v>9.8746414157313716</v>
      </c>
      <c r="G28" s="27">
        <v>9.7691927604668098</v>
      </c>
      <c r="H28" s="27">
        <v>12.584561631152472</v>
      </c>
      <c r="I28" s="27">
        <v>10.689721925801019</v>
      </c>
      <c r="J28" s="36">
        <v>10.266454252959736</v>
      </c>
      <c r="K28" s="45">
        <v>15</v>
      </c>
      <c r="L28" s="18"/>
    </row>
    <row r="29" spans="1:15">
      <c r="A29" s="16"/>
      <c r="B29" s="11" t="s">
        <v>21</v>
      </c>
      <c r="C29" s="27">
        <v>9.8951476789331672</v>
      </c>
      <c r="D29" s="27">
        <v>13.763516175633672</v>
      </c>
      <c r="E29" s="27">
        <v>15.860568682053996</v>
      </c>
      <c r="F29" s="27">
        <v>7.2048440779998737</v>
      </c>
      <c r="G29" s="27">
        <v>7.7314599747713544</v>
      </c>
      <c r="H29" s="27">
        <v>9.3482687326799248</v>
      </c>
      <c r="I29" s="27">
        <v>10.264097822280048</v>
      </c>
      <c r="J29" s="36">
        <v>10.087770566620758</v>
      </c>
      <c r="K29" s="45">
        <v>16</v>
      </c>
      <c r="L29" s="18"/>
    </row>
    <row r="30" spans="1:15">
      <c r="A30" s="16"/>
      <c r="B30" s="11" t="s">
        <v>17</v>
      </c>
      <c r="C30" s="27"/>
      <c r="D30" s="27"/>
      <c r="E30" s="27"/>
      <c r="F30" s="27">
        <v>10.777373701093001</v>
      </c>
      <c r="G30" s="27">
        <v>10.41962692739048</v>
      </c>
      <c r="H30" s="27">
        <v>8.7395644302937789</v>
      </c>
      <c r="I30" s="27">
        <v>9.5839596717332007</v>
      </c>
      <c r="J30" s="36">
        <v>10.019460989561834</v>
      </c>
      <c r="K30" s="45">
        <v>17</v>
      </c>
      <c r="L30" s="18"/>
    </row>
    <row r="31" spans="1:15">
      <c r="A31" s="16"/>
      <c r="B31" s="11" t="s">
        <v>19</v>
      </c>
      <c r="C31" s="27">
        <v>9.3990205321853182</v>
      </c>
      <c r="D31" s="27">
        <v>10.857773783121916</v>
      </c>
      <c r="E31" s="27">
        <v>11.646236115697157</v>
      </c>
      <c r="F31" s="27">
        <v>5.0488461473342019</v>
      </c>
      <c r="G31" s="27">
        <v>9.1683313847998456</v>
      </c>
      <c r="H31" s="27">
        <v>9.3090532982087559</v>
      </c>
      <c r="I31" s="27">
        <v>12.380476422865122</v>
      </c>
      <c r="J31" s="36">
        <v>9.6112850107451386</v>
      </c>
      <c r="K31" s="45">
        <v>18</v>
      </c>
      <c r="L31" s="18"/>
    </row>
    <row r="32" spans="1:15">
      <c r="A32" s="16"/>
      <c r="B32" s="11" t="s">
        <v>20</v>
      </c>
      <c r="C32" s="27">
        <v>14.818752872682699</v>
      </c>
      <c r="D32" s="27">
        <v>11.765067228809334</v>
      </c>
      <c r="E32" s="27">
        <v>11.2631926121372</v>
      </c>
      <c r="F32" s="27">
        <v>9.3484961558494071</v>
      </c>
      <c r="G32" s="27">
        <v>8.818669950787335</v>
      </c>
      <c r="H32" s="27">
        <v>8.6359850915395846</v>
      </c>
      <c r="I32" s="27">
        <v>9.6730482070026067</v>
      </c>
      <c r="J32" s="36">
        <v>9.2007414492115753</v>
      </c>
      <c r="K32" s="45">
        <v>19</v>
      </c>
      <c r="L32" s="18"/>
    </row>
    <row r="33" spans="1:14">
      <c r="A33" s="16"/>
      <c r="B33" s="11" t="s">
        <v>15</v>
      </c>
      <c r="C33" s="27"/>
      <c r="D33" s="27"/>
      <c r="E33" s="27"/>
      <c r="F33" s="27">
        <v>10.553718359429604</v>
      </c>
      <c r="G33" s="27">
        <v>8.5071386022559139</v>
      </c>
      <c r="H33" s="27">
        <v>13.534543095026319</v>
      </c>
      <c r="I33" s="27">
        <v>8.913197735732286</v>
      </c>
      <c r="J33" s="36">
        <v>7.6825845176096736</v>
      </c>
      <c r="K33" s="45">
        <v>20</v>
      </c>
      <c r="L33" s="18"/>
    </row>
    <row r="34" spans="1:14">
      <c r="A34" s="16"/>
      <c r="B34" s="11" t="s">
        <v>5</v>
      </c>
      <c r="C34" s="27">
        <v>7.0294342579875853</v>
      </c>
      <c r="D34" s="27">
        <v>3.3463949613573152</v>
      </c>
      <c r="E34" s="27">
        <v>18.743249124291875</v>
      </c>
      <c r="F34" s="27">
        <v>7.1588742987644824</v>
      </c>
      <c r="G34" s="27">
        <v>6.9818236965141738</v>
      </c>
      <c r="H34" s="27">
        <v>17.697448152257405</v>
      </c>
      <c r="I34" s="27">
        <v>14.61279923293371</v>
      </c>
      <c r="J34" s="36">
        <v>6.1877760024764639</v>
      </c>
      <c r="K34" s="45">
        <v>21</v>
      </c>
      <c r="L34" s="18"/>
    </row>
    <row r="35" spans="1:14">
      <c r="A35" s="16"/>
      <c r="B35" s="11" t="s">
        <v>6</v>
      </c>
      <c r="C35" s="27"/>
      <c r="D35" s="27"/>
      <c r="E35" s="27"/>
      <c r="F35" s="27">
        <v>8.2593424946886245</v>
      </c>
      <c r="G35" s="27">
        <v>6.8427507403308301</v>
      </c>
      <c r="H35" s="27">
        <v>6.9176076458393965</v>
      </c>
      <c r="I35" s="27">
        <v>5.2886101159476695</v>
      </c>
      <c r="J35" s="36">
        <v>5.5965599473417278</v>
      </c>
      <c r="K35" s="45">
        <v>22</v>
      </c>
      <c r="L35" s="18"/>
    </row>
    <row r="36" spans="1:14" ht="14.25" customHeight="1">
      <c r="A36" s="16"/>
      <c r="B36" s="11" t="s">
        <v>12</v>
      </c>
      <c r="C36" s="27"/>
      <c r="D36" s="27"/>
      <c r="E36" s="27"/>
      <c r="F36" s="27">
        <v>9.3849978890087709</v>
      </c>
      <c r="G36" s="27">
        <v>2.1601543482572709</v>
      </c>
      <c r="H36" s="27">
        <v>5.0838691267088159</v>
      </c>
      <c r="I36" s="27">
        <v>3.2360211986672285</v>
      </c>
      <c r="J36" s="36">
        <v>5.1453473239583252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4.6918977612046922</v>
      </c>
      <c r="G37" s="27">
        <v>3.7910664601636492</v>
      </c>
      <c r="H37" s="27">
        <v>6.1675957879833643</v>
      </c>
      <c r="I37" s="27">
        <v>2.7385966946194178</v>
      </c>
      <c r="J37" s="36">
        <v>0.75564396619628038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zoomScaleNormal="100" zoomScaleSheetLayoutView="100" workbookViewId="0">
      <selection activeCell="G28" sqref="G28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88" t="s">
        <v>166</v>
      </c>
      <c r="C7" s="188"/>
      <c r="D7" s="188"/>
      <c r="E7" s="188"/>
      <c r="F7" s="188"/>
      <c r="G7" s="188"/>
      <c r="H7" s="188"/>
      <c r="I7" s="188"/>
      <c r="J7" s="18"/>
    </row>
    <row r="8" spans="1:13">
      <c r="A8" s="16"/>
      <c r="B8" s="188" t="s">
        <v>192</v>
      </c>
      <c r="C8" s="188"/>
      <c r="D8" s="188"/>
      <c r="E8" s="188"/>
      <c r="F8" s="188"/>
      <c r="G8" s="188"/>
      <c r="H8" s="188"/>
      <c r="I8" s="188"/>
      <c r="J8" s="188"/>
    </row>
    <row r="9" spans="1:13">
      <c r="A9" s="16"/>
      <c r="B9" s="10"/>
      <c r="C9" s="85"/>
      <c r="D9" s="85"/>
      <c r="E9" s="85"/>
      <c r="F9" s="85"/>
      <c r="G9" s="10"/>
      <c r="H9" s="10"/>
      <c r="I9" s="10"/>
      <c r="J9" s="18"/>
    </row>
    <row r="10" spans="1:13" ht="15.75" customHeight="1">
      <c r="A10" s="16"/>
      <c r="B10" s="11"/>
      <c r="C10" s="189" t="s">
        <v>2</v>
      </c>
      <c r="D10" s="189"/>
      <c r="E10" s="189"/>
      <c r="F10" s="189"/>
      <c r="G10" s="190" t="s">
        <v>187</v>
      </c>
      <c r="H10" s="190"/>
      <c r="I10" s="190" t="s">
        <v>186</v>
      </c>
      <c r="J10" s="18"/>
    </row>
    <row r="11" spans="1:13">
      <c r="A11" s="16"/>
      <c r="B11" s="11"/>
      <c r="C11" s="182">
        <v>2008</v>
      </c>
      <c r="D11" s="182">
        <v>2009</v>
      </c>
      <c r="E11" s="182">
        <v>2010</v>
      </c>
      <c r="F11" s="85">
        <v>2011</v>
      </c>
      <c r="G11" s="86" t="s">
        <v>106</v>
      </c>
      <c r="H11" s="86" t="s">
        <v>107</v>
      </c>
      <c r="I11" s="190"/>
      <c r="J11" s="18"/>
      <c r="M11" s="2"/>
    </row>
    <row r="12" spans="1:13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</row>
    <row r="13" spans="1:13">
      <c r="A13" s="16"/>
      <c r="B13" s="11" t="s">
        <v>29</v>
      </c>
      <c r="C13" s="25">
        <v>7117.4356666666672</v>
      </c>
      <c r="D13" s="25">
        <v>7221.9456666666665</v>
      </c>
      <c r="E13" s="25">
        <v>7326.1459999999997</v>
      </c>
      <c r="F13" s="29">
        <v>7429.9833333333336</v>
      </c>
      <c r="G13" s="28">
        <f>IF(OR(OR(F13=0,E13=0),F13=""),"",(F13/E13-1)*100)</f>
        <v>1.4173527709294031</v>
      </c>
      <c r="H13" s="26">
        <f>F13-E13</f>
        <v>103.83733333333385</v>
      </c>
      <c r="I13" s="28">
        <f>IF(F13=0,"",F13/$F$13*100)</f>
        <v>100</v>
      </c>
      <c r="J13" s="18"/>
    </row>
    <row r="14" spans="1:13">
      <c r="A14" s="16"/>
      <c r="B14" s="11" t="s">
        <v>30</v>
      </c>
      <c r="C14" s="25">
        <v>5670.5216666666674</v>
      </c>
      <c r="D14" s="25">
        <v>5780.7619999999997</v>
      </c>
      <c r="E14" s="25">
        <v>5889.1330000000007</v>
      </c>
      <c r="F14" s="29">
        <v>5995.8193333333329</v>
      </c>
      <c r="G14" s="28">
        <f t="shared" ref="G14:G31" si="0">IF(OR(OR(F14=0,E14=0),F14=""),"",(F14/E14-1)*100)</f>
        <v>1.8115796218786784</v>
      </c>
      <c r="H14" s="26">
        <f t="shared" ref="H14:H31" si="1">F14-E14</f>
        <v>106.68633333333219</v>
      </c>
      <c r="I14" s="28">
        <f t="shared" ref="I14:I31" si="2">IF(F14=0,"",F14/$F$13*100)</f>
        <v>80.6976148443581</v>
      </c>
      <c r="J14" s="18"/>
      <c r="L14" s="23"/>
      <c r="M14" s="34"/>
    </row>
    <row r="15" spans="1:13">
      <c r="A15" s="16"/>
      <c r="B15" s="11" t="s">
        <v>31</v>
      </c>
      <c r="C15" s="25">
        <v>3748.1</v>
      </c>
      <c r="D15" s="25">
        <v>3816.5663333333337</v>
      </c>
      <c r="E15" s="25">
        <v>3958.8083333333329</v>
      </c>
      <c r="F15" s="29">
        <v>4202.1036666666669</v>
      </c>
      <c r="G15" s="28">
        <f t="shared" si="0"/>
        <v>6.1456709405397714</v>
      </c>
      <c r="H15" s="26">
        <f t="shared" si="1"/>
        <v>243.29533333333393</v>
      </c>
      <c r="I15" s="28">
        <f t="shared" si="2"/>
        <v>56.556030856955722</v>
      </c>
      <c r="J15" s="18"/>
      <c r="L15" s="23"/>
      <c r="M15" s="34"/>
    </row>
    <row r="16" spans="1:13">
      <c r="A16" s="16"/>
      <c r="B16" s="11" t="s">
        <v>32</v>
      </c>
      <c r="C16" s="25">
        <v>3368.1090000000004</v>
      </c>
      <c r="D16" s="25">
        <v>3375.3110000000001</v>
      </c>
      <c r="E16" s="25">
        <v>3524.8386666666665</v>
      </c>
      <c r="F16" s="29">
        <v>3786.3873333333336</v>
      </c>
      <c r="G16" s="28">
        <f t="shared" si="0"/>
        <v>7.4201599392350603</v>
      </c>
      <c r="H16" s="26">
        <f t="shared" si="1"/>
        <v>261.54866666666703</v>
      </c>
      <c r="I16" s="28">
        <f t="shared" si="2"/>
        <v>50.960912877776757</v>
      </c>
      <c r="J16" s="18"/>
    </row>
    <row r="17" spans="1:10">
      <c r="A17" s="16"/>
      <c r="B17" s="11" t="s">
        <v>33</v>
      </c>
      <c r="C17" s="25">
        <v>379.99099999999999</v>
      </c>
      <c r="D17" s="25">
        <v>441.255</v>
      </c>
      <c r="E17" s="25">
        <v>433.96966666666668</v>
      </c>
      <c r="F17" s="29">
        <v>415.7166666666667</v>
      </c>
      <c r="G17" s="28">
        <f t="shared" si="0"/>
        <v>-4.2060543402035027</v>
      </c>
      <c r="H17" s="26">
        <f t="shared" si="1"/>
        <v>-18.252999999999986</v>
      </c>
      <c r="I17" s="28">
        <f t="shared" si="2"/>
        <v>5.5951224655057548</v>
      </c>
      <c r="J17" s="18"/>
    </row>
    <row r="18" spans="1:10">
      <c r="A18" s="16"/>
      <c r="B18" s="11" t="s">
        <v>60</v>
      </c>
      <c r="C18" s="25">
        <v>363.27033333333333</v>
      </c>
      <c r="D18" s="25">
        <v>421.61333333333329</v>
      </c>
      <c r="E18" s="25">
        <v>416.70166666666665</v>
      </c>
      <c r="F18" s="29">
        <v>390.40633333333329</v>
      </c>
      <c r="G18" s="28">
        <f t="shared" si="0"/>
        <v>-6.3103499306058408</v>
      </c>
      <c r="H18" s="26">
        <f t="shared" si="1"/>
        <v>-26.29533333333336</v>
      </c>
      <c r="I18" s="28">
        <f t="shared" si="2"/>
        <v>5.2544711854445607</v>
      </c>
      <c r="J18" s="18"/>
    </row>
    <row r="19" spans="1:10">
      <c r="A19" s="16"/>
      <c r="B19" s="11" t="s">
        <v>61</v>
      </c>
      <c r="C19" s="25">
        <v>16.721333333333334</v>
      </c>
      <c r="D19" s="25">
        <v>19.641999999999999</v>
      </c>
      <c r="E19" s="25">
        <v>17.268000000000001</v>
      </c>
      <c r="F19" s="29">
        <v>25.31</v>
      </c>
      <c r="G19" s="28">
        <f t="shared" si="0"/>
        <v>46.571693305536229</v>
      </c>
      <c r="H19" s="26">
        <f t="shared" si="1"/>
        <v>8.041999999999998</v>
      </c>
      <c r="I19" s="28">
        <f t="shared" si="2"/>
        <v>0.34064679373439599</v>
      </c>
      <c r="J19" s="18"/>
    </row>
    <row r="20" spans="1:10">
      <c r="A20" s="16"/>
      <c r="B20" s="11" t="s">
        <v>34</v>
      </c>
      <c r="C20" s="25">
        <v>1922.4216666666664</v>
      </c>
      <c r="D20" s="25">
        <v>1964.1956666666665</v>
      </c>
      <c r="E20" s="25">
        <v>1930.3246666666666</v>
      </c>
      <c r="F20" s="29">
        <v>1793.7156666666667</v>
      </c>
      <c r="G20" s="28">
        <f t="shared" si="0"/>
        <v>-7.076996028647331</v>
      </c>
      <c r="H20" s="26">
        <f t="shared" si="1"/>
        <v>-136.60899999999992</v>
      </c>
      <c r="I20" s="28">
        <f t="shared" si="2"/>
        <v>24.141583987402392</v>
      </c>
      <c r="J20" s="18"/>
    </row>
    <row r="21" spans="1:10">
      <c r="A21" s="16"/>
      <c r="B21" s="11" t="s">
        <v>117</v>
      </c>
      <c r="C21" s="25">
        <v>876.18666666666661</v>
      </c>
      <c r="D21" s="25">
        <v>806.23300000000006</v>
      </c>
      <c r="E21" s="25">
        <v>852.46900000000005</v>
      </c>
      <c r="F21" s="29">
        <v>798.12199999999996</v>
      </c>
      <c r="G21" s="28">
        <f t="shared" ref="G21:G23" si="3">IF(OR(OR(F21=0,E21=0),F21=""),"",(F21/E21-1)*100)</f>
        <v>-6.3752464899016985</v>
      </c>
      <c r="H21" s="26">
        <f t="shared" ref="H21:H23" si="4">F21-E21</f>
        <v>-54.347000000000094</v>
      </c>
      <c r="I21" s="28">
        <f t="shared" ref="I21:I23" si="5">IF(F21=0,"",F21/$F$13*100)</f>
        <v>10.741908348829853</v>
      </c>
      <c r="J21" s="18"/>
    </row>
    <row r="22" spans="1:10">
      <c r="A22" s="16"/>
      <c r="B22" s="11" t="s">
        <v>118</v>
      </c>
      <c r="C22" s="25">
        <v>794.82833333333338</v>
      </c>
      <c r="D22" s="25">
        <v>920.31066666666663</v>
      </c>
      <c r="E22" s="25">
        <v>718.93099999999993</v>
      </c>
      <c r="F22" s="29">
        <v>618.81933333333336</v>
      </c>
      <c r="G22" s="28">
        <f t="shared" si="3"/>
        <v>-13.925073013497347</v>
      </c>
      <c r="H22" s="26">
        <f t="shared" si="4"/>
        <v>-100.11166666666657</v>
      </c>
      <c r="I22" s="28">
        <f t="shared" si="5"/>
        <v>8.3286772738386574</v>
      </c>
      <c r="J22" s="18"/>
    </row>
    <row r="23" spans="1:10">
      <c r="A23" s="16"/>
      <c r="B23" s="11" t="s">
        <v>119</v>
      </c>
      <c r="C23" s="25">
        <v>251.40733333333333</v>
      </c>
      <c r="D23" s="25">
        <v>237.65166666666664</v>
      </c>
      <c r="E23" s="25">
        <v>358.92433333333332</v>
      </c>
      <c r="F23" s="29">
        <v>376.77400000000006</v>
      </c>
      <c r="G23" s="28">
        <f t="shared" si="3"/>
        <v>4.973100179889367</v>
      </c>
      <c r="H23" s="26">
        <f t="shared" si="4"/>
        <v>17.849666666666735</v>
      </c>
      <c r="I23" s="28">
        <f t="shared" si="5"/>
        <v>5.0709938784070854</v>
      </c>
      <c r="J23" s="18"/>
    </row>
    <row r="24" spans="1:10">
      <c r="A24" s="16"/>
      <c r="B24" s="11" t="s">
        <v>57</v>
      </c>
      <c r="C24" s="25">
        <v>1046.1986666666667</v>
      </c>
      <c r="D24" s="25">
        <v>832.05333333333328</v>
      </c>
      <c r="E24" s="25">
        <v>1203.9853333333333</v>
      </c>
      <c r="F24" s="29">
        <v>1384.819666666667</v>
      </c>
      <c r="G24" s="28">
        <f t="shared" si="0"/>
        <v>15.019645865010567</v>
      </c>
      <c r="H24" s="26">
        <f t="shared" si="1"/>
        <v>180.83433333333369</v>
      </c>
      <c r="I24" s="28">
        <f t="shared" si="2"/>
        <v>18.638260740827146</v>
      </c>
      <c r="J24" s="18"/>
    </row>
    <row r="25" spans="1:10">
      <c r="A25" s="16"/>
      <c r="B25" s="11" t="s">
        <v>35</v>
      </c>
      <c r="C25" s="25">
        <v>337.4826666666666</v>
      </c>
      <c r="D25" s="25">
        <v>196.79933333333329</v>
      </c>
      <c r="E25" s="25">
        <v>365.45666666666671</v>
      </c>
      <c r="F25" s="29">
        <v>503.52299999999997</v>
      </c>
      <c r="G25" s="28">
        <f t="shared" si="0"/>
        <v>37.779125660132948</v>
      </c>
      <c r="H25" s="26">
        <f t="shared" si="1"/>
        <v>138.06633333333326</v>
      </c>
      <c r="I25" s="28">
        <f t="shared" si="2"/>
        <v>6.7769061841771725</v>
      </c>
      <c r="J25" s="18"/>
    </row>
    <row r="26" spans="1:10">
      <c r="A26" s="16"/>
      <c r="B26" s="11" t="s">
        <v>44</v>
      </c>
      <c r="C26" s="25">
        <v>695.03433333333339</v>
      </c>
      <c r="D26" s="25">
        <v>497.02233333333334</v>
      </c>
      <c r="E26" s="25">
        <v>793.48199999999997</v>
      </c>
      <c r="F26" s="29">
        <v>858.5586666666668</v>
      </c>
      <c r="G26" s="28">
        <f t="shared" si="0"/>
        <v>8.2014042746611615</v>
      </c>
      <c r="H26" s="26">
        <f t="shared" si="1"/>
        <v>65.076666666666824</v>
      </c>
      <c r="I26" s="28">
        <f t="shared" si="2"/>
        <v>11.555324260485108</v>
      </c>
      <c r="J26" s="18"/>
    </row>
    <row r="27" spans="1:10">
      <c r="A27" s="16"/>
      <c r="B27" s="11" t="s">
        <v>36</v>
      </c>
      <c r="C27" s="25">
        <v>868.53966666666668</v>
      </c>
      <c r="D27" s="25">
        <v>723.37633333333326</v>
      </c>
      <c r="E27" s="25">
        <v>1027.7286666666666</v>
      </c>
      <c r="F27" s="29">
        <v>1163.8073333333334</v>
      </c>
      <c r="G27" s="28">
        <f t="shared" si="0"/>
        <v>13.24071917814884</v>
      </c>
      <c r="H27" s="26">
        <f t="shared" si="1"/>
        <v>136.07866666666678</v>
      </c>
      <c r="I27" s="28">
        <f t="shared" si="2"/>
        <v>15.663660079991207</v>
      </c>
      <c r="J27" s="18"/>
    </row>
    <row r="28" spans="1:10">
      <c r="A28" s="16"/>
      <c r="B28" s="11" t="s">
        <v>58</v>
      </c>
      <c r="C28" s="25">
        <v>394.92733333333331</v>
      </c>
      <c r="D28" s="25">
        <v>348.38066666666668</v>
      </c>
      <c r="E28" s="25">
        <v>498.125</v>
      </c>
      <c r="F28" s="29">
        <v>586.06200000000001</v>
      </c>
      <c r="G28" s="28">
        <f t="shared" si="0"/>
        <v>17.65360100376412</v>
      </c>
      <c r="H28" s="26">
        <f t="shared" si="1"/>
        <v>87.937000000000012</v>
      </c>
      <c r="I28" s="28">
        <f t="shared" si="2"/>
        <v>7.8877969667944523</v>
      </c>
      <c r="J28" s="18"/>
    </row>
    <row r="29" spans="1:10">
      <c r="A29" s="16"/>
      <c r="B29" s="11" t="s">
        <v>35</v>
      </c>
      <c r="C29" s="25">
        <v>156.65033333333335</v>
      </c>
      <c r="D29" s="25">
        <v>103.06333333333333</v>
      </c>
      <c r="E29" s="25">
        <v>166.94733333333332</v>
      </c>
      <c r="F29" s="29">
        <v>241.21</v>
      </c>
      <c r="G29" s="28">
        <f t="shared" si="0"/>
        <v>44.482691148106611</v>
      </c>
      <c r="H29" s="26">
        <f t="shared" si="1"/>
        <v>74.262666666666689</v>
      </c>
      <c r="I29" s="28">
        <f t="shared" si="2"/>
        <v>3.2464406604770311</v>
      </c>
      <c r="J29" s="18"/>
    </row>
    <row r="30" spans="1:10">
      <c r="A30" s="16"/>
      <c r="B30" s="11" t="s">
        <v>44</v>
      </c>
      <c r="C30" s="25">
        <v>258.76466666666664</v>
      </c>
      <c r="D30" s="25">
        <v>227.60066666666668</v>
      </c>
      <c r="E30" s="25">
        <v>313.69933333333341</v>
      </c>
      <c r="F30" s="29">
        <v>370.95433333333335</v>
      </c>
      <c r="G30" s="28">
        <f t="shared" si="0"/>
        <v>18.251552973229114</v>
      </c>
      <c r="H30" s="26">
        <f t="shared" si="1"/>
        <v>57.254999999999939</v>
      </c>
      <c r="I30" s="28">
        <f t="shared" si="2"/>
        <v>4.9926670988494815</v>
      </c>
      <c r="J30" s="18"/>
    </row>
    <row r="31" spans="1:10">
      <c r="A31" s="16"/>
      <c r="B31" s="11" t="s">
        <v>36</v>
      </c>
      <c r="C31" s="25">
        <v>304.91300000000001</v>
      </c>
      <c r="D31" s="25">
        <v>295.73266666666672</v>
      </c>
      <c r="E31" s="25">
        <v>419.15100000000001</v>
      </c>
      <c r="F31" s="29">
        <v>477.53133333333335</v>
      </c>
      <c r="G31" s="28">
        <f t="shared" si="0"/>
        <v>13.928234295834518</v>
      </c>
      <c r="H31" s="26">
        <f t="shared" si="1"/>
        <v>58.38033333333334</v>
      </c>
      <c r="I31" s="28">
        <f t="shared" si="2"/>
        <v>6.4270848521418849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74" t="s">
        <v>193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112</v>
      </c>
      <c r="F49" s="34">
        <f>F15</f>
        <v>4202.1036666666669</v>
      </c>
    </row>
    <row r="50" spans="5:6">
      <c r="E50" s="23" t="s">
        <v>51</v>
      </c>
      <c r="F50" s="34">
        <f>F14-F15</f>
        <v>1793.715666666666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7" sqref="I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8" t="s">
        <v>29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51"/>
      <c r="D9" s="151"/>
      <c r="E9" s="151"/>
      <c r="F9" s="151"/>
      <c r="G9" s="151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51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151"/>
      <c r="D12" s="151"/>
      <c r="E12" s="151"/>
      <c r="F12" s="151"/>
      <c r="G12" s="151"/>
      <c r="H12" s="151"/>
      <c r="I12" s="151"/>
      <c r="J12" s="151"/>
      <c r="K12" s="151"/>
      <c r="L12" s="18"/>
    </row>
    <row r="13" spans="1:15">
      <c r="A13" s="16"/>
      <c r="B13" s="12" t="s">
        <v>26</v>
      </c>
      <c r="C13" s="26">
        <v>42583.621333333336</v>
      </c>
      <c r="D13" s="26">
        <v>43089.323666666671</v>
      </c>
      <c r="E13" s="26">
        <v>43598.255666666664</v>
      </c>
      <c r="F13" s="26">
        <v>44109.712</v>
      </c>
      <c r="G13" s="26">
        <v>44626.195</v>
      </c>
      <c r="H13" s="28">
        <f>IF(OR(OR(G13=0,F13=0),G13=""),"",(G13/F13-1)*100)</f>
        <v>1.1709054006065589</v>
      </c>
      <c r="I13" s="27">
        <f>IF(OR(OR(G13=0,F13=0),F13=""),"",(F13/E13-1)*100)</f>
        <v>1.1731119181549676</v>
      </c>
      <c r="J13" s="28">
        <f>IF(G13=0,"",G13/$G$13*100)</f>
        <v>100</v>
      </c>
      <c r="K13" s="27">
        <f t="shared" ref="K13:K38" si="0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21144.066333333336</v>
      </c>
      <c r="D14" s="25">
        <f>D13-SUM(D15:D38)</f>
        <v>21339.02133333333</v>
      </c>
      <c r="E14" s="25">
        <f>E13-SUM(E15:E38)</f>
        <v>21538.056333333323</v>
      </c>
      <c r="F14" s="25">
        <f>F13-SUM(F15:F38)</f>
        <v>21741.89766666666</v>
      </c>
      <c r="G14" s="26">
        <f>G13-SUM(G15:G38)</f>
        <v>21953.089333333333</v>
      </c>
      <c r="H14" s="28">
        <f t="shared" ref="H14:H38" si="1">IF(OR(OR(G14=0,F14=0),G14=""),"",(G14/F14-1)*100)</f>
        <v>0.97135801991405923</v>
      </c>
      <c r="I14" s="27">
        <f>IF(OR(OR(G14=0,F14=0),F14=""),"",(F14/E14-1)*100)</f>
        <v>0.94642399564097701</v>
      </c>
      <c r="J14" s="28">
        <f t="shared" ref="J14:J38" si="2">IF(G14=0,"",G14/$G$13*100)</f>
        <v>49.193280613176483</v>
      </c>
      <c r="K14" s="27">
        <f>IF(F14=0,"",F14/$F$13*100)</f>
        <v>49.290500166191656</v>
      </c>
      <c r="L14" s="18"/>
    </row>
    <row r="15" spans="1:15">
      <c r="A15" s="16"/>
      <c r="B15" s="12" t="s">
        <v>4</v>
      </c>
      <c r="C15" s="109">
        <v>7012.6263333333336</v>
      </c>
      <c r="D15" s="109">
        <v>7117.4356666666672</v>
      </c>
      <c r="E15" s="109">
        <v>7221.9456666666665</v>
      </c>
      <c r="F15" s="109">
        <v>7326.1459999999997</v>
      </c>
      <c r="G15" s="109">
        <v>7429.9833333333336</v>
      </c>
      <c r="H15" s="50">
        <f>IF(OR(OR(G15=0,F15=0),G15=""),"",(G15/F15-1)*100)</f>
        <v>1.4173527709294031</v>
      </c>
      <c r="I15" s="36">
        <f t="shared" ref="I15:I38" si="3">IF(OR(OR(G15=0,F15=0),F15=""),"",(F15/E15-1)*100)</f>
        <v>1.4428290954095147</v>
      </c>
      <c r="J15" s="50">
        <f t="shared" si="2"/>
        <v>16.649376746848645</v>
      </c>
      <c r="K15" s="36">
        <f t="shared" si="0"/>
        <v>16.608918235512395</v>
      </c>
      <c r="L15" s="18"/>
      <c r="N15" s="23" t="s">
        <v>4</v>
      </c>
      <c r="O15" s="34">
        <f>J15</f>
        <v>16.649376746848645</v>
      </c>
    </row>
    <row r="16" spans="1:15">
      <c r="A16" s="16"/>
      <c r="B16" s="11" t="s">
        <v>23</v>
      </c>
      <c r="C16" s="55">
        <v>3210.7570000000001</v>
      </c>
      <c r="D16" s="55">
        <v>3258.5933333333337</v>
      </c>
      <c r="E16" s="55">
        <v>3306.2476666666666</v>
      </c>
      <c r="F16" s="55">
        <v>3354.1829999999995</v>
      </c>
      <c r="G16" s="56">
        <v>3402.4386666666664</v>
      </c>
      <c r="H16" s="28">
        <f t="shared" si="1"/>
        <v>1.4386712551660796</v>
      </c>
      <c r="I16" s="27">
        <f t="shared" si="3"/>
        <v>1.4498409727926154</v>
      </c>
      <c r="J16" s="28">
        <f t="shared" si="2"/>
        <v>7.6243082491497791</v>
      </c>
      <c r="K16" s="27">
        <f t="shared" si="0"/>
        <v>7.6041824984030715</v>
      </c>
      <c r="L16" s="18"/>
      <c r="N16" s="23" t="s">
        <v>37</v>
      </c>
      <c r="O16" s="34">
        <f>100-O15</f>
        <v>83.350623253151355</v>
      </c>
    </row>
    <row r="17" spans="1:12">
      <c r="A17" s="16"/>
      <c r="B17" s="11" t="s">
        <v>24</v>
      </c>
      <c r="C17" s="25">
        <v>2212.5576666666661</v>
      </c>
      <c r="D17" s="25">
        <v>2239.5293333333334</v>
      </c>
      <c r="E17" s="25">
        <v>2266.563333333333</v>
      </c>
      <c r="F17" s="25">
        <v>2293.6680000000001</v>
      </c>
      <c r="G17" s="26">
        <v>2320.8293333333331</v>
      </c>
      <c r="H17" s="28">
        <f t="shared" si="1"/>
        <v>1.1841876563361886</v>
      </c>
      <c r="I17" s="27">
        <f t="shared" si="3"/>
        <v>1.1958486342759977</v>
      </c>
      <c r="J17" s="28">
        <f t="shared" si="2"/>
        <v>5.2005987365343005</v>
      </c>
      <c r="K17" s="27">
        <f t="shared" si="0"/>
        <v>5.1999160638364632</v>
      </c>
      <c r="L17" s="18"/>
    </row>
    <row r="18" spans="1:12">
      <c r="A18" s="16"/>
      <c r="B18" s="11" t="s">
        <v>25</v>
      </c>
      <c r="C18" s="25">
        <v>1644.2160000000001</v>
      </c>
      <c r="D18" s="25">
        <v>1667.0709999999999</v>
      </c>
      <c r="E18" s="25">
        <v>1689.8533333333332</v>
      </c>
      <c r="F18" s="25">
        <v>1712.5866666666668</v>
      </c>
      <c r="G18" s="26">
        <v>1735.271</v>
      </c>
      <c r="H18" s="28">
        <f t="shared" si="1"/>
        <v>1.3245655694310354</v>
      </c>
      <c r="I18" s="27">
        <f t="shared" si="3"/>
        <v>1.3452844033801981</v>
      </c>
      <c r="J18" s="28">
        <f t="shared" si="2"/>
        <v>3.8884583370820658</v>
      </c>
      <c r="K18" s="27">
        <f t="shared" si="0"/>
        <v>3.8825614337873411</v>
      </c>
      <c r="L18" s="18"/>
    </row>
    <row r="19" spans="1:12">
      <c r="A19" s="16"/>
      <c r="B19" s="11" t="s">
        <v>19</v>
      </c>
      <c r="C19" s="25">
        <v>982.39266666666663</v>
      </c>
      <c r="D19" s="25">
        <v>992.47766666666666</v>
      </c>
      <c r="E19" s="25">
        <v>1002.3403333333332</v>
      </c>
      <c r="F19" s="25">
        <v>1012.058</v>
      </c>
      <c r="G19" s="26">
        <v>1021.8470000000001</v>
      </c>
      <c r="H19" s="28">
        <f t="shared" si="1"/>
        <v>0.96723705558379169</v>
      </c>
      <c r="I19" s="27">
        <f t="shared" si="3"/>
        <v>0.96949771883869662</v>
      </c>
      <c r="J19" s="28">
        <f t="shared" si="2"/>
        <v>2.2897919036117691</v>
      </c>
      <c r="K19" s="27">
        <f t="shared" si="0"/>
        <v>2.2944108091206763</v>
      </c>
      <c r="L19" s="18"/>
    </row>
    <row r="20" spans="1:12">
      <c r="A20" s="16"/>
      <c r="B20" s="11" t="s">
        <v>5</v>
      </c>
      <c r="C20" s="25">
        <v>862.33399999999995</v>
      </c>
      <c r="D20" s="25">
        <v>873.91399999999987</v>
      </c>
      <c r="E20" s="25">
        <v>885.57466666666676</v>
      </c>
      <c r="F20" s="25">
        <v>897.23900000000003</v>
      </c>
      <c r="G20" s="26">
        <v>908.89199999999994</v>
      </c>
      <c r="H20" s="28">
        <f t="shared" si="1"/>
        <v>1.298762091259964</v>
      </c>
      <c r="I20" s="27">
        <f t="shared" si="3"/>
        <v>1.3171484881380202</v>
      </c>
      <c r="J20" s="28">
        <f t="shared" si="2"/>
        <v>2.0366782334904419</v>
      </c>
      <c r="K20" s="27">
        <f t="shared" si="0"/>
        <v>2.0341075906367285</v>
      </c>
      <c r="L20" s="18"/>
    </row>
    <row r="21" spans="1:12">
      <c r="A21" s="16"/>
      <c r="B21" s="11" t="s">
        <v>20</v>
      </c>
      <c r="C21" s="25">
        <v>734.79499999999996</v>
      </c>
      <c r="D21" s="25">
        <v>743.69233333333341</v>
      </c>
      <c r="E21" s="25">
        <v>752.62433333333331</v>
      </c>
      <c r="F21" s="25">
        <v>761.65</v>
      </c>
      <c r="G21" s="26">
        <v>770.84866666666676</v>
      </c>
      <c r="H21" s="28">
        <f t="shared" si="1"/>
        <v>1.2077288343290027</v>
      </c>
      <c r="I21" s="27">
        <f t="shared" si="3"/>
        <v>1.1992259972106512</v>
      </c>
      <c r="J21" s="28">
        <f t="shared" si="2"/>
        <v>1.7273457140288722</v>
      </c>
      <c r="K21" s="27">
        <f t="shared" si="0"/>
        <v>1.7267172363310828</v>
      </c>
      <c r="L21" s="18"/>
    </row>
    <row r="22" spans="1:12">
      <c r="A22" s="16"/>
      <c r="B22" s="11" t="s">
        <v>22</v>
      </c>
      <c r="C22" s="25">
        <v>580.20433333333335</v>
      </c>
      <c r="D22" s="25">
        <v>584.85366666666675</v>
      </c>
      <c r="E22" s="25">
        <v>589.41666666666663</v>
      </c>
      <c r="F22" s="25">
        <v>593.99766666666665</v>
      </c>
      <c r="G22" s="26">
        <v>598.71199999999999</v>
      </c>
      <c r="H22" s="28">
        <f t="shared" si="1"/>
        <v>0.79366192796492818</v>
      </c>
      <c r="I22" s="27">
        <f t="shared" si="3"/>
        <v>0.77720910504737173</v>
      </c>
      <c r="J22" s="28">
        <f t="shared" si="2"/>
        <v>1.3416156138787991</v>
      </c>
      <c r="K22" s="27">
        <f t="shared" si="0"/>
        <v>1.3466369190228824</v>
      </c>
      <c r="L22" s="18"/>
    </row>
    <row r="23" spans="1:12">
      <c r="A23" s="16"/>
      <c r="B23" s="11" t="s">
        <v>7</v>
      </c>
      <c r="C23" s="25">
        <v>478.80866666666662</v>
      </c>
      <c r="D23" s="25">
        <v>484.41766666666672</v>
      </c>
      <c r="E23" s="25">
        <v>489.92733333333331</v>
      </c>
      <c r="F23" s="25">
        <v>495.40100000000001</v>
      </c>
      <c r="G23" s="26">
        <v>500.85833333333335</v>
      </c>
      <c r="H23" s="28">
        <f t="shared" si="1"/>
        <v>1.1015991758864807</v>
      </c>
      <c r="I23" s="27">
        <f t="shared" si="3"/>
        <v>1.1172405159404653</v>
      </c>
      <c r="J23" s="28">
        <f t="shared" si="2"/>
        <v>1.1223415604519573</v>
      </c>
      <c r="K23" s="27">
        <f t="shared" si="0"/>
        <v>1.1231109375640449</v>
      </c>
      <c r="L23" s="18"/>
    </row>
    <row r="24" spans="1:12">
      <c r="A24" s="16"/>
      <c r="B24" s="11" t="s">
        <v>15</v>
      </c>
      <c r="C24" s="25">
        <v>399.67433333333332</v>
      </c>
      <c r="D24" s="25">
        <v>407.80199999999996</v>
      </c>
      <c r="E24" s="25">
        <v>415.8416666666667</v>
      </c>
      <c r="F24" s="25">
        <v>423.91033333333331</v>
      </c>
      <c r="G24" s="26">
        <v>432.01099999999997</v>
      </c>
      <c r="H24" s="28">
        <f t="shared" si="1"/>
        <v>1.9109387126680089</v>
      </c>
      <c r="I24" s="27">
        <f t="shared" si="3"/>
        <v>1.9403218372377129</v>
      </c>
      <c r="J24" s="28">
        <f t="shared" si="2"/>
        <v>0.96806595319184163</v>
      </c>
      <c r="K24" s="27">
        <f t="shared" si="0"/>
        <v>0.96103627548811321</v>
      </c>
      <c r="L24" s="18"/>
    </row>
    <row r="25" spans="1:12">
      <c r="A25" s="16"/>
      <c r="B25" s="11" t="s">
        <v>18</v>
      </c>
      <c r="C25" s="25">
        <v>374.71466666666669</v>
      </c>
      <c r="D25" s="25">
        <v>384.99</v>
      </c>
      <c r="E25" s="25">
        <v>395.38266666666664</v>
      </c>
      <c r="F25" s="25">
        <v>405.83033333333333</v>
      </c>
      <c r="G25" s="26">
        <v>416.28166666666669</v>
      </c>
      <c r="H25" s="28">
        <f t="shared" si="1"/>
        <v>2.575296244489711</v>
      </c>
      <c r="I25" s="27">
        <f t="shared" si="3"/>
        <v>2.6424189898731187</v>
      </c>
      <c r="J25" s="28">
        <f t="shared" si="2"/>
        <v>0.93281909126840568</v>
      </c>
      <c r="K25" s="27">
        <f t="shared" si="0"/>
        <v>0.92004756987153613</v>
      </c>
      <c r="L25" s="18"/>
    </row>
    <row r="26" spans="1:12">
      <c r="A26" s="16"/>
      <c r="B26" s="11" t="s">
        <v>21</v>
      </c>
      <c r="C26" s="25">
        <v>394.71333333333337</v>
      </c>
      <c r="D26" s="25">
        <v>397.3486666666667</v>
      </c>
      <c r="E26" s="25">
        <v>399.92633333333333</v>
      </c>
      <c r="F26" s="25">
        <v>402.39900000000006</v>
      </c>
      <c r="G26" s="26">
        <v>404.78566666666666</v>
      </c>
      <c r="H26" s="28">
        <f t="shared" si="1"/>
        <v>0.5931094924854774</v>
      </c>
      <c r="I26" s="27">
        <f t="shared" si="3"/>
        <v>0.61828053333157218</v>
      </c>
      <c r="J26" s="28">
        <f t="shared" si="2"/>
        <v>0.90705843656773044</v>
      </c>
      <c r="K26" s="27">
        <f t="shared" si="0"/>
        <v>0.91226848182549924</v>
      </c>
      <c r="L26" s="18"/>
    </row>
    <row r="27" spans="1:12">
      <c r="A27" s="16"/>
      <c r="B27" s="11" t="s">
        <v>17</v>
      </c>
      <c r="C27" s="25">
        <v>316.99566666666664</v>
      </c>
      <c r="D27" s="25">
        <v>326.83566666666667</v>
      </c>
      <c r="E27" s="25">
        <v>336.70499999999998</v>
      </c>
      <c r="F27" s="25">
        <v>344.56</v>
      </c>
      <c r="G27" s="26">
        <v>349.83033333333333</v>
      </c>
      <c r="H27" s="28">
        <f t="shared" si="1"/>
        <v>1.5295836235585503</v>
      </c>
      <c r="I27" s="27">
        <f t="shared" si="3"/>
        <v>2.3329026892977556</v>
      </c>
      <c r="J27" s="28">
        <f t="shared" si="2"/>
        <v>0.78391252790728261</v>
      </c>
      <c r="K27" s="27">
        <f t="shared" si="0"/>
        <v>0.78114316411768914</v>
      </c>
      <c r="L27" s="18"/>
    </row>
    <row r="28" spans="1:12">
      <c r="A28" s="16"/>
      <c r="B28" s="11" t="s">
        <v>10</v>
      </c>
      <c r="C28" s="25">
        <v>321.70333333333332</v>
      </c>
      <c r="D28" s="25">
        <v>326.86500000000001</v>
      </c>
      <c r="E28" s="25">
        <v>332.03933333333333</v>
      </c>
      <c r="F28" s="25">
        <v>337.34366666666671</v>
      </c>
      <c r="G28" s="26">
        <v>342.81466666666665</v>
      </c>
      <c r="H28" s="28">
        <f t="shared" si="1"/>
        <v>1.6217882653791982</v>
      </c>
      <c r="I28" s="27">
        <f t="shared" si="3"/>
        <v>1.5975015008262261</v>
      </c>
      <c r="J28" s="28">
        <f t="shared" si="2"/>
        <v>0.76819156700827085</v>
      </c>
      <c r="K28" s="27">
        <f t="shared" si="0"/>
        <v>0.76478319937039418</v>
      </c>
      <c r="L28" s="18"/>
    </row>
    <row r="29" spans="1:12">
      <c r="A29" s="16"/>
      <c r="B29" s="11" t="s">
        <v>8</v>
      </c>
      <c r="C29" s="25">
        <v>296.14966666666663</v>
      </c>
      <c r="D29" s="25">
        <v>301.56</v>
      </c>
      <c r="E29" s="25">
        <v>307.00066666666663</v>
      </c>
      <c r="F29" s="25">
        <v>312.47666666666669</v>
      </c>
      <c r="G29" s="26">
        <v>317.98033333333336</v>
      </c>
      <c r="H29" s="28">
        <f t="shared" si="1"/>
        <v>1.7613048440950241</v>
      </c>
      <c r="I29" s="27">
        <f t="shared" si="3"/>
        <v>1.7837094816298027</v>
      </c>
      <c r="J29" s="28">
        <f t="shared" si="2"/>
        <v>0.71254189010139302</v>
      </c>
      <c r="K29" s="27">
        <f t="shared" si="0"/>
        <v>0.70840785962662067</v>
      </c>
      <c r="L29" s="18"/>
    </row>
    <row r="30" spans="1:12">
      <c r="A30" s="16"/>
      <c r="B30" s="11" t="s">
        <v>9</v>
      </c>
      <c r="C30" s="25">
        <v>301.42433333333332</v>
      </c>
      <c r="D30" s="25">
        <v>304.23</v>
      </c>
      <c r="E30" s="25">
        <v>306.95066666666668</v>
      </c>
      <c r="F30" s="25">
        <v>309.79133333333334</v>
      </c>
      <c r="G30" s="26">
        <v>312.84033333333332</v>
      </c>
      <c r="H30" s="28">
        <f t="shared" si="1"/>
        <v>0.98421087742932567</v>
      </c>
      <c r="I30" s="27">
        <f t="shared" si="3"/>
        <v>0.9254473031496957</v>
      </c>
      <c r="J30" s="28">
        <f t="shared" si="2"/>
        <v>0.70102399125296999</v>
      </c>
      <c r="K30" s="27">
        <f t="shared" si="0"/>
        <v>0.70232000910215275</v>
      </c>
      <c r="L30" s="18"/>
    </row>
    <row r="31" spans="1:12">
      <c r="A31" s="16"/>
      <c r="B31" s="11" t="s">
        <v>3</v>
      </c>
      <c r="C31" s="25">
        <v>275.98200000000003</v>
      </c>
      <c r="D31" s="25">
        <v>277.57499999999999</v>
      </c>
      <c r="E31" s="25">
        <v>279.16766666666666</v>
      </c>
      <c r="F31" s="25">
        <v>280.7283333333333</v>
      </c>
      <c r="G31" s="26">
        <v>282.31</v>
      </c>
      <c r="H31" s="28">
        <f t="shared" si="1"/>
        <v>0.56341540160418369</v>
      </c>
      <c r="I31" s="27">
        <f t="shared" si="3"/>
        <v>0.55904277357812227</v>
      </c>
      <c r="J31" s="28">
        <f t="shared" si="2"/>
        <v>0.63261051048604977</v>
      </c>
      <c r="K31" s="27">
        <f t="shared" si="0"/>
        <v>0.63643202506816032</v>
      </c>
      <c r="L31" s="18"/>
    </row>
    <row r="32" spans="1:12">
      <c r="A32" s="16"/>
      <c r="B32" s="11" t="s">
        <v>14</v>
      </c>
      <c r="C32" s="25">
        <v>226.57366666666667</v>
      </c>
      <c r="D32" s="25">
        <v>230.32299999999998</v>
      </c>
      <c r="E32" s="25">
        <v>234.09533333333334</v>
      </c>
      <c r="F32" s="25">
        <v>237.83666666666667</v>
      </c>
      <c r="G32" s="26">
        <v>241.51566666666668</v>
      </c>
      <c r="H32" s="28">
        <f t="shared" si="1"/>
        <v>1.5468598898403574</v>
      </c>
      <c r="I32" s="27">
        <f t="shared" si="3"/>
        <v>1.5982092765625344</v>
      </c>
      <c r="J32" s="28">
        <f t="shared" si="2"/>
        <v>0.54119708540391276</v>
      </c>
      <c r="K32" s="27">
        <f t="shared" si="0"/>
        <v>0.53919342449269825</v>
      </c>
      <c r="L32" s="18"/>
    </row>
    <row r="33" spans="1:14">
      <c r="A33" s="16"/>
      <c r="B33" s="11" t="s">
        <v>11</v>
      </c>
      <c r="C33" s="25">
        <v>230.99199999999999</v>
      </c>
      <c r="D33" s="25">
        <v>233.12833333333333</v>
      </c>
      <c r="E33" s="25">
        <v>235.32933333333335</v>
      </c>
      <c r="F33" s="25">
        <v>236.89333333333332</v>
      </c>
      <c r="G33" s="26">
        <v>237.64533333333335</v>
      </c>
      <c r="H33" s="28">
        <f t="shared" si="1"/>
        <v>0.31744244948501699</v>
      </c>
      <c r="I33" s="27">
        <f t="shared" si="3"/>
        <v>0.66460053145378506</v>
      </c>
      <c r="J33" s="28">
        <f t="shared" si="2"/>
        <v>0.53252430177686749</v>
      </c>
      <c r="K33" s="27">
        <f t="shared" si="0"/>
        <v>0.53705481761779206</v>
      </c>
      <c r="L33" s="18"/>
    </row>
    <row r="34" spans="1:14">
      <c r="A34" s="16"/>
      <c r="B34" s="11" t="s">
        <v>198</v>
      </c>
      <c r="C34" s="25">
        <v>150.12666666666667</v>
      </c>
      <c r="D34" s="25">
        <v>158.16366666666667</v>
      </c>
      <c r="E34" s="25">
        <v>166.29666666666665</v>
      </c>
      <c r="F34" s="25">
        <v>175.1</v>
      </c>
      <c r="G34" s="26">
        <v>184.71466666666666</v>
      </c>
      <c r="H34" s="28">
        <f t="shared" si="1"/>
        <v>5.4909575480677653</v>
      </c>
      <c r="I34" s="27">
        <f t="shared" si="3"/>
        <v>5.2937521297280021</v>
      </c>
      <c r="J34" s="28">
        <f t="shared" si="2"/>
        <v>0.41391533978343137</v>
      </c>
      <c r="K34" s="27">
        <f t="shared" si="0"/>
        <v>0.3969647319393062</v>
      </c>
      <c r="L34" s="18"/>
    </row>
    <row r="35" spans="1:14">
      <c r="A35" s="16"/>
      <c r="B35" s="11" t="s">
        <v>16</v>
      </c>
      <c r="C35" s="25">
        <v>153.05766666666668</v>
      </c>
      <c r="D35" s="25">
        <v>156.577</v>
      </c>
      <c r="E35" s="25">
        <v>160.01400000000001</v>
      </c>
      <c r="F35" s="25">
        <v>163.24466666666666</v>
      </c>
      <c r="G35" s="26">
        <v>166.22966666666665</v>
      </c>
      <c r="H35" s="28">
        <f t="shared" si="1"/>
        <v>1.8285436583941328</v>
      </c>
      <c r="I35" s="27">
        <f t="shared" si="3"/>
        <v>2.0189900050412213</v>
      </c>
      <c r="J35" s="28">
        <f t="shared" si="2"/>
        <v>0.37249347981979342</v>
      </c>
      <c r="K35" s="27">
        <f t="shared" si="0"/>
        <v>0.37008780893120924</v>
      </c>
      <c r="L35" s="18"/>
    </row>
    <row r="36" spans="1:14">
      <c r="A36" s="16"/>
      <c r="B36" s="11" t="s">
        <v>6</v>
      </c>
      <c r="C36" s="25">
        <v>126.521</v>
      </c>
      <c r="D36" s="25">
        <v>129.25333333333333</v>
      </c>
      <c r="E36" s="25">
        <v>132.029</v>
      </c>
      <c r="F36" s="25">
        <v>134.99133333333333</v>
      </c>
      <c r="G36" s="26">
        <v>138.19266666666667</v>
      </c>
      <c r="H36" s="28">
        <f t="shared" si="1"/>
        <v>2.3715102697950963</v>
      </c>
      <c r="I36" s="27">
        <f t="shared" si="3"/>
        <v>2.2436989853239275</v>
      </c>
      <c r="J36" s="28">
        <f t="shared" si="2"/>
        <v>0.30966715102344411</v>
      </c>
      <c r="K36" s="27">
        <f t="shared" si="0"/>
        <v>0.30603539949055514</v>
      </c>
      <c r="L36" s="18"/>
    </row>
    <row r="37" spans="1:14">
      <c r="A37" s="16"/>
      <c r="B37" s="11" t="s">
        <v>12</v>
      </c>
      <c r="C37" s="25">
        <v>103.09833333333334</v>
      </c>
      <c r="D37" s="25">
        <v>104.113</v>
      </c>
      <c r="E37" s="25">
        <v>104.96266666666668</v>
      </c>
      <c r="F37" s="25">
        <v>105.39966666666668</v>
      </c>
      <c r="G37" s="26">
        <v>105.42633333333333</v>
      </c>
      <c r="H37" s="28">
        <f t="shared" si="1"/>
        <v>2.5300522772031542E-2</v>
      </c>
      <c r="I37" s="27">
        <f t="shared" si="3"/>
        <v>0.41633850765987468</v>
      </c>
      <c r="J37" s="28">
        <f t="shared" si="2"/>
        <v>0.23624316017382468</v>
      </c>
      <c r="K37" s="27">
        <f t="shared" si="0"/>
        <v>0.23894888877684506</v>
      </c>
      <c r="L37" s="18"/>
    </row>
    <row r="38" spans="1:14">
      <c r="A38" s="16"/>
      <c r="B38" s="11" t="s">
        <v>13</v>
      </c>
      <c r="C38" s="25">
        <v>49.136666666666677</v>
      </c>
      <c r="D38" s="25">
        <v>49.552999999999997</v>
      </c>
      <c r="E38" s="25">
        <v>49.965000000000003</v>
      </c>
      <c r="F38" s="25">
        <v>50.379666666666672</v>
      </c>
      <c r="G38" s="26">
        <v>50.847000000000001</v>
      </c>
      <c r="H38" s="28">
        <f t="shared" si="1"/>
        <v>0.92762291665287044</v>
      </c>
      <c r="I38" s="27">
        <f t="shared" si="3"/>
        <v>0.82991427332466117</v>
      </c>
      <c r="J38" s="28">
        <f t="shared" si="2"/>
        <v>0.11393980598166616</v>
      </c>
      <c r="K38" s="27">
        <f t="shared" si="0"/>
        <v>0.11421445387507104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35" sqref="I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8" t="s">
        <v>30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32930.622333333333</v>
      </c>
      <c r="D13" s="26">
        <v>33492.723333333335</v>
      </c>
      <c r="E13" s="26">
        <v>34054.699666666675</v>
      </c>
      <c r="F13" s="26">
        <v>34603.974999999999</v>
      </c>
      <c r="G13" s="26">
        <v>35137.896333333338</v>
      </c>
      <c r="H13" s="28">
        <f t="shared" ref="H13:H26" si="0">IF(OR(OR(G13=0,F13=0),G13=""),"",(G13/F13-1)*100)</f>
        <v>1.5429479802055557</v>
      </c>
      <c r="I13" s="27">
        <f>IF(OR(OR(G13=0,F13=0),F13=""),"",(F13/E13-1)*100)</f>
        <v>1.6129207971578907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16018.14333333333</v>
      </c>
      <c r="D14" s="25">
        <f>D13-SUM(D15:D38)</f>
        <v>16252.483999999997</v>
      </c>
      <c r="E14" s="25">
        <f>E13-SUM(E15:E38)</f>
        <v>16487.261333333343</v>
      </c>
      <c r="F14" s="25">
        <f>F13-SUM(F15:F38)</f>
        <v>16716.213000000003</v>
      </c>
      <c r="G14" s="26">
        <f>G13-SUM(G15:G38)</f>
        <v>16937.548333333332</v>
      </c>
      <c r="H14" s="28">
        <f t="shared" si="0"/>
        <v>1.324075813901926</v>
      </c>
      <c r="I14" s="27">
        <f>IF(OR(OR(G14=0,F14=0),F14=""),"",(F14/E14-1)*100)</f>
        <v>1.3886579586372738</v>
      </c>
      <c r="J14" s="28">
        <f t="shared" ref="J14:J38" si="2">IF(G14=0,"",G14/$G$13*100)</f>
        <v>48.203080152142277</v>
      </c>
      <c r="K14" s="27">
        <f>IF(F14=0,"",F14/$F$13*100)</f>
        <v>48.307204591380049</v>
      </c>
      <c r="L14" s="18"/>
    </row>
    <row r="15" spans="1:15">
      <c r="A15" s="16"/>
      <c r="B15" s="12" t="s">
        <v>4</v>
      </c>
      <c r="C15" s="109">
        <v>5558.8036666666667</v>
      </c>
      <c r="D15" s="109">
        <v>5670.5216666666674</v>
      </c>
      <c r="E15" s="109">
        <v>5780.7619999999997</v>
      </c>
      <c r="F15" s="109">
        <v>5889.1330000000007</v>
      </c>
      <c r="G15" s="109">
        <v>5995.8193333333329</v>
      </c>
      <c r="H15" s="50">
        <f>IF(OR(OR(G15=0,F15=0),G15=""),"",(G15/F15-1)*100)</f>
        <v>1.8115796218786784</v>
      </c>
      <c r="I15" s="36">
        <f t="shared" ref="I15" si="3">IF(OR(OR(G15=0,F15=0),F15=""),"",(F15/E15-1)*100)</f>
        <v>1.8746836489722529</v>
      </c>
      <c r="J15" s="50">
        <f t="shared" si="2"/>
        <v>17.063683256545549</v>
      </c>
      <c r="K15" s="36">
        <f t="shared" si="1"/>
        <v>17.01866042846234</v>
      </c>
      <c r="L15" s="18"/>
      <c r="N15" s="23" t="s">
        <v>4</v>
      </c>
      <c r="O15" s="34">
        <f>J15</f>
        <v>17.063683256545549</v>
      </c>
    </row>
    <row r="16" spans="1:15">
      <c r="A16" s="16"/>
      <c r="B16" s="11" t="s">
        <v>23</v>
      </c>
      <c r="C16" s="55">
        <v>2636.1553333333336</v>
      </c>
      <c r="D16" s="55">
        <v>2688.1079999999997</v>
      </c>
      <c r="E16" s="55">
        <v>2739.0603333333333</v>
      </c>
      <c r="F16" s="55">
        <v>2789.1876666666667</v>
      </c>
      <c r="G16" s="56">
        <v>2838.682666666667</v>
      </c>
      <c r="H16" s="28">
        <f t="shared" si="0"/>
        <v>1.7745310074152032</v>
      </c>
      <c r="I16" s="27">
        <f t="shared" ref="I16:I26" si="4">IF(OR(OR(G16=0,F16=0),F16=""),"",(F16/E16-1)*100)</f>
        <v>1.8300923394531488</v>
      </c>
      <c r="J16" s="28">
        <f t="shared" si="2"/>
        <v>8.0786927018558288</v>
      </c>
      <c r="K16" s="27">
        <f t="shared" si="1"/>
        <v>8.06031002700316</v>
      </c>
      <c r="L16" s="18"/>
      <c r="N16" s="23" t="s">
        <v>37</v>
      </c>
      <c r="O16" s="34">
        <f>100-O15</f>
        <v>82.936316743454455</v>
      </c>
    </row>
    <row r="17" spans="1:12">
      <c r="A17" s="16"/>
      <c r="B17" s="11" t="s">
        <v>24</v>
      </c>
      <c r="C17" s="25">
        <v>1760.3473333333334</v>
      </c>
      <c r="D17" s="25">
        <v>1790.3596666666665</v>
      </c>
      <c r="E17" s="25">
        <v>1820.6369999999999</v>
      </c>
      <c r="F17" s="25">
        <v>1850.1479999999999</v>
      </c>
      <c r="G17" s="26">
        <v>1878.6046666666668</v>
      </c>
      <c r="H17" s="28">
        <f t="shared" si="0"/>
        <v>1.538075152186047</v>
      </c>
      <c r="I17" s="27">
        <f t="shared" si="4"/>
        <v>1.6209161958149698</v>
      </c>
      <c r="J17" s="28">
        <f t="shared" si="2"/>
        <v>5.3463777365765086</v>
      </c>
      <c r="K17" s="27">
        <f t="shared" si="1"/>
        <v>5.3466343100756486</v>
      </c>
      <c r="L17" s="18"/>
    </row>
    <row r="18" spans="1:12">
      <c r="A18" s="16"/>
      <c r="B18" s="11" t="s">
        <v>25</v>
      </c>
      <c r="C18" s="25">
        <v>1265.8406666666667</v>
      </c>
      <c r="D18" s="25">
        <v>1288.9576666666667</v>
      </c>
      <c r="E18" s="25">
        <v>1312.2853333333333</v>
      </c>
      <c r="F18" s="25">
        <v>1335.3363333333334</v>
      </c>
      <c r="G18" s="26">
        <v>1358.0006666666666</v>
      </c>
      <c r="H18" s="28">
        <f t="shared" si="0"/>
        <v>1.6972752682282932</v>
      </c>
      <c r="I18" s="27">
        <f t="shared" si="4"/>
        <v>1.7565539608256131</v>
      </c>
      <c r="J18" s="28">
        <f t="shared" si="2"/>
        <v>3.8647750957657871</v>
      </c>
      <c r="K18" s="27">
        <f t="shared" si="1"/>
        <v>3.8589102359868588</v>
      </c>
      <c r="L18" s="18"/>
    </row>
    <row r="19" spans="1:12">
      <c r="A19" s="16"/>
      <c r="B19" s="11" t="s">
        <v>19</v>
      </c>
      <c r="C19" s="25">
        <v>784.82500000000005</v>
      </c>
      <c r="D19" s="25">
        <v>797.17700000000002</v>
      </c>
      <c r="E19" s="25">
        <v>809.32033333333345</v>
      </c>
      <c r="F19" s="25">
        <v>820.98033333333331</v>
      </c>
      <c r="G19" s="26">
        <v>832.274</v>
      </c>
      <c r="H19" s="28">
        <f t="shared" si="0"/>
        <v>1.3756318157844616</v>
      </c>
      <c r="I19" s="27">
        <f t="shared" si="4"/>
        <v>1.4407150691464699</v>
      </c>
      <c r="J19" s="28">
        <f t="shared" si="2"/>
        <v>2.3685937032333628</v>
      </c>
      <c r="K19" s="27">
        <f t="shared" si="1"/>
        <v>2.3725029663017998</v>
      </c>
      <c r="L19" s="18"/>
    </row>
    <row r="20" spans="1:12">
      <c r="A20" s="16"/>
      <c r="B20" s="11" t="s">
        <v>5</v>
      </c>
      <c r="C20" s="25">
        <v>661.96833333333325</v>
      </c>
      <c r="D20" s="25">
        <v>673.71300000000008</v>
      </c>
      <c r="E20" s="25">
        <v>686.0236666666666</v>
      </c>
      <c r="F20" s="25">
        <v>698.41499999999996</v>
      </c>
      <c r="G20" s="26">
        <v>710.69299999999987</v>
      </c>
      <c r="H20" s="28">
        <f t="shared" si="0"/>
        <v>1.7579805702912843</v>
      </c>
      <c r="I20" s="27">
        <f t="shared" si="4"/>
        <v>1.8062544975367745</v>
      </c>
      <c r="J20" s="28">
        <f t="shared" si="2"/>
        <v>2.0225826647618788</v>
      </c>
      <c r="K20" s="27">
        <f t="shared" si="1"/>
        <v>2.0183085902703373</v>
      </c>
      <c r="L20" s="18"/>
    </row>
    <row r="21" spans="1:12">
      <c r="A21" s="16"/>
      <c r="B21" s="11" t="s">
        <v>20</v>
      </c>
      <c r="C21" s="25">
        <v>554.70100000000002</v>
      </c>
      <c r="D21" s="25">
        <v>564.94666666666672</v>
      </c>
      <c r="E21" s="25">
        <v>575.66833333333341</v>
      </c>
      <c r="F21" s="25">
        <v>586.40599999999995</v>
      </c>
      <c r="G21" s="26">
        <v>597.04833333333329</v>
      </c>
      <c r="H21" s="28">
        <f t="shared" si="0"/>
        <v>1.8148404575214716</v>
      </c>
      <c r="I21" s="27">
        <f t="shared" si="4"/>
        <v>1.8652522719968756</v>
      </c>
      <c r="J21" s="28">
        <f t="shared" si="2"/>
        <v>1.6991578769243145</v>
      </c>
      <c r="K21" s="27">
        <f t="shared" si="1"/>
        <v>1.694620343472101</v>
      </c>
      <c r="L21" s="18"/>
    </row>
    <row r="22" spans="1:12">
      <c r="A22" s="16"/>
      <c r="B22" s="11" t="s">
        <v>22</v>
      </c>
      <c r="C22" s="25">
        <v>464.923</v>
      </c>
      <c r="D22" s="25">
        <v>471.21300000000002</v>
      </c>
      <c r="E22" s="25">
        <v>477.26266666666669</v>
      </c>
      <c r="F22" s="25">
        <v>483.02566666666667</v>
      </c>
      <c r="G22" s="26">
        <v>488.60233333333332</v>
      </c>
      <c r="H22" s="28">
        <f t="shared" si="0"/>
        <v>1.154528020250134</v>
      </c>
      <c r="I22" s="27">
        <f t="shared" si="4"/>
        <v>1.207511167854447</v>
      </c>
      <c r="J22" s="28">
        <f t="shared" si="2"/>
        <v>1.3905281315029205</v>
      </c>
      <c r="K22" s="27">
        <f t="shared" si="1"/>
        <v>1.3958675749438227</v>
      </c>
      <c r="L22" s="18"/>
    </row>
    <row r="23" spans="1:12">
      <c r="A23" s="16"/>
      <c r="B23" s="11" t="s">
        <v>7</v>
      </c>
      <c r="C23" s="25">
        <v>372.99</v>
      </c>
      <c r="D23" s="25">
        <v>379.19400000000002</v>
      </c>
      <c r="E23" s="25">
        <v>385.40499999999997</v>
      </c>
      <c r="F23" s="25">
        <v>391.45800000000003</v>
      </c>
      <c r="G23" s="26">
        <v>397.32166666666672</v>
      </c>
      <c r="H23" s="28">
        <f t="shared" si="0"/>
        <v>1.4979044154587839</v>
      </c>
      <c r="I23" s="27">
        <f t="shared" si="4"/>
        <v>1.5705556492521033</v>
      </c>
      <c r="J23" s="28">
        <f t="shared" si="2"/>
        <v>1.1307497264420752</v>
      </c>
      <c r="K23" s="27">
        <f t="shared" si="1"/>
        <v>1.1312515397436278</v>
      </c>
      <c r="L23" s="18"/>
    </row>
    <row r="24" spans="1:12">
      <c r="A24" s="16"/>
      <c r="B24" s="11" t="s">
        <v>21</v>
      </c>
      <c r="C24" s="25">
        <v>324.65866666666665</v>
      </c>
      <c r="D24" s="25">
        <v>327.80933333333331</v>
      </c>
      <c r="E24" s="25">
        <v>330.83833333333331</v>
      </c>
      <c r="F24" s="25">
        <v>333.67166666666668</v>
      </c>
      <c r="G24" s="26">
        <v>336.30766666666665</v>
      </c>
      <c r="H24" s="28">
        <f t="shared" si="0"/>
        <v>0.789998151875837</v>
      </c>
      <c r="I24" s="27">
        <f t="shared" si="4"/>
        <v>0.85641023057587695</v>
      </c>
      <c r="J24" s="28">
        <f t="shared" si="2"/>
        <v>0.95710814180879278</v>
      </c>
      <c r="K24" s="27">
        <f t="shared" si="1"/>
        <v>0.96425820058726397</v>
      </c>
      <c r="L24" s="18"/>
    </row>
    <row r="25" spans="1:12">
      <c r="A25" s="16"/>
      <c r="B25" s="11" t="s">
        <v>18</v>
      </c>
      <c r="C25" s="25">
        <v>287.35033333333331</v>
      </c>
      <c r="D25" s="25">
        <v>296.45166666666665</v>
      </c>
      <c r="E25" s="25">
        <v>305.62633333333332</v>
      </c>
      <c r="F25" s="25">
        <v>314.74399999999997</v>
      </c>
      <c r="G25" s="26">
        <v>323.74133333333339</v>
      </c>
      <c r="H25" s="28">
        <f t="shared" si="0"/>
        <v>2.8586194918198249</v>
      </c>
      <c r="I25" s="27">
        <f t="shared" si="4"/>
        <v>2.983272601946374</v>
      </c>
      <c r="J25" s="28">
        <f t="shared" si="2"/>
        <v>0.92134523439360905</v>
      </c>
      <c r="K25" s="27">
        <f t="shared" si="1"/>
        <v>0.90956024560762161</v>
      </c>
      <c r="L25" s="18"/>
    </row>
    <row r="26" spans="1:12">
      <c r="A26" s="16"/>
      <c r="B26" s="11" t="s">
        <v>15</v>
      </c>
      <c r="C26" s="25">
        <v>293.70833333333331</v>
      </c>
      <c r="D26" s="25">
        <v>300.45066666666668</v>
      </c>
      <c r="E26" s="25">
        <v>307.52699999999999</v>
      </c>
      <c r="F26" s="25">
        <v>314.77866666666665</v>
      </c>
      <c r="G26" s="26">
        <v>322.10466666666667</v>
      </c>
      <c r="H26" s="28">
        <f t="shared" si="0"/>
        <v>2.3273495874349903</v>
      </c>
      <c r="I26" s="27">
        <f t="shared" si="4"/>
        <v>2.3580585336138604</v>
      </c>
      <c r="J26" s="28">
        <f t="shared" si="2"/>
        <v>0.91668739531542232</v>
      </c>
      <c r="K26" s="27">
        <f t="shared" si="1"/>
        <v>0.9096604267765962</v>
      </c>
      <c r="L26" s="18"/>
    </row>
    <row r="27" spans="1:12">
      <c r="A27" s="16"/>
      <c r="B27" s="11" t="s">
        <v>10</v>
      </c>
      <c r="C27" s="25">
        <v>253.66733333333332</v>
      </c>
      <c r="D27" s="25">
        <v>259.31233333333336</v>
      </c>
      <c r="E27" s="25">
        <v>265.17900000000003</v>
      </c>
      <c r="F27" s="25">
        <v>271.1996666666667</v>
      </c>
      <c r="G27" s="26">
        <v>277.32233333333335</v>
      </c>
      <c r="H27" s="28">
        <f t="shared" ref="H27:H38" si="5">IF(OR(OR(G27=0,F27=0),G27=""),"",(G27/F27-1)*100)</f>
        <v>2.2576232271671826</v>
      </c>
      <c r="I27" s="27">
        <f t="shared" ref="I27:I38" si="6">IF(OR(OR(G27=0,F27=0),F27=""),"",(F27/E27-1)*100)</f>
        <v>2.2704160837270893</v>
      </c>
      <c r="J27" s="28">
        <f t="shared" si="2"/>
        <v>0.78924000088830959</v>
      </c>
      <c r="K27" s="27">
        <f t="shared" si="1"/>
        <v>0.78372402785132844</v>
      </c>
      <c r="L27" s="18"/>
    </row>
    <row r="28" spans="1:12">
      <c r="A28" s="16"/>
      <c r="B28" s="11" t="s">
        <v>17</v>
      </c>
      <c r="C28" s="25">
        <v>232.12866666666665</v>
      </c>
      <c r="D28" s="25">
        <v>240.73233333333334</v>
      </c>
      <c r="E28" s="25">
        <v>249.58766666666665</v>
      </c>
      <c r="F28" s="25">
        <v>257.00133333333332</v>
      </c>
      <c r="G28" s="26">
        <v>262.48500000000001</v>
      </c>
      <c r="H28" s="28">
        <f t="shared" si="5"/>
        <v>2.1337113685532261</v>
      </c>
      <c r="I28" s="27">
        <f t="shared" si="6"/>
        <v>2.9703657899762703</v>
      </c>
      <c r="J28" s="28">
        <f t="shared" si="2"/>
        <v>0.74701398601086799</v>
      </c>
      <c r="K28" s="27">
        <f t="shared" si="1"/>
        <v>0.74269309619294699</v>
      </c>
      <c r="L28" s="18"/>
    </row>
    <row r="29" spans="1:12">
      <c r="A29" s="16"/>
      <c r="B29" s="11" t="s">
        <v>9</v>
      </c>
      <c r="C29" s="25">
        <v>234.04233333333332</v>
      </c>
      <c r="D29" s="25">
        <v>237.92766666666668</v>
      </c>
      <c r="E29" s="25">
        <v>241.86299999999997</v>
      </c>
      <c r="F29" s="25">
        <v>245.78866666666667</v>
      </c>
      <c r="G29" s="26">
        <v>249.73733333333334</v>
      </c>
      <c r="H29" s="28">
        <f t="shared" si="5"/>
        <v>1.6065291863199604</v>
      </c>
      <c r="I29" s="27">
        <f t="shared" si="6"/>
        <v>1.623095168201294</v>
      </c>
      <c r="J29" s="28">
        <f t="shared" si="2"/>
        <v>0.71073501658783611</v>
      </c>
      <c r="K29" s="27">
        <f t="shared" si="1"/>
        <v>0.71029026771250026</v>
      </c>
      <c r="L29" s="18"/>
    </row>
    <row r="30" spans="1:12">
      <c r="A30" s="16"/>
      <c r="B30" s="11" t="s">
        <v>8</v>
      </c>
      <c r="C30" s="25">
        <v>226.22333333333336</v>
      </c>
      <c r="D30" s="25">
        <v>231.40200000000002</v>
      </c>
      <c r="E30" s="25">
        <v>236.60499999999999</v>
      </c>
      <c r="F30" s="25">
        <v>241.75900000000001</v>
      </c>
      <c r="G30" s="26">
        <v>246.84633333333332</v>
      </c>
      <c r="H30" s="28">
        <f t="shared" si="5"/>
        <v>2.1042994607577414</v>
      </c>
      <c r="I30" s="27">
        <f t="shared" si="6"/>
        <v>2.1783140677500645</v>
      </c>
      <c r="J30" s="28">
        <f t="shared" si="2"/>
        <v>0.70250743240756885</v>
      </c>
      <c r="K30" s="27">
        <f t="shared" si="1"/>
        <v>0.69864517009967786</v>
      </c>
      <c r="L30" s="18"/>
    </row>
    <row r="31" spans="1:12">
      <c r="A31" s="16"/>
      <c r="B31" s="11" t="s">
        <v>3</v>
      </c>
      <c r="C31" s="25">
        <v>220.08533333333335</v>
      </c>
      <c r="D31" s="25">
        <v>222.40266666666665</v>
      </c>
      <c r="E31" s="25">
        <v>224.60366666666667</v>
      </c>
      <c r="F31" s="25">
        <v>226.62466666666668</v>
      </c>
      <c r="G31" s="26">
        <v>228.53399999999999</v>
      </c>
      <c r="H31" s="28">
        <f t="shared" si="5"/>
        <v>0.84250905314806612</v>
      </c>
      <c r="I31" s="27">
        <f t="shared" si="6"/>
        <v>0.89980721597007207</v>
      </c>
      <c r="J31" s="28">
        <f t="shared" si="2"/>
        <v>0.65039181011870273</v>
      </c>
      <c r="K31" s="27">
        <f t="shared" si="1"/>
        <v>0.65490934687898339</v>
      </c>
      <c r="L31" s="18"/>
    </row>
    <row r="32" spans="1:12">
      <c r="A32" s="16"/>
      <c r="B32" s="11" t="s">
        <v>11</v>
      </c>
      <c r="C32" s="25">
        <v>186.065</v>
      </c>
      <c r="D32" s="25">
        <v>188.91600000000003</v>
      </c>
      <c r="E32" s="25">
        <v>191.90066666666667</v>
      </c>
      <c r="F32" s="25">
        <v>194.30199999999999</v>
      </c>
      <c r="G32" s="26">
        <v>195.935</v>
      </c>
      <c r="H32" s="28">
        <f t="shared" si="5"/>
        <v>0.8404442568784809</v>
      </c>
      <c r="I32" s="27">
        <f t="shared" si="6"/>
        <v>1.2513418400491805</v>
      </c>
      <c r="J32" s="28">
        <f t="shared" si="2"/>
        <v>0.55761733184387463</v>
      </c>
      <c r="K32" s="27">
        <f t="shared" si="1"/>
        <v>0.56150196617585113</v>
      </c>
      <c r="L32" s="18"/>
    </row>
    <row r="33" spans="1:14">
      <c r="A33" s="16"/>
      <c r="B33" s="11" t="s">
        <v>14</v>
      </c>
      <c r="C33" s="25">
        <v>171.75266666666667</v>
      </c>
      <c r="D33" s="25">
        <v>175.70033333333333</v>
      </c>
      <c r="E33" s="25">
        <v>179.72400000000002</v>
      </c>
      <c r="F33" s="25">
        <v>183.63533333333331</v>
      </c>
      <c r="G33" s="26">
        <v>187.38966666666667</v>
      </c>
      <c r="H33" s="28">
        <f t="shared" si="5"/>
        <v>2.0444504144082831</v>
      </c>
      <c r="I33" s="27">
        <f t="shared" si="6"/>
        <v>2.1762999562291663</v>
      </c>
      <c r="J33" s="28">
        <f t="shared" si="2"/>
        <v>0.53329790972403968</v>
      </c>
      <c r="K33" s="27">
        <f t="shared" si="1"/>
        <v>0.53067699110675381</v>
      </c>
      <c r="L33" s="18"/>
    </row>
    <row r="34" spans="1:14">
      <c r="A34" s="16"/>
      <c r="B34" s="11" t="s">
        <v>16</v>
      </c>
      <c r="C34" s="25">
        <v>118.17433333333334</v>
      </c>
      <c r="D34" s="25">
        <v>121.30233333333332</v>
      </c>
      <c r="E34" s="25">
        <v>124.49700000000001</v>
      </c>
      <c r="F34" s="25">
        <v>127.61</v>
      </c>
      <c r="G34" s="26">
        <v>130.53666666666666</v>
      </c>
      <c r="H34" s="28">
        <f t="shared" si="5"/>
        <v>2.2934461771543457</v>
      </c>
      <c r="I34" s="27">
        <f t="shared" si="6"/>
        <v>2.5004618585186655</v>
      </c>
      <c r="J34" s="28">
        <f t="shared" si="2"/>
        <v>0.37149824061275372</v>
      </c>
      <c r="K34" s="27">
        <f t="shared" si="1"/>
        <v>0.36877266267820386</v>
      </c>
      <c r="L34" s="18"/>
    </row>
    <row r="35" spans="1:14">
      <c r="A35" s="16"/>
      <c r="B35" s="11" t="s">
        <v>198</v>
      </c>
      <c r="C35" s="25">
        <v>103.09399999999999</v>
      </c>
      <c r="D35" s="25">
        <v>108.452</v>
      </c>
      <c r="E35" s="25">
        <v>113.767</v>
      </c>
      <c r="F35" s="25">
        <v>119.43933333333332</v>
      </c>
      <c r="G35" s="26">
        <v>125.63133333333333</v>
      </c>
      <c r="H35" s="28">
        <f t="shared" si="5"/>
        <v>5.1842218364692938</v>
      </c>
      <c r="I35" s="27">
        <f t="shared" si="6"/>
        <v>4.9859215179562932</v>
      </c>
      <c r="J35" s="28">
        <f t="shared" si="2"/>
        <v>0.35753800438574912</v>
      </c>
      <c r="K35" s="27">
        <f t="shared" si="1"/>
        <v>0.34516073177527529</v>
      </c>
      <c r="L35" s="18"/>
    </row>
    <row r="36" spans="1:14">
      <c r="A36" s="16"/>
      <c r="B36" s="11" t="s">
        <v>6</v>
      </c>
      <c r="C36" s="25">
        <v>93.102999999999994</v>
      </c>
      <c r="D36" s="25">
        <v>95.650666666666666</v>
      </c>
      <c r="E36" s="25">
        <v>98.259666666666661</v>
      </c>
      <c r="F36" s="25">
        <v>101.003</v>
      </c>
      <c r="G36" s="26">
        <v>103.914</v>
      </c>
      <c r="H36" s="28">
        <f t="shared" si="5"/>
        <v>2.8820926111105649</v>
      </c>
      <c r="I36" s="27">
        <f t="shared" si="6"/>
        <v>2.7919220840019188</v>
      </c>
      <c r="J36" s="28">
        <f t="shared" si="2"/>
        <v>0.29573198979878218</v>
      </c>
      <c r="K36" s="27">
        <f t="shared" si="1"/>
        <v>0.2918826522097534</v>
      </c>
      <c r="L36" s="18"/>
    </row>
    <row r="37" spans="1:14">
      <c r="A37" s="16"/>
      <c r="B37" s="11" t="s">
        <v>12</v>
      </c>
      <c r="C37" s="25">
        <v>69.24733333333333</v>
      </c>
      <c r="D37" s="25">
        <v>70.361999999999995</v>
      </c>
      <c r="E37" s="25">
        <v>71.348666666666659</v>
      </c>
      <c r="F37" s="25">
        <v>71.948999999999998</v>
      </c>
      <c r="G37" s="26">
        <v>72.146000000000001</v>
      </c>
      <c r="H37" s="28">
        <f t="shared" si="5"/>
        <v>0.27380505635936636</v>
      </c>
      <c r="I37" s="27">
        <f t="shared" si="6"/>
        <v>0.84140792166169653</v>
      </c>
      <c r="J37" s="28">
        <f t="shared" si="2"/>
        <v>0.20532247951212482</v>
      </c>
      <c r="K37" s="27">
        <f t="shared" si="1"/>
        <v>0.20792119980435775</v>
      </c>
      <c r="L37" s="18"/>
    </row>
    <row r="38" spans="1:14">
      <c r="A38" s="16"/>
      <c r="B38" s="11" t="s">
        <v>13</v>
      </c>
      <c r="C38" s="25">
        <v>38.624000000000002</v>
      </c>
      <c r="D38" s="25">
        <v>39.176666666666669</v>
      </c>
      <c r="E38" s="25">
        <v>39.686666666666667</v>
      </c>
      <c r="F38" s="25">
        <v>40.165666666666667</v>
      </c>
      <c r="G38" s="26">
        <v>40.67</v>
      </c>
      <c r="H38" s="28">
        <f t="shared" si="5"/>
        <v>1.2556329203216698</v>
      </c>
      <c r="I38" s="27">
        <f t="shared" si="6"/>
        <v>1.2069544767344231</v>
      </c>
      <c r="J38" s="28">
        <f t="shared" si="2"/>
        <v>0.11574398084104617</v>
      </c>
      <c r="K38" s="27">
        <f t="shared" si="1"/>
        <v>0.11607240690315683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35" sqref="I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172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72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72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16"/>
      <c r="B7" s="10"/>
      <c r="C7" s="191" t="s">
        <v>31</v>
      </c>
      <c r="D7" s="191"/>
      <c r="E7" s="191"/>
      <c r="F7" s="191"/>
      <c r="G7" s="191"/>
      <c r="H7" s="191"/>
      <c r="I7" s="191"/>
      <c r="J7" s="191"/>
      <c r="K7" s="191"/>
      <c r="L7" s="18"/>
      <c r="M7" s="16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  <c r="M8" s="16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  <c r="M10" s="16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M11" s="16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  <c r="M12" s="16"/>
    </row>
    <row r="13" spans="1:15">
      <c r="A13" s="16"/>
      <c r="B13" s="12" t="s">
        <v>26</v>
      </c>
      <c r="C13" s="26">
        <v>19068.040666666664</v>
      </c>
      <c r="D13" s="26">
        <v>19923.145333333334</v>
      </c>
      <c r="E13" s="26">
        <v>20862.496666666666</v>
      </c>
      <c r="F13" s="26">
        <v>21572.310666666668</v>
      </c>
      <c r="G13" s="26">
        <v>22124.44266666667</v>
      </c>
      <c r="H13" s="28">
        <f t="shared" ref="H13:H38" si="0">IF(OR(OR(G13=0,F13=0),G13=""),"",(G13/F13-1)*100)</f>
        <v>2.5594476573765901</v>
      </c>
      <c r="I13" s="27">
        <f>IF(OR(OR(G13=0,F13=0),F13=""),"",(F13/E13-1)*100)</f>
        <v>3.4023444621281485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  <c r="M13" s="16"/>
    </row>
    <row r="14" spans="1:15">
      <c r="A14" s="16"/>
      <c r="B14" s="11" t="s">
        <v>28</v>
      </c>
      <c r="C14" s="25">
        <f>C13-SUM(C15:C38)</f>
        <v>8724.3479999999945</v>
      </c>
      <c r="D14" s="25">
        <f t="shared" ref="D14:G14" si="3">D13-SUM(D15:D38)</f>
        <v>9151.0983333333352</v>
      </c>
      <c r="E14" s="25">
        <f t="shared" si="3"/>
        <v>9653.5753333333323</v>
      </c>
      <c r="F14" s="25">
        <f t="shared" si="3"/>
        <v>10025.32866666667</v>
      </c>
      <c r="G14" s="26">
        <f t="shared" si="3"/>
        <v>10189.908666666666</v>
      </c>
      <c r="H14" s="28">
        <f t="shared" si="0"/>
        <v>1.6416419398519011</v>
      </c>
      <c r="I14" s="27">
        <f>IF(OR(OR(G14=0,F14=0),F14=""),"",(F14/E14-1)*100)</f>
        <v>3.8509393721690932</v>
      </c>
      <c r="J14" s="28">
        <f t="shared" si="1"/>
        <v>46.057244560646396</v>
      </c>
      <c r="K14" s="27">
        <f t="shared" si="2"/>
        <v>46.473133182518616</v>
      </c>
      <c r="L14" s="18"/>
      <c r="M14" s="16"/>
    </row>
    <row r="15" spans="1:15">
      <c r="A15" s="16"/>
      <c r="B15" s="12" t="s">
        <v>4</v>
      </c>
      <c r="C15" s="109">
        <v>3544.4560000000001</v>
      </c>
      <c r="D15" s="109">
        <v>3748.1</v>
      </c>
      <c r="E15" s="109">
        <v>3816.5663333333337</v>
      </c>
      <c r="F15" s="109">
        <v>3958.8083333333329</v>
      </c>
      <c r="G15" s="109">
        <v>4202.1036666666669</v>
      </c>
      <c r="H15" s="50">
        <f t="shared" si="0"/>
        <v>6.1456709405397714</v>
      </c>
      <c r="I15" s="36">
        <f t="shared" ref="I15:I38" si="4">IF(OR(OR(G15=0,F15=0),F15=""),"",(F15/E15-1)*100)</f>
        <v>3.7269626039950765</v>
      </c>
      <c r="J15" s="50">
        <f t="shared" si="1"/>
        <v>18.99303738393229</v>
      </c>
      <c r="K15" s="36">
        <f t="shared" si="2"/>
        <v>18.351341191513836</v>
      </c>
      <c r="L15" s="18"/>
      <c r="M15" s="16"/>
      <c r="N15" s="23" t="s">
        <v>4</v>
      </c>
      <c r="O15" s="34">
        <f>J15</f>
        <v>18.99303738393229</v>
      </c>
    </row>
    <row r="16" spans="1:15">
      <c r="A16" s="16"/>
      <c r="B16" s="11" t="s">
        <v>23</v>
      </c>
      <c r="C16" s="55">
        <v>1545.7363333333333</v>
      </c>
      <c r="D16" s="55">
        <v>1639.5633333333333</v>
      </c>
      <c r="E16" s="55">
        <v>1749.6413333333333</v>
      </c>
      <c r="F16" s="55">
        <v>1751.4276666666665</v>
      </c>
      <c r="G16" s="56">
        <v>1806.0519999999999</v>
      </c>
      <c r="H16" s="28">
        <f t="shared" si="0"/>
        <v>3.1188460918454508</v>
      </c>
      <c r="I16" s="27">
        <f t="shared" si="4"/>
        <v>0.10209711552309209</v>
      </c>
      <c r="J16" s="28">
        <f t="shared" si="1"/>
        <v>8.1631525241584981</v>
      </c>
      <c r="K16" s="27">
        <f t="shared" si="2"/>
        <v>8.1188691083192861</v>
      </c>
      <c r="L16" s="18"/>
      <c r="M16" s="16"/>
      <c r="N16" s="23" t="s">
        <v>37</v>
      </c>
      <c r="O16" s="34">
        <f>100-O15</f>
        <v>81.00696261606771</v>
      </c>
    </row>
    <row r="17" spans="1:13">
      <c r="A17" s="16"/>
      <c r="B17" s="11" t="s">
        <v>24</v>
      </c>
      <c r="C17" s="25">
        <v>1128.1563333333334</v>
      </c>
      <c r="D17" s="25">
        <v>1171.8639999999998</v>
      </c>
      <c r="E17" s="25">
        <v>1229.7146666666667</v>
      </c>
      <c r="F17" s="25">
        <v>1268.798</v>
      </c>
      <c r="G17" s="26">
        <v>1215.3230000000001</v>
      </c>
      <c r="H17" s="28">
        <f t="shared" si="0"/>
        <v>-4.2146188755026293</v>
      </c>
      <c r="I17" s="27">
        <f t="shared" si="4"/>
        <v>3.1782440587843519</v>
      </c>
      <c r="J17" s="28">
        <f t="shared" si="1"/>
        <v>5.4931236836579895</v>
      </c>
      <c r="K17" s="27">
        <f t="shared" si="2"/>
        <v>5.881604523527165</v>
      </c>
      <c r="L17" s="18"/>
      <c r="M17" s="16"/>
    </row>
    <row r="18" spans="1:13">
      <c r="A18" s="16"/>
      <c r="B18" s="11" t="s">
        <v>25</v>
      </c>
      <c r="C18" s="25">
        <v>723.49299999999994</v>
      </c>
      <c r="D18" s="25">
        <v>712.60066666666671</v>
      </c>
      <c r="E18" s="25">
        <v>728.08066666666673</v>
      </c>
      <c r="F18" s="25">
        <v>759.63200000000006</v>
      </c>
      <c r="G18" s="26">
        <v>800.81433333333337</v>
      </c>
      <c r="H18" s="28">
        <f t="shared" si="0"/>
        <v>5.4213531464358145</v>
      </c>
      <c r="I18" s="27">
        <f t="shared" si="4"/>
        <v>4.3334941824211715</v>
      </c>
      <c r="J18" s="28">
        <f t="shared" si="1"/>
        <v>3.6195909899229397</v>
      </c>
      <c r="K18" s="27">
        <f t="shared" si="2"/>
        <v>3.5213288540933925</v>
      </c>
      <c r="L18" s="18"/>
      <c r="M18" s="16"/>
    </row>
    <row r="19" spans="1:13">
      <c r="A19" s="16"/>
      <c r="B19" s="11" t="s">
        <v>19</v>
      </c>
      <c r="C19" s="25">
        <v>452.81633333333338</v>
      </c>
      <c r="D19" s="25">
        <v>502.08699999999999</v>
      </c>
      <c r="E19" s="25">
        <v>555.60966666666661</v>
      </c>
      <c r="F19" s="25">
        <v>596.29100000000005</v>
      </c>
      <c r="G19" s="26">
        <v>580.26233333333346</v>
      </c>
      <c r="H19" s="28">
        <f t="shared" si="0"/>
        <v>-2.688061142406406</v>
      </c>
      <c r="I19" s="27">
        <f t="shared" si="4"/>
        <v>7.3219268443253771</v>
      </c>
      <c r="J19" s="28">
        <f t="shared" si="1"/>
        <v>2.6227206808132326</v>
      </c>
      <c r="K19" s="27">
        <f t="shared" si="2"/>
        <v>2.7641498827540216</v>
      </c>
      <c r="L19" s="18"/>
      <c r="M19" s="16"/>
    </row>
    <row r="20" spans="1:13">
      <c r="A20" s="16"/>
      <c r="B20" s="11" t="s">
        <v>5</v>
      </c>
      <c r="C20" s="25">
        <v>386.63899999999995</v>
      </c>
      <c r="D20" s="25">
        <v>360.4693333333334</v>
      </c>
      <c r="E20" s="25">
        <v>390.56666666666666</v>
      </c>
      <c r="F20" s="25">
        <v>393.53399999999993</v>
      </c>
      <c r="G20" s="26">
        <v>413.49266666666671</v>
      </c>
      <c r="H20" s="28">
        <f t="shared" si="0"/>
        <v>5.0716498870915228</v>
      </c>
      <c r="I20" s="27">
        <f t="shared" si="4"/>
        <v>0.75975078945120789</v>
      </c>
      <c r="J20" s="28">
        <f t="shared" si="1"/>
        <v>1.8689404876609472</v>
      </c>
      <c r="K20" s="27">
        <f t="shared" si="2"/>
        <v>1.8242552041867495</v>
      </c>
      <c r="L20" s="18"/>
      <c r="M20" s="16"/>
    </row>
    <row r="21" spans="1:13">
      <c r="A21" s="16"/>
      <c r="B21" s="11" t="s">
        <v>20</v>
      </c>
      <c r="C21" s="25">
        <v>343.03199999999998</v>
      </c>
      <c r="D21" s="25">
        <v>339.14033333333333</v>
      </c>
      <c r="E21" s="25">
        <v>366.23500000000001</v>
      </c>
      <c r="F21" s="25">
        <v>373.90833333333336</v>
      </c>
      <c r="G21" s="26">
        <v>393.82333333333332</v>
      </c>
      <c r="H21" s="28">
        <f t="shared" si="0"/>
        <v>5.3261717444115009</v>
      </c>
      <c r="I21" s="27">
        <f t="shared" si="4"/>
        <v>2.0951938873492004</v>
      </c>
      <c r="J21" s="28">
        <f t="shared" si="1"/>
        <v>1.7800373065518122</v>
      </c>
      <c r="K21" s="27">
        <f t="shared" si="2"/>
        <v>1.733279012670131</v>
      </c>
      <c r="L21" s="18"/>
      <c r="M21" s="16"/>
    </row>
    <row r="22" spans="1:13">
      <c r="A22" s="16"/>
      <c r="B22" s="11" t="s">
        <v>22</v>
      </c>
      <c r="C22" s="25">
        <v>270.81099999999998</v>
      </c>
      <c r="D22" s="25">
        <v>275.91433333333333</v>
      </c>
      <c r="E22" s="25">
        <v>294.6033333333333</v>
      </c>
      <c r="F22" s="25">
        <v>305.52066666666667</v>
      </c>
      <c r="G22" s="26">
        <v>319.23533333333336</v>
      </c>
      <c r="H22" s="28">
        <f t="shared" si="0"/>
        <v>4.4889489199857691</v>
      </c>
      <c r="I22" s="27">
        <f t="shared" si="4"/>
        <v>3.7057738654235672</v>
      </c>
      <c r="J22" s="28">
        <f t="shared" si="1"/>
        <v>1.4429079102376785</v>
      </c>
      <c r="K22" s="27">
        <f t="shared" si="2"/>
        <v>1.4162630577110793</v>
      </c>
      <c r="L22" s="18"/>
      <c r="M22" s="16"/>
    </row>
    <row r="23" spans="1:13">
      <c r="A23" s="16"/>
      <c r="B23" s="11" t="s">
        <v>7</v>
      </c>
      <c r="C23" s="25">
        <v>251.19033333333331</v>
      </c>
      <c r="D23" s="25">
        <v>257.94833333333332</v>
      </c>
      <c r="E23" s="25">
        <v>262.63766666666669</v>
      </c>
      <c r="F23" s="25">
        <v>255.62033333333338</v>
      </c>
      <c r="G23" s="26">
        <v>270.34333333333331</v>
      </c>
      <c r="H23" s="28">
        <f t="shared" si="0"/>
        <v>5.7597139507681083</v>
      </c>
      <c r="I23" s="27">
        <f t="shared" si="4"/>
        <v>-2.6718685946290899</v>
      </c>
      <c r="J23" s="28">
        <f t="shared" si="1"/>
        <v>1.2219215525850984</v>
      </c>
      <c r="K23" s="27">
        <f t="shared" si="2"/>
        <v>1.1849464681051323</v>
      </c>
      <c r="L23" s="18"/>
      <c r="M23" s="16"/>
    </row>
    <row r="24" spans="1:13">
      <c r="A24" s="16"/>
      <c r="B24" s="11" t="s">
        <v>18</v>
      </c>
      <c r="C24" s="25">
        <v>188.47266666666667</v>
      </c>
      <c r="D24" s="25">
        <v>196.31100000000001</v>
      </c>
      <c r="E24" s="25">
        <v>197.292</v>
      </c>
      <c r="F24" s="25">
        <v>208.34966666666665</v>
      </c>
      <c r="G24" s="26">
        <v>213.42</v>
      </c>
      <c r="H24" s="28">
        <f t="shared" si="0"/>
        <v>2.4335692081740801</v>
      </c>
      <c r="I24" s="27">
        <f t="shared" si="4"/>
        <v>5.6047212591826545</v>
      </c>
      <c r="J24" s="28">
        <f t="shared" si="1"/>
        <v>0.96463446883362525</v>
      </c>
      <c r="K24" s="27">
        <f t="shared" si="2"/>
        <v>0.96581988775364058</v>
      </c>
      <c r="L24" s="18"/>
      <c r="M24" s="16"/>
    </row>
    <row r="25" spans="1:13">
      <c r="A25" s="16"/>
      <c r="B25" s="11" t="s">
        <v>21</v>
      </c>
      <c r="C25" s="25">
        <v>180.06866666666667</v>
      </c>
      <c r="D25" s="25">
        <v>181.53966666666665</v>
      </c>
      <c r="E25" s="25">
        <v>191.37233333333333</v>
      </c>
      <c r="F25" s="25">
        <v>197.01033333333336</v>
      </c>
      <c r="G25" s="26">
        <v>196.76300000000001</v>
      </c>
      <c r="H25" s="28">
        <f t="shared" si="0"/>
        <v>-0.12554333021450592</v>
      </c>
      <c r="I25" s="27">
        <f t="shared" si="4"/>
        <v>2.9460893859614146</v>
      </c>
      <c r="J25" s="28">
        <f t="shared" si="1"/>
        <v>0.88934669661283205</v>
      </c>
      <c r="K25" s="27">
        <f t="shared" si="2"/>
        <v>0.91325559128791844</v>
      </c>
      <c r="L25" s="18"/>
      <c r="M25" s="16"/>
    </row>
    <row r="26" spans="1:13">
      <c r="A26" s="16"/>
      <c r="B26" s="11" t="s">
        <v>15</v>
      </c>
      <c r="C26" s="25">
        <v>174.07766666666666</v>
      </c>
      <c r="D26" s="25">
        <v>173.47</v>
      </c>
      <c r="E26" s="25">
        <v>182.88266666666664</v>
      </c>
      <c r="F26" s="25">
        <v>187.43366666666665</v>
      </c>
      <c r="G26" s="26">
        <v>188.81666666666669</v>
      </c>
      <c r="H26" s="28">
        <f t="shared" si="0"/>
        <v>0.73786103883863863</v>
      </c>
      <c r="I26" s="27">
        <f t="shared" si="4"/>
        <v>2.4884807745585658</v>
      </c>
      <c r="J26" s="28">
        <f t="shared" si="1"/>
        <v>0.85343016098273683</v>
      </c>
      <c r="K26" s="27">
        <f t="shared" si="2"/>
        <v>0.86886226312458681</v>
      </c>
      <c r="L26" s="18"/>
      <c r="M26" s="16"/>
    </row>
    <row r="27" spans="1:13">
      <c r="A27" s="16"/>
      <c r="B27" s="11" t="s">
        <v>10</v>
      </c>
      <c r="C27" s="25">
        <v>158.16033333333334</v>
      </c>
      <c r="D27" s="25">
        <v>161.56666666666669</v>
      </c>
      <c r="E27" s="25">
        <v>168.13666666666666</v>
      </c>
      <c r="F27" s="25">
        <v>177.91066666666666</v>
      </c>
      <c r="G27" s="26">
        <v>183.18733333333333</v>
      </c>
      <c r="H27" s="28">
        <f t="shared" si="0"/>
        <v>2.9659079837821345</v>
      </c>
      <c r="I27" s="27">
        <f t="shared" si="4"/>
        <v>5.8131282091949066</v>
      </c>
      <c r="J27" s="28">
        <f t="shared" si="1"/>
        <v>0.82798620554328672</v>
      </c>
      <c r="K27" s="27">
        <f t="shared" si="2"/>
        <v>0.82471771066032606</v>
      </c>
      <c r="L27" s="18"/>
      <c r="M27" s="16"/>
    </row>
    <row r="28" spans="1:13">
      <c r="A28" s="16"/>
      <c r="B28" s="11" t="s">
        <v>8</v>
      </c>
      <c r="C28" s="25">
        <v>144.75333333333336</v>
      </c>
      <c r="D28" s="25">
        <v>155.74233333333333</v>
      </c>
      <c r="E28" s="25">
        <v>167.32433333333333</v>
      </c>
      <c r="F28" s="25">
        <v>159.13899999999998</v>
      </c>
      <c r="G28" s="26">
        <v>166.06533333333334</v>
      </c>
      <c r="H28" s="28">
        <f t="shared" si="0"/>
        <v>4.3523795759263129</v>
      </c>
      <c r="I28" s="27">
        <f t="shared" si="4"/>
        <v>-4.8918965761106765</v>
      </c>
      <c r="J28" s="28">
        <f t="shared" si="1"/>
        <v>0.75059668546377545</v>
      </c>
      <c r="K28" s="27">
        <f t="shared" si="2"/>
        <v>0.73770029765935119</v>
      </c>
      <c r="L28" s="18"/>
      <c r="M28" s="16"/>
    </row>
    <row r="29" spans="1:13">
      <c r="A29" s="16"/>
      <c r="B29" s="11" t="s">
        <v>9</v>
      </c>
      <c r="C29" s="25">
        <v>140.661</v>
      </c>
      <c r="D29" s="25">
        <v>154.47</v>
      </c>
      <c r="E29" s="25">
        <v>153.04600000000002</v>
      </c>
      <c r="F29" s="25">
        <v>158.04866666666666</v>
      </c>
      <c r="G29" s="26">
        <v>160.53333333333333</v>
      </c>
      <c r="H29" s="28">
        <f t="shared" si="0"/>
        <v>1.5720896095295478</v>
      </c>
      <c r="I29" s="27">
        <f t="shared" si="4"/>
        <v>3.2687340189659686</v>
      </c>
      <c r="J29" s="28">
        <f t="shared" si="1"/>
        <v>0.72559266577683124</v>
      </c>
      <c r="K29" s="27">
        <f t="shared" si="2"/>
        <v>0.73264597895339034</v>
      </c>
      <c r="L29" s="18"/>
      <c r="M29" s="16"/>
    </row>
    <row r="30" spans="1:13">
      <c r="A30" s="16"/>
      <c r="B30" s="11" t="s">
        <v>17</v>
      </c>
      <c r="C30" s="25">
        <v>133.63800000000001</v>
      </c>
      <c r="D30" s="25">
        <v>135.827</v>
      </c>
      <c r="E30" s="25">
        <v>152.643</v>
      </c>
      <c r="F30" s="25">
        <v>161.21033333333332</v>
      </c>
      <c r="G30" s="26">
        <v>158.26533333333333</v>
      </c>
      <c r="H30" s="28">
        <f t="shared" si="0"/>
        <v>-1.8268059739760201</v>
      </c>
      <c r="I30" s="27">
        <f t="shared" si="4"/>
        <v>5.6126604779343392</v>
      </c>
      <c r="J30" s="28">
        <f t="shared" si="1"/>
        <v>0.71534156009172822</v>
      </c>
      <c r="K30" s="27">
        <f t="shared" si="2"/>
        <v>0.74730211252906731</v>
      </c>
      <c r="L30" s="18"/>
      <c r="M30" s="16"/>
    </row>
    <row r="31" spans="1:13">
      <c r="A31" s="16"/>
      <c r="B31" s="11" t="s">
        <v>3</v>
      </c>
      <c r="C31" s="25">
        <v>125.34733333333332</v>
      </c>
      <c r="D31" s="25">
        <v>128.84466666666665</v>
      </c>
      <c r="E31" s="25">
        <v>123.20433333333331</v>
      </c>
      <c r="F31" s="25">
        <v>133.32833333333332</v>
      </c>
      <c r="G31" s="26">
        <v>139.91733333333335</v>
      </c>
      <c r="H31" s="28">
        <f t="shared" si="0"/>
        <v>4.9419353225746088</v>
      </c>
      <c r="I31" s="27">
        <f t="shared" si="4"/>
        <v>8.2172434411127426</v>
      </c>
      <c r="J31" s="28">
        <f t="shared" si="1"/>
        <v>0.63241065748579006</v>
      </c>
      <c r="K31" s="27">
        <f t="shared" si="2"/>
        <v>0.6180530931225231</v>
      </c>
      <c r="L31" s="18"/>
      <c r="M31" s="16"/>
    </row>
    <row r="32" spans="1:13">
      <c r="A32" s="16"/>
      <c r="B32" s="11" t="s">
        <v>14</v>
      </c>
      <c r="C32" s="25">
        <v>101.70700000000001</v>
      </c>
      <c r="D32" s="25">
        <v>105.372</v>
      </c>
      <c r="E32" s="25">
        <v>100.98233333333333</v>
      </c>
      <c r="F32" s="25">
        <v>102.84100000000001</v>
      </c>
      <c r="G32" s="26">
        <v>116.88333333333333</v>
      </c>
      <c r="H32" s="28">
        <f t="shared" si="0"/>
        <v>13.654411502545983</v>
      </c>
      <c r="I32" s="27">
        <f t="shared" si="4"/>
        <v>1.8405859770851185</v>
      </c>
      <c r="J32" s="28">
        <f t="shared" si="1"/>
        <v>0.52829956032941416</v>
      </c>
      <c r="K32" s="27">
        <f t="shared" si="2"/>
        <v>0.47672686338097736</v>
      </c>
      <c r="L32" s="18"/>
      <c r="M32" s="16"/>
    </row>
    <row r="33" spans="1:14">
      <c r="A33" s="16"/>
      <c r="B33" s="11" t="s">
        <v>11</v>
      </c>
      <c r="C33" s="25">
        <v>110.47966666666666</v>
      </c>
      <c r="D33" s="25">
        <v>118.116</v>
      </c>
      <c r="E33" s="25">
        <v>107.63866666666667</v>
      </c>
      <c r="F33" s="25">
        <v>114.34733333333334</v>
      </c>
      <c r="G33" s="26">
        <v>113.45699999999999</v>
      </c>
      <c r="H33" s="28">
        <f t="shared" si="0"/>
        <v>-0.77862185971397935</v>
      </c>
      <c r="I33" s="27">
        <f t="shared" si="4"/>
        <v>6.2325806091986902</v>
      </c>
      <c r="J33" s="28">
        <f t="shared" si="1"/>
        <v>0.51281291786363337</v>
      </c>
      <c r="K33" s="27">
        <f t="shared" si="2"/>
        <v>0.53006530037610555</v>
      </c>
      <c r="L33" s="18"/>
      <c r="M33" s="16"/>
    </row>
    <row r="34" spans="1:14">
      <c r="A34" s="16"/>
      <c r="B34" s="11" t="s">
        <v>198</v>
      </c>
      <c r="C34" s="25">
        <v>57.847000000000001</v>
      </c>
      <c r="D34" s="25">
        <v>63.918000000000006</v>
      </c>
      <c r="E34" s="25">
        <v>74.918333333333337</v>
      </c>
      <c r="F34" s="25">
        <v>79.500999999999991</v>
      </c>
      <c r="G34" s="26">
        <v>82.802999999999997</v>
      </c>
      <c r="H34" s="28">
        <f t="shared" si="0"/>
        <v>4.1534068753852349</v>
      </c>
      <c r="I34" s="27">
        <f t="shared" si="4"/>
        <v>6.1168828279682064</v>
      </c>
      <c r="J34" s="28">
        <f t="shared" si="1"/>
        <v>0.37426027515148846</v>
      </c>
      <c r="K34" s="27">
        <f t="shared" si="2"/>
        <v>0.36853261214545824</v>
      </c>
      <c r="L34" s="18"/>
      <c r="M34" s="16"/>
    </row>
    <row r="35" spans="1:14">
      <c r="A35" s="16"/>
      <c r="B35" s="11" t="s">
        <v>16</v>
      </c>
      <c r="C35" s="25">
        <v>69.004333333333321</v>
      </c>
      <c r="D35" s="25">
        <v>72.170999999999992</v>
      </c>
      <c r="E35" s="25">
        <v>75.958999999999989</v>
      </c>
      <c r="F35" s="25">
        <v>79.882999999999996</v>
      </c>
      <c r="G35" s="26">
        <v>81.399000000000001</v>
      </c>
      <c r="H35" s="28">
        <f t="shared" si="0"/>
        <v>1.8977754966638782</v>
      </c>
      <c r="I35" s="27">
        <f t="shared" si="4"/>
        <v>5.165944786002985</v>
      </c>
      <c r="J35" s="28">
        <f t="shared" si="1"/>
        <v>0.36791435258452004</v>
      </c>
      <c r="K35" s="27">
        <f t="shared" si="2"/>
        <v>0.37030340066182366</v>
      </c>
      <c r="L35" s="18"/>
      <c r="M35" s="16"/>
    </row>
    <row r="36" spans="1:14">
      <c r="A36" s="16"/>
      <c r="B36" s="11" t="s">
        <v>6</v>
      </c>
      <c r="C36" s="25">
        <v>54.286000000000001</v>
      </c>
      <c r="D36" s="25">
        <v>55.718333333333334</v>
      </c>
      <c r="E36" s="25">
        <v>56.117666666666672</v>
      </c>
      <c r="F36" s="25">
        <v>58.24466666666666</v>
      </c>
      <c r="G36" s="26">
        <v>61.782000000000004</v>
      </c>
      <c r="H36" s="28">
        <f t="shared" si="0"/>
        <v>6.0732313115936298</v>
      </c>
      <c r="I36" s="27">
        <f t="shared" si="4"/>
        <v>3.7902502479908007</v>
      </c>
      <c r="J36" s="28">
        <f t="shared" si="1"/>
        <v>0.27924771227382178</v>
      </c>
      <c r="K36" s="27">
        <f t="shared" si="2"/>
        <v>0.26999734783472118</v>
      </c>
      <c r="L36" s="18"/>
      <c r="M36" s="16"/>
    </row>
    <row r="37" spans="1:14">
      <c r="A37" s="16"/>
      <c r="B37" s="11" t="s">
        <v>12</v>
      </c>
      <c r="C37" s="25">
        <v>35.528333333333336</v>
      </c>
      <c r="D37" s="25">
        <v>36.972666666666669</v>
      </c>
      <c r="E37" s="25">
        <v>37.379666666666672</v>
      </c>
      <c r="F37" s="25">
        <v>40.317</v>
      </c>
      <c r="G37" s="26">
        <v>44.823666666666668</v>
      </c>
      <c r="H37" s="28">
        <f t="shared" si="0"/>
        <v>11.178080379657885</v>
      </c>
      <c r="I37" s="27">
        <f t="shared" si="4"/>
        <v>7.8581046736639237</v>
      </c>
      <c r="J37" s="28">
        <f t="shared" si="1"/>
        <v>0.20259794717540752</v>
      </c>
      <c r="K37" s="27">
        <f t="shared" si="2"/>
        <v>0.18689235762906684</v>
      </c>
      <c r="L37" s="18"/>
      <c r="M37" s="16"/>
    </row>
    <row r="38" spans="1:14">
      <c r="A38" s="16"/>
      <c r="B38" s="11" t="s">
        <v>13</v>
      </c>
      <c r="C38" s="25">
        <v>23.331</v>
      </c>
      <c r="D38" s="25">
        <v>24.320333333333334</v>
      </c>
      <c r="E38" s="25">
        <v>26.369</v>
      </c>
      <c r="F38" s="25">
        <v>25.876999999999999</v>
      </c>
      <c r="G38" s="26">
        <v>24.96766666666667</v>
      </c>
      <c r="H38" s="28">
        <f t="shared" si="0"/>
        <v>-3.5140601048549991</v>
      </c>
      <c r="I38" s="27">
        <f t="shared" si="4"/>
        <v>-1.8658272972050582</v>
      </c>
      <c r="J38" s="28">
        <f t="shared" si="1"/>
        <v>0.11285105366420681</v>
      </c>
      <c r="K38" s="27">
        <f t="shared" si="2"/>
        <v>0.11995469748164204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100"/>
      <c r="B52" s="100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32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16885.102333333332</v>
      </c>
      <c r="D13" s="26">
        <v>17718.869000000002</v>
      </c>
      <c r="E13" s="26">
        <v>18374.885666666665</v>
      </c>
      <c r="F13" s="26">
        <v>18976.767666666667</v>
      </c>
      <c r="G13" s="26">
        <v>19668.782666666666</v>
      </c>
      <c r="H13" s="28">
        <f t="shared" ref="H13:H38" si="0">IF(OR(OR(G13=0,F13=0),G13=""),"",(G13/F13-1)*100)</f>
        <v>3.6466431594435633</v>
      </c>
      <c r="I13" s="27">
        <f>IF(OR(OR(G13=0,F13=0),F13=""),"",(F13/E13-1)*100)</f>
        <v>3.2755686806359652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7806.4536666666663</v>
      </c>
      <c r="D14" s="25">
        <f t="shared" ref="D14:F14" si="3">D13-SUM(D15:D38)</f>
        <v>8242.6179999999986</v>
      </c>
      <c r="E14" s="25">
        <f t="shared" si="3"/>
        <v>8631.7553333333344</v>
      </c>
      <c r="F14" s="25">
        <f t="shared" si="3"/>
        <v>8879.6993333333339</v>
      </c>
      <c r="G14" s="26">
        <f>G13-SUM(G15:G38)</f>
        <v>9148.8259999999991</v>
      </c>
      <c r="H14" s="28">
        <f t="shared" si="0"/>
        <v>3.0308083254170004</v>
      </c>
      <c r="I14" s="27">
        <f>IF(OR(OR(G14=0,F14=0),F14=""),"",(F14/E14-1)*100)</f>
        <v>2.8724632525497062</v>
      </c>
      <c r="J14" s="28">
        <f t="shared" si="1"/>
        <v>46.514449597863603</v>
      </c>
      <c r="K14" s="27">
        <f t="shared" si="2"/>
        <v>46.79247535359157</v>
      </c>
      <c r="L14" s="18"/>
    </row>
    <row r="15" spans="1:15">
      <c r="A15" s="16"/>
      <c r="B15" s="12" t="s">
        <v>4</v>
      </c>
      <c r="C15" s="109">
        <v>3172.7036666666668</v>
      </c>
      <c r="D15" s="109">
        <v>3368.1090000000004</v>
      </c>
      <c r="E15" s="109">
        <v>3375.3110000000001</v>
      </c>
      <c r="F15" s="109">
        <v>3524.8386666666665</v>
      </c>
      <c r="G15" s="109">
        <v>3786.3873333333336</v>
      </c>
      <c r="H15" s="50">
        <f t="shared" si="0"/>
        <v>7.4201599392350603</v>
      </c>
      <c r="I15" s="36">
        <f t="shared" ref="I15:I38" si="4">IF(OR(OR(G15=0,F15=0),F15=""),"",(F15/E15-1)*100)</f>
        <v>4.4300411626266856</v>
      </c>
      <c r="J15" s="50">
        <f t="shared" si="1"/>
        <v>19.250745699428816</v>
      </c>
      <c r="K15" s="36">
        <f t="shared" si="2"/>
        <v>18.574494500758234</v>
      </c>
      <c r="L15" s="18"/>
      <c r="N15" s="34">
        <f>G15-F15</f>
        <v>261.54866666666703</v>
      </c>
      <c r="O15" s="34">
        <f>J15</f>
        <v>19.250745699428816</v>
      </c>
    </row>
    <row r="16" spans="1:15">
      <c r="A16" s="16"/>
      <c r="B16" s="11" t="s">
        <v>23</v>
      </c>
      <c r="C16" s="55">
        <v>1337.9236666666668</v>
      </c>
      <c r="D16" s="55">
        <v>1396.9776666666667</v>
      </c>
      <c r="E16" s="55">
        <v>1486.7520000000002</v>
      </c>
      <c r="F16" s="55">
        <v>1501.1236666666666</v>
      </c>
      <c r="G16" s="56">
        <v>1590.9046666666666</v>
      </c>
      <c r="H16" s="28">
        <f t="shared" si="0"/>
        <v>5.980919626653014</v>
      </c>
      <c r="I16" s="27">
        <f t="shared" si="4"/>
        <v>0.96664855111454617</v>
      </c>
      <c r="J16" s="28">
        <f t="shared" si="1"/>
        <v>8.0884754975854456</v>
      </c>
      <c r="K16" s="27">
        <f t="shared" si="2"/>
        <v>7.9103232596531239</v>
      </c>
      <c r="L16" s="18"/>
      <c r="N16" s="23" t="s">
        <v>37</v>
      </c>
      <c r="O16" s="34">
        <f>100-O15</f>
        <v>80.749254300571181</v>
      </c>
    </row>
    <row r="17" spans="1:12">
      <c r="A17" s="16"/>
      <c r="B17" s="11" t="s">
        <v>24</v>
      </c>
      <c r="C17" s="25">
        <v>1006.4023333333334</v>
      </c>
      <c r="D17" s="25">
        <v>1042.114</v>
      </c>
      <c r="E17" s="25">
        <v>1060.5236666666667</v>
      </c>
      <c r="F17" s="25">
        <v>1083.2036666666665</v>
      </c>
      <c r="G17" s="26">
        <v>1028.4043333333334</v>
      </c>
      <c r="H17" s="28">
        <f t="shared" si="0"/>
        <v>-5.0590055240457898</v>
      </c>
      <c r="I17" s="27">
        <f t="shared" si="4"/>
        <v>2.1385661360378005</v>
      </c>
      <c r="J17" s="28">
        <f t="shared" si="1"/>
        <v>5.2286120130667983</v>
      </c>
      <c r="K17" s="27">
        <f t="shared" si="2"/>
        <v>5.708051474800687</v>
      </c>
      <c r="L17" s="18"/>
    </row>
    <row r="18" spans="1:12">
      <c r="A18" s="16"/>
      <c r="B18" s="11" t="s">
        <v>25</v>
      </c>
      <c r="C18" s="25">
        <v>632.65066666666678</v>
      </c>
      <c r="D18" s="25">
        <v>633.45866666666666</v>
      </c>
      <c r="E18" s="25">
        <v>647.8653333333333</v>
      </c>
      <c r="F18" s="25">
        <v>700.48266666666666</v>
      </c>
      <c r="G18" s="26">
        <v>738.351</v>
      </c>
      <c r="H18" s="28">
        <f t="shared" si="0"/>
        <v>5.4060343153863544</v>
      </c>
      <c r="I18" s="27">
        <f t="shared" si="4"/>
        <v>8.1216466796597775</v>
      </c>
      <c r="J18" s="28">
        <f t="shared" si="1"/>
        <v>3.7539232219557119</v>
      </c>
      <c r="K18" s="27">
        <f t="shared" si="2"/>
        <v>3.6912643869118349</v>
      </c>
      <c r="L18" s="18"/>
    </row>
    <row r="19" spans="1:12">
      <c r="A19" s="16"/>
      <c r="B19" s="11" t="s">
        <v>19</v>
      </c>
      <c r="C19" s="25">
        <v>408.99033333333335</v>
      </c>
      <c r="D19" s="25">
        <v>451.91800000000006</v>
      </c>
      <c r="E19" s="25">
        <v>506.66066666666666</v>
      </c>
      <c r="F19" s="25">
        <v>539.09900000000005</v>
      </c>
      <c r="G19" s="26">
        <v>524.00400000000002</v>
      </c>
      <c r="H19" s="28">
        <f t="shared" si="0"/>
        <v>-2.8000422927885293</v>
      </c>
      <c r="I19" s="27">
        <f t="shared" si="4"/>
        <v>6.4023784492184932</v>
      </c>
      <c r="J19" s="28">
        <f t="shared" si="1"/>
        <v>2.6641404751909068</v>
      </c>
      <c r="K19" s="27">
        <f t="shared" si="2"/>
        <v>2.8408368035560958</v>
      </c>
      <c r="L19" s="18"/>
    </row>
    <row r="20" spans="1:12">
      <c r="A20" s="16"/>
      <c r="B20" s="11" t="s">
        <v>5</v>
      </c>
      <c r="C20" s="25">
        <v>329.04599999999999</v>
      </c>
      <c r="D20" s="25">
        <v>315.32900000000001</v>
      </c>
      <c r="E20" s="25">
        <v>340.94933333333336</v>
      </c>
      <c r="F20" s="25">
        <v>341.87966666666671</v>
      </c>
      <c r="G20" s="26">
        <v>366.01533333333333</v>
      </c>
      <c r="H20" s="28">
        <f t="shared" si="0"/>
        <v>7.0596964429004538</v>
      </c>
      <c r="I20" s="27">
        <f t="shared" si="4"/>
        <v>0.27286556751344726</v>
      </c>
      <c r="J20" s="28">
        <f t="shared" si="1"/>
        <v>1.860894695601226</v>
      </c>
      <c r="K20" s="27">
        <f t="shared" si="2"/>
        <v>1.8015695437278809</v>
      </c>
      <c r="L20" s="18"/>
    </row>
    <row r="21" spans="1:12">
      <c r="A21" s="16"/>
      <c r="B21" s="11" t="s">
        <v>20</v>
      </c>
      <c r="C21" s="25">
        <v>300.71166666666664</v>
      </c>
      <c r="D21" s="25">
        <v>307.22699999999998</v>
      </c>
      <c r="E21" s="25">
        <v>327.54966666666661</v>
      </c>
      <c r="F21" s="25">
        <v>324.54666666666668</v>
      </c>
      <c r="G21" s="26">
        <v>329.88066666666668</v>
      </c>
      <c r="H21" s="28">
        <f t="shared" si="0"/>
        <v>1.643523273489178</v>
      </c>
      <c r="I21" s="27">
        <f t="shared" si="4"/>
        <v>-0.91680752740803673</v>
      </c>
      <c r="J21" s="28">
        <f t="shared" si="1"/>
        <v>1.6771788689583029</v>
      </c>
      <c r="K21" s="27">
        <f t="shared" si="2"/>
        <v>1.7102315439986329</v>
      </c>
      <c r="L21" s="18"/>
    </row>
    <row r="22" spans="1:12">
      <c r="A22" s="16"/>
      <c r="B22" s="11" t="s">
        <v>22</v>
      </c>
      <c r="C22" s="25">
        <v>233.34166666666667</v>
      </c>
      <c r="D22" s="25">
        <v>238.19899999999998</v>
      </c>
      <c r="E22" s="25">
        <v>233.50866666666664</v>
      </c>
      <c r="F22" s="25">
        <v>240.54966666666667</v>
      </c>
      <c r="G22" s="26">
        <v>265.13633333333331</v>
      </c>
      <c r="H22" s="28">
        <f t="shared" si="0"/>
        <v>10.221035434123781</v>
      </c>
      <c r="I22" s="27">
        <f t="shared" si="4"/>
        <v>3.0153056417606239</v>
      </c>
      <c r="J22" s="28">
        <f t="shared" si="1"/>
        <v>1.3480058111713675</v>
      </c>
      <c r="K22" s="27">
        <f t="shared" si="2"/>
        <v>1.2676008416818016</v>
      </c>
      <c r="L22" s="18"/>
    </row>
    <row r="23" spans="1:12">
      <c r="A23" s="16"/>
      <c r="B23" s="11" t="s">
        <v>7</v>
      </c>
      <c r="C23" s="25">
        <v>210.96199999999999</v>
      </c>
      <c r="D23" s="25">
        <v>207.85233333333335</v>
      </c>
      <c r="E23" s="25">
        <v>214.70766666666668</v>
      </c>
      <c r="F23" s="25">
        <v>215.07599999999999</v>
      </c>
      <c r="G23" s="26">
        <v>222.03266666666664</v>
      </c>
      <c r="H23" s="28">
        <f t="shared" si="0"/>
        <v>3.2345155510919987</v>
      </c>
      <c r="I23" s="27">
        <f t="shared" si="4"/>
        <v>0.17155108573982947</v>
      </c>
      <c r="J23" s="28">
        <f t="shared" si="1"/>
        <v>1.1288582035275254</v>
      </c>
      <c r="K23" s="27">
        <f t="shared" si="2"/>
        <v>1.1333647741168704</v>
      </c>
      <c r="L23" s="18"/>
    </row>
    <row r="24" spans="1:12">
      <c r="A24" s="16"/>
      <c r="B24" s="11" t="s">
        <v>18</v>
      </c>
      <c r="C24" s="25">
        <v>168.05</v>
      </c>
      <c r="D24" s="25">
        <v>174.90466666666666</v>
      </c>
      <c r="E24" s="25">
        <v>171.30799999999999</v>
      </c>
      <c r="F24" s="25">
        <v>183.14433333333332</v>
      </c>
      <c r="G24" s="26">
        <v>186.29266666666669</v>
      </c>
      <c r="H24" s="28">
        <f t="shared" si="0"/>
        <v>1.7190449062943314</v>
      </c>
      <c r="I24" s="27">
        <f t="shared" si="4"/>
        <v>6.9093873802352102</v>
      </c>
      <c r="J24" s="28">
        <f t="shared" si="1"/>
        <v>0.94714894065296173</v>
      </c>
      <c r="K24" s="27">
        <f t="shared" si="2"/>
        <v>0.96509762120886644</v>
      </c>
      <c r="L24" s="18"/>
    </row>
    <row r="25" spans="1:12">
      <c r="A25" s="16"/>
      <c r="B25" s="11" t="s">
        <v>15</v>
      </c>
      <c r="C25" s="25">
        <v>150.08566666666667</v>
      </c>
      <c r="D25" s="25">
        <v>153.16133333333332</v>
      </c>
      <c r="E25" s="25">
        <v>162.91933333333333</v>
      </c>
      <c r="F25" s="25">
        <v>172.99733333333336</v>
      </c>
      <c r="G25" s="26">
        <v>169.74666666666667</v>
      </c>
      <c r="H25" s="28">
        <f t="shared" si="0"/>
        <v>-1.8790270370256268</v>
      </c>
      <c r="I25" s="27">
        <f t="shared" si="4"/>
        <v>6.1858834024200338</v>
      </c>
      <c r="J25" s="28">
        <f t="shared" si="1"/>
        <v>0.86302578834399313</v>
      </c>
      <c r="K25" s="27">
        <f t="shared" si="2"/>
        <v>0.91162697658573855</v>
      </c>
      <c r="L25" s="18"/>
    </row>
    <row r="26" spans="1:12">
      <c r="A26" s="16"/>
      <c r="B26" s="11" t="s">
        <v>21</v>
      </c>
      <c r="C26" s="25">
        <v>154.14466666666667</v>
      </c>
      <c r="D26" s="25">
        <v>156.32133333333334</v>
      </c>
      <c r="E26" s="25">
        <v>163.36266666666666</v>
      </c>
      <c r="F26" s="25">
        <v>166.40866666666668</v>
      </c>
      <c r="G26" s="26">
        <v>168.28733333333332</v>
      </c>
      <c r="H26" s="28">
        <f t="shared" si="0"/>
        <v>1.1289476109016539</v>
      </c>
      <c r="I26" s="27">
        <f t="shared" si="4"/>
        <v>1.864563098872063</v>
      </c>
      <c r="J26" s="28">
        <f t="shared" si="1"/>
        <v>0.85560624765321847</v>
      </c>
      <c r="K26" s="27">
        <f t="shared" si="2"/>
        <v>0.87690733000314447</v>
      </c>
      <c r="L26" s="18"/>
    </row>
    <row r="27" spans="1:12">
      <c r="A27" s="16"/>
      <c r="B27" s="11" t="s">
        <v>10</v>
      </c>
      <c r="C27" s="25">
        <v>136.46966666666665</v>
      </c>
      <c r="D27" s="25">
        <v>139.76300000000001</v>
      </c>
      <c r="E27" s="25">
        <v>138.92533333333333</v>
      </c>
      <c r="F27" s="25">
        <v>147.95966666666666</v>
      </c>
      <c r="G27" s="26">
        <v>158.047</v>
      </c>
      <c r="H27" s="28">
        <f t="shared" si="0"/>
        <v>6.8176237217800306</v>
      </c>
      <c r="I27" s="27">
        <f t="shared" si="4"/>
        <v>6.5030136092289359</v>
      </c>
      <c r="J27" s="28">
        <f t="shared" si="1"/>
        <v>0.80354235784936223</v>
      </c>
      <c r="K27" s="27">
        <f t="shared" si="2"/>
        <v>0.77968845519757723</v>
      </c>
      <c r="L27" s="18"/>
    </row>
    <row r="28" spans="1:12">
      <c r="A28" s="16"/>
      <c r="B28" s="11" t="s">
        <v>8</v>
      </c>
      <c r="C28" s="25">
        <v>127.26866666666668</v>
      </c>
      <c r="D28" s="25">
        <v>137.22233333333335</v>
      </c>
      <c r="E28" s="25">
        <v>140.50366666666665</v>
      </c>
      <c r="F28" s="25">
        <v>135.107</v>
      </c>
      <c r="G28" s="26">
        <v>142.43933333333334</v>
      </c>
      <c r="H28" s="28">
        <f t="shared" si="0"/>
        <v>5.4270565798465897</v>
      </c>
      <c r="I28" s="27">
        <f t="shared" si="4"/>
        <v>-3.8409436527160445</v>
      </c>
      <c r="J28" s="28">
        <f t="shared" si="1"/>
        <v>0.72418987868898455</v>
      </c>
      <c r="K28" s="27">
        <f t="shared" si="2"/>
        <v>0.71196002592854635</v>
      </c>
      <c r="L28" s="18"/>
    </row>
    <row r="29" spans="1:12">
      <c r="A29" s="16"/>
      <c r="B29" s="11" t="s">
        <v>9</v>
      </c>
      <c r="C29" s="25">
        <v>117.86433333333333</v>
      </c>
      <c r="D29" s="25">
        <v>132.58099999999999</v>
      </c>
      <c r="E29" s="25">
        <v>129.59433333333334</v>
      </c>
      <c r="F29" s="25">
        <v>138.17366666666666</v>
      </c>
      <c r="G29" s="26">
        <v>140.77033333333335</v>
      </c>
      <c r="H29" s="28">
        <f t="shared" si="0"/>
        <v>1.8792775275559226</v>
      </c>
      <c r="I29" s="27">
        <f t="shared" si="4"/>
        <v>6.6201454281694438</v>
      </c>
      <c r="J29" s="28">
        <f t="shared" si="1"/>
        <v>0.71570435099626917</v>
      </c>
      <c r="K29" s="27">
        <f t="shared" si="2"/>
        <v>0.72812013665200415</v>
      </c>
      <c r="L29" s="18"/>
    </row>
    <row r="30" spans="1:12">
      <c r="A30" s="16"/>
      <c r="B30" s="11" t="s">
        <v>17</v>
      </c>
      <c r="C30" s="25">
        <v>111.96933333333334</v>
      </c>
      <c r="D30" s="25">
        <v>115.654</v>
      </c>
      <c r="E30" s="25">
        <v>135.45866666666666</v>
      </c>
      <c r="F30" s="25">
        <v>141.11433333333335</v>
      </c>
      <c r="G30" s="26">
        <v>138.14400000000001</v>
      </c>
      <c r="H30" s="28">
        <f t="shared" si="0"/>
        <v>-2.1049125649886813</v>
      </c>
      <c r="I30" s="27">
        <f t="shared" si="4"/>
        <v>4.1751973541744869</v>
      </c>
      <c r="J30" s="28">
        <f t="shared" si="1"/>
        <v>0.70235155037895247</v>
      </c>
      <c r="K30" s="27">
        <f t="shared" si="2"/>
        <v>0.74361627760878068</v>
      </c>
      <c r="L30" s="18"/>
    </row>
    <row r="31" spans="1:12">
      <c r="A31" s="16"/>
      <c r="B31" s="11" t="s">
        <v>3</v>
      </c>
      <c r="C31" s="25">
        <v>107.59333333333335</v>
      </c>
      <c r="D31" s="25">
        <v>108.00033333333333</v>
      </c>
      <c r="E31" s="25">
        <v>101.37333333333333</v>
      </c>
      <c r="F31" s="25">
        <v>108.33633333333334</v>
      </c>
      <c r="G31" s="26">
        <v>113.35066666666667</v>
      </c>
      <c r="H31" s="28">
        <f t="shared" si="0"/>
        <v>4.6284872111233666</v>
      </c>
      <c r="I31" s="27">
        <f t="shared" si="4"/>
        <v>6.8686702617387851</v>
      </c>
      <c r="J31" s="28">
        <f t="shared" si="1"/>
        <v>0.57629731634975956</v>
      </c>
      <c r="K31" s="27">
        <f t="shared" si="2"/>
        <v>0.57088928544785722</v>
      </c>
      <c r="L31" s="18"/>
    </row>
    <row r="32" spans="1:12">
      <c r="A32" s="16"/>
      <c r="B32" s="11" t="s">
        <v>14</v>
      </c>
      <c r="C32" s="25">
        <v>86.931666666666672</v>
      </c>
      <c r="D32" s="25">
        <v>93.440666666666672</v>
      </c>
      <c r="E32" s="25">
        <v>87.73266666666666</v>
      </c>
      <c r="F32" s="25">
        <v>93.649666666666675</v>
      </c>
      <c r="G32" s="26">
        <v>100.31099999999999</v>
      </c>
      <c r="H32" s="28">
        <f t="shared" si="0"/>
        <v>7.1130347500791835</v>
      </c>
      <c r="I32" s="27">
        <f t="shared" si="4"/>
        <v>6.7443521607307266</v>
      </c>
      <c r="J32" s="28">
        <f t="shared" si="1"/>
        <v>0.5100010595470168</v>
      </c>
      <c r="K32" s="27">
        <f t="shared" si="2"/>
        <v>0.49349640735268885</v>
      </c>
      <c r="L32" s="18"/>
    </row>
    <row r="33" spans="1:14">
      <c r="A33" s="16"/>
      <c r="B33" s="11" t="s">
        <v>11</v>
      </c>
      <c r="C33" s="25">
        <v>88.047333333333327</v>
      </c>
      <c r="D33" s="25">
        <v>91.548000000000002</v>
      </c>
      <c r="E33" s="25">
        <v>85.277666666666676</v>
      </c>
      <c r="F33" s="25">
        <v>93.439666666666653</v>
      </c>
      <c r="G33" s="26">
        <v>93.783333333333317</v>
      </c>
      <c r="H33" s="28">
        <f t="shared" si="0"/>
        <v>0.36779526182670885</v>
      </c>
      <c r="I33" s="27">
        <f t="shared" si="4"/>
        <v>9.5710873890389117</v>
      </c>
      <c r="J33" s="28">
        <f t="shared" si="1"/>
        <v>0.47681310492220252</v>
      </c>
      <c r="K33" s="27">
        <f t="shared" si="2"/>
        <v>0.49238979107488667</v>
      </c>
      <c r="L33" s="18"/>
    </row>
    <row r="34" spans="1:14">
      <c r="A34" s="16"/>
      <c r="B34" s="11" t="s">
        <v>198</v>
      </c>
      <c r="C34" s="25">
        <v>45.755000000000003</v>
      </c>
      <c r="D34" s="25">
        <v>52.218666666666671</v>
      </c>
      <c r="E34" s="25">
        <v>63.576999999999998</v>
      </c>
      <c r="F34" s="25">
        <v>69.424333333333337</v>
      </c>
      <c r="G34" s="26">
        <v>73.545000000000002</v>
      </c>
      <c r="H34" s="28">
        <f t="shared" si="0"/>
        <v>5.9354789146936815</v>
      </c>
      <c r="I34" s="27">
        <f t="shared" si="4"/>
        <v>9.1972463836502705</v>
      </c>
      <c r="J34" s="28">
        <f t="shared" si="1"/>
        <v>0.37391739614185243</v>
      </c>
      <c r="K34" s="27">
        <f t="shared" si="2"/>
        <v>0.36583855877246957</v>
      </c>
      <c r="L34" s="18"/>
    </row>
    <row r="35" spans="1:14">
      <c r="A35" s="16"/>
      <c r="B35" s="11" t="s">
        <v>16</v>
      </c>
      <c r="C35" s="25">
        <v>58.613</v>
      </c>
      <c r="D35" s="25">
        <v>63.637333333333338</v>
      </c>
      <c r="E35" s="25">
        <v>66.070333333333338</v>
      </c>
      <c r="F35" s="25">
        <v>69.325000000000003</v>
      </c>
      <c r="G35" s="26">
        <v>71.512</v>
      </c>
      <c r="H35" s="28">
        <f t="shared" si="0"/>
        <v>3.1547060944824956</v>
      </c>
      <c r="I35" s="27">
        <f t="shared" si="4"/>
        <v>4.9260636392531199</v>
      </c>
      <c r="J35" s="28">
        <f t="shared" si="1"/>
        <v>0.36358122010872457</v>
      </c>
      <c r="K35" s="27">
        <f t="shared" si="2"/>
        <v>0.36531511170773145</v>
      </c>
      <c r="L35" s="18"/>
    </row>
    <row r="36" spans="1:14">
      <c r="A36" s="16"/>
      <c r="B36" s="11" t="s">
        <v>6</v>
      </c>
      <c r="C36" s="25">
        <v>47.200333333333333</v>
      </c>
      <c r="D36" s="25">
        <v>47.959666666666664</v>
      </c>
      <c r="E36" s="25">
        <v>48.768333333333338</v>
      </c>
      <c r="F36" s="25">
        <v>50.499666666666663</v>
      </c>
      <c r="G36" s="26">
        <v>52.966666666666669</v>
      </c>
      <c r="H36" s="28">
        <f t="shared" si="0"/>
        <v>4.8851807602690478</v>
      </c>
      <c r="I36" s="27">
        <f t="shared" si="4"/>
        <v>3.5501179043778253</v>
      </c>
      <c r="J36" s="28">
        <f t="shared" si="1"/>
        <v>0.26929305979078727</v>
      </c>
      <c r="K36" s="27">
        <f t="shared" si="2"/>
        <v>0.26611311027099221</v>
      </c>
      <c r="L36" s="18"/>
    </row>
    <row r="37" spans="1:14">
      <c r="A37" s="16"/>
      <c r="B37" s="11" t="s">
        <v>12</v>
      </c>
      <c r="C37" s="25">
        <v>25.320333333333334</v>
      </c>
      <c r="D37" s="25">
        <v>26.672666666666668</v>
      </c>
      <c r="E37" s="25">
        <v>30.868666666666666</v>
      </c>
      <c r="F37" s="25">
        <v>33.663666666666664</v>
      </c>
      <c r="G37" s="26">
        <v>36.246333333333332</v>
      </c>
      <c r="H37" s="28">
        <f t="shared" si="0"/>
        <v>7.6719707696725425</v>
      </c>
      <c r="I37" s="27">
        <f t="shared" si="4"/>
        <v>9.0544889100058192</v>
      </c>
      <c r="J37" s="28">
        <f t="shared" si="1"/>
        <v>0.1842835621685992</v>
      </c>
      <c r="K37" s="27">
        <f t="shared" si="2"/>
        <v>0.17739410239920905</v>
      </c>
      <c r="L37" s="18"/>
    </row>
    <row r="38" spans="1:14">
      <c r="A38" s="16"/>
      <c r="B38" s="11" t="s">
        <v>13</v>
      </c>
      <c r="C38" s="25">
        <v>20.603333333333332</v>
      </c>
      <c r="D38" s="25">
        <v>21.981333333333335</v>
      </c>
      <c r="E38" s="25">
        <v>23.562333333333338</v>
      </c>
      <c r="F38" s="25">
        <v>23.025333333333336</v>
      </c>
      <c r="G38" s="26">
        <v>23.398</v>
      </c>
      <c r="H38" s="28">
        <f t="shared" si="0"/>
        <v>1.6185071515432137</v>
      </c>
      <c r="I38" s="27">
        <f t="shared" si="4"/>
        <v>-2.2790612135187627</v>
      </c>
      <c r="J38" s="28">
        <f t="shared" si="1"/>
        <v>0.11896008205761184</v>
      </c>
      <c r="K38" s="27">
        <f t="shared" si="2"/>
        <v>0.12133432699277924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33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2182.938333333333</v>
      </c>
      <c r="D13" s="26">
        <v>2204.2759999999998</v>
      </c>
      <c r="E13" s="26">
        <v>2487.6106666666669</v>
      </c>
      <c r="F13" s="26">
        <v>2595.5430000000001</v>
      </c>
      <c r="G13" s="26">
        <v>2455.6606666666667</v>
      </c>
      <c r="H13" s="28">
        <f t="shared" ref="H13:H38" si="0">IF(OR(OR(G13=0,F13=0),G13=""),"",(G13/F13-1)*100)</f>
        <v>-5.3893282959802002</v>
      </c>
      <c r="I13" s="27">
        <f>IF(OR(OR(G13=0,F13=0),F13=""),"",(F13/E13-1)*100)</f>
        <v>4.3387952455582468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917.89366666666638</v>
      </c>
      <c r="D14" s="25">
        <f t="shared" ref="D14:G14" si="3">D13-SUM(D15:D38)</f>
        <v>908.4820000000002</v>
      </c>
      <c r="E14" s="25">
        <f t="shared" si="3"/>
        <v>1021.8193333333336</v>
      </c>
      <c r="F14" s="25">
        <f t="shared" si="3"/>
        <v>1145.6313333333337</v>
      </c>
      <c r="G14" s="26">
        <f t="shared" si="3"/>
        <v>1041.0829999999999</v>
      </c>
      <c r="H14" s="28">
        <f t="shared" si="0"/>
        <v>-9.1258269821531179</v>
      </c>
      <c r="I14" s="27">
        <f>IF(OR(OR(G14=0,F14=0),F14=""),"",(F14/E14-1)*100)</f>
        <v>12.116819085435203</v>
      </c>
      <c r="J14" s="28">
        <f t="shared" si="1"/>
        <v>42.395230502802903</v>
      </c>
      <c r="K14" s="27">
        <f t="shared" si="2"/>
        <v>44.138407005136635</v>
      </c>
      <c r="L14" s="18"/>
    </row>
    <row r="15" spans="1:15">
      <c r="A15" s="16"/>
      <c r="B15" s="12" t="s">
        <v>4</v>
      </c>
      <c r="C15" s="109">
        <v>371.7526666666667</v>
      </c>
      <c r="D15" s="109">
        <v>379.99099999999999</v>
      </c>
      <c r="E15" s="109">
        <v>441.255</v>
      </c>
      <c r="F15" s="109">
        <v>433.96966666666668</v>
      </c>
      <c r="G15" s="109">
        <v>415.7166666666667</v>
      </c>
      <c r="H15" s="50">
        <f t="shared" si="0"/>
        <v>-4.2060543402035027</v>
      </c>
      <c r="I15" s="36">
        <f t="shared" ref="I15:I38" si="4">IF(OR(OR(G15=0,F15=0),F15=""),"",(F15/E15-1)*100)</f>
        <v>-1.6510483356184769</v>
      </c>
      <c r="J15" s="50">
        <f t="shared" si="1"/>
        <v>16.92891335963628</v>
      </c>
      <c r="K15" s="36">
        <f t="shared" si="2"/>
        <v>16.719802625757566</v>
      </c>
      <c r="L15" s="18"/>
      <c r="N15" s="23" t="s">
        <v>4</v>
      </c>
      <c r="O15" s="34">
        <f>J15</f>
        <v>16.92891335963628</v>
      </c>
    </row>
    <row r="16" spans="1:15">
      <c r="A16" s="16"/>
      <c r="B16" s="11" t="s">
        <v>23</v>
      </c>
      <c r="C16" s="55">
        <v>207.81266666666667</v>
      </c>
      <c r="D16" s="55">
        <v>242.5856666666667</v>
      </c>
      <c r="E16" s="55">
        <v>262.8896666666667</v>
      </c>
      <c r="F16" s="55">
        <v>250.30366666666669</v>
      </c>
      <c r="G16" s="56">
        <v>215.14733333333334</v>
      </c>
      <c r="H16" s="28">
        <f t="shared" si="0"/>
        <v>-14.045472765747213</v>
      </c>
      <c r="I16" s="27">
        <f t="shared" si="4"/>
        <v>-4.7875598001189346</v>
      </c>
      <c r="J16" s="28">
        <f t="shared" si="1"/>
        <v>8.7612810781945711</v>
      </c>
      <c r="K16" s="27">
        <f t="shared" si="2"/>
        <v>9.6435954506115564</v>
      </c>
      <c r="L16" s="18"/>
      <c r="N16" s="23" t="s">
        <v>37</v>
      </c>
      <c r="O16" s="34">
        <f>100-O15</f>
        <v>83.071086640363717</v>
      </c>
    </row>
    <row r="17" spans="1:12">
      <c r="A17" s="16"/>
      <c r="B17" s="11" t="s">
        <v>24</v>
      </c>
      <c r="C17" s="25">
        <v>121.75433333333332</v>
      </c>
      <c r="D17" s="25">
        <v>129.75</v>
      </c>
      <c r="E17" s="25">
        <v>169.191</v>
      </c>
      <c r="F17" s="25">
        <v>185.59433333333334</v>
      </c>
      <c r="G17" s="26">
        <v>186.9186666666667</v>
      </c>
      <c r="H17" s="28">
        <f t="shared" si="0"/>
        <v>0.71356345290716217</v>
      </c>
      <c r="I17" s="27">
        <f t="shared" si="4"/>
        <v>9.6951571498089972</v>
      </c>
      <c r="J17" s="28">
        <f t="shared" si="1"/>
        <v>7.6117465741059238</v>
      </c>
      <c r="K17" s="27">
        <f t="shared" si="2"/>
        <v>7.1505011989141902</v>
      </c>
      <c r="L17" s="18"/>
    </row>
    <row r="18" spans="1:12">
      <c r="A18" s="16"/>
      <c r="B18" s="11" t="s">
        <v>20</v>
      </c>
      <c r="C18" s="25">
        <v>42.320666666666661</v>
      </c>
      <c r="D18" s="25">
        <v>31.913333333333338</v>
      </c>
      <c r="E18" s="25">
        <v>38.685333333333332</v>
      </c>
      <c r="F18" s="25">
        <v>49.360666666666667</v>
      </c>
      <c r="G18" s="26">
        <v>63.943000000000005</v>
      </c>
      <c r="H18" s="28">
        <f t="shared" si="0"/>
        <v>29.542415688604962</v>
      </c>
      <c r="I18" s="27">
        <f t="shared" si="4"/>
        <v>27.595298821258709</v>
      </c>
      <c r="J18" s="28">
        <f t="shared" si="1"/>
        <v>2.6039021135113405</v>
      </c>
      <c r="K18" s="27">
        <f t="shared" si="2"/>
        <v>1.9017472130751316</v>
      </c>
      <c r="L18" s="18"/>
    </row>
    <row r="19" spans="1:12">
      <c r="A19" s="16"/>
      <c r="B19" s="11" t="s">
        <v>25</v>
      </c>
      <c r="C19" s="25">
        <v>90.842333333333343</v>
      </c>
      <c r="D19" s="25">
        <v>79.141666666666666</v>
      </c>
      <c r="E19" s="25">
        <v>80.215333333333334</v>
      </c>
      <c r="F19" s="25">
        <v>59.149000000000001</v>
      </c>
      <c r="G19" s="26">
        <v>62.463333333333331</v>
      </c>
      <c r="H19" s="28">
        <f t="shared" si="0"/>
        <v>5.6033632577614734</v>
      </c>
      <c r="I19" s="27">
        <f t="shared" si="4"/>
        <v>-26.262227504300927</v>
      </c>
      <c r="J19" s="28">
        <f t="shared" si="1"/>
        <v>2.543646774215004</v>
      </c>
      <c r="K19" s="27">
        <f t="shared" si="2"/>
        <v>2.2788680441818916</v>
      </c>
      <c r="L19" s="18"/>
    </row>
    <row r="20" spans="1:12">
      <c r="A20" s="16"/>
      <c r="B20" s="11" t="s">
        <v>19</v>
      </c>
      <c r="C20" s="25">
        <v>43.826333333333331</v>
      </c>
      <c r="D20" s="25">
        <v>50.169000000000004</v>
      </c>
      <c r="E20" s="25">
        <v>48.949333333333328</v>
      </c>
      <c r="F20" s="25">
        <v>57.191666666666663</v>
      </c>
      <c r="G20" s="26">
        <v>56.258333333333333</v>
      </c>
      <c r="H20" s="28">
        <f t="shared" si="0"/>
        <v>-1.6319393851085495</v>
      </c>
      <c r="I20" s="27">
        <f t="shared" si="4"/>
        <v>16.838499673131402</v>
      </c>
      <c r="J20" s="28">
        <f t="shared" si="1"/>
        <v>2.2909652826625613</v>
      </c>
      <c r="K20" s="27">
        <f t="shared" si="2"/>
        <v>2.2034567204884166</v>
      </c>
      <c r="L20" s="18"/>
    </row>
    <row r="21" spans="1:12">
      <c r="A21" s="16"/>
      <c r="B21" s="11" t="s">
        <v>22</v>
      </c>
      <c r="C21" s="25">
        <v>37.469333333333331</v>
      </c>
      <c r="D21" s="25">
        <v>37.715333333333334</v>
      </c>
      <c r="E21" s="25">
        <v>61.094999999999999</v>
      </c>
      <c r="F21" s="25">
        <v>64.970666666666659</v>
      </c>
      <c r="G21" s="26">
        <v>54.098666666666666</v>
      </c>
      <c r="H21" s="28">
        <f t="shared" si="0"/>
        <v>-16.733705467082572</v>
      </c>
      <c r="I21" s="27">
        <f t="shared" si="4"/>
        <v>6.3436724227296182</v>
      </c>
      <c r="J21" s="28">
        <f t="shared" si="1"/>
        <v>2.2030188210043136</v>
      </c>
      <c r="K21" s="27">
        <f t="shared" si="2"/>
        <v>2.5031627935528964</v>
      </c>
      <c r="L21" s="18"/>
    </row>
    <row r="22" spans="1:12">
      <c r="A22" s="16"/>
      <c r="B22" s="11" t="s">
        <v>7</v>
      </c>
      <c r="C22" s="25">
        <v>40.228666666666669</v>
      </c>
      <c r="D22" s="25">
        <v>50.095999999999997</v>
      </c>
      <c r="E22" s="25">
        <v>47.93</v>
      </c>
      <c r="F22" s="25">
        <v>40.544000000000004</v>
      </c>
      <c r="G22" s="26">
        <v>48.310666666666663</v>
      </c>
      <c r="H22" s="28">
        <f t="shared" si="0"/>
        <v>19.156143120231505</v>
      </c>
      <c r="I22" s="27">
        <f t="shared" si="4"/>
        <v>-15.409972877112443</v>
      </c>
      <c r="J22" s="28">
        <f t="shared" si="1"/>
        <v>1.967318503017925</v>
      </c>
      <c r="K22" s="27">
        <f t="shared" si="2"/>
        <v>1.5620623507296931</v>
      </c>
      <c r="L22" s="18"/>
    </row>
    <row r="23" spans="1:12">
      <c r="A23" s="16"/>
      <c r="B23" s="11" t="s">
        <v>5</v>
      </c>
      <c r="C23" s="25">
        <v>57.592999999999996</v>
      </c>
      <c r="D23" s="25">
        <v>45.140333333333331</v>
      </c>
      <c r="E23" s="25">
        <v>49.617333333333335</v>
      </c>
      <c r="F23" s="25">
        <v>51.654666666666664</v>
      </c>
      <c r="G23" s="26">
        <v>47.477333333333327</v>
      </c>
      <c r="H23" s="28">
        <f t="shared" si="0"/>
        <v>-8.0870395704808917</v>
      </c>
      <c r="I23" s="27">
        <f t="shared" si="4"/>
        <v>4.1060919571117571</v>
      </c>
      <c r="J23" s="28">
        <f t="shared" si="1"/>
        <v>1.9333833040449939</v>
      </c>
      <c r="K23" s="27">
        <f t="shared" si="2"/>
        <v>1.9901294899243305</v>
      </c>
      <c r="L23" s="18"/>
    </row>
    <row r="24" spans="1:12">
      <c r="A24" s="16"/>
      <c r="B24" s="11" t="s">
        <v>21</v>
      </c>
      <c r="C24" s="25">
        <v>25.924333333333333</v>
      </c>
      <c r="D24" s="25">
        <v>25.218333333333334</v>
      </c>
      <c r="E24" s="25">
        <v>28.009666666666664</v>
      </c>
      <c r="F24" s="25">
        <v>30.60166666666667</v>
      </c>
      <c r="G24" s="26">
        <v>28.475666666666665</v>
      </c>
      <c r="H24" s="28">
        <f t="shared" si="0"/>
        <v>-6.9473340232013676</v>
      </c>
      <c r="I24" s="27">
        <f t="shared" si="4"/>
        <v>9.2539480417475062</v>
      </c>
      <c r="J24" s="28">
        <f t="shared" si="1"/>
        <v>1.1595928970642253</v>
      </c>
      <c r="K24" s="27">
        <f t="shared" si="2"/>
        <v>1.1790082717437804</v>
      </c>
      <c r="L24" s="18"/>
    </row>
    <row r="25" spans="1:12">
      <c r="A25" s="16"/>
      <c r="B25" s="11" t="s">
        <v>18</v>
      </c>
      <c r="C25" s="25">
        <v>20.422333333333334</v>
      </c>
      <c r="D25" s="25">
        <v>21.405999999999995</v>
      </c>
      <c r="E25" s="25">
        <v>25.984666666666669</v>
      </c>
      <c r="F25" s="25">
        <v>25.205333333333332</v>
      </c>
      <c r="G25" s="26">
        <v>27.127333333333329</v>
      </c>
      <c r="H25" s="28">
        <f t="shared" si="0"/>
        <v>7.6253702920016764</v>
      </c>
      <c r="I25" s="27">
        <f t="shared" si="4"/>
        <v>-2.9992046591579835</v>
      </c>
      <c r="J25" s="28">
        <f t="shared" si="1"/>
        <v>1.1046857451260228</v>
      </c>
      <c r="K25" s="27">
        <f t="shared" si="2"/>
        <v>0.97110058794376863</v>
      </c>
      <c r="L25" s="18"/>
    </row>
    <row r="26" spans="1:12">
      <c r="A26" s="16"/>
      <c r="B26" s="11" t="s">
        <v>3</v>
      </c>
      <c r="C26" s="25">
        <v>17.753666666666664</v>
      </c>
      <c r="D26" s="25">
        <v>20.844333333333335</v>
      </c>
      <c r="E26" s="25">
        <v>21.831</v>
      </c>
      <c r="F26" s="25">
        <v>24.991666666666664</v>
      </c>
      <c r="G26" s="26">
        <v>26.566666666666666</v>
      </c>
      <c r="H26" s="28">
        <f t="shared" si="0"/>
        <v>6.3021007002334262</v>
      </c>
      <c r="I26" s="27">
        <f t="shared" si="4"/>
        <v>14.477883132548497</v>
      </c>
      <c r="J26" s="28">
        <f t="shared" si="1"/>
        <v>1.0818541432570352</v>
      </c>
      <c r="K26" s="27">
        <f t="shared" si="2"/>
        <v>0.96286852757464092</v>
      </c>
      <c r="L26" s="18"/>
    </row>
    <row r="27" spans="1:12">
      <c r="A27" s="16"/>
      <c r="B27" s="11" t="s">
        <v>10</v>
      </c>
      <c r="C27" s="25">
        <v>21.690999999999999</v>
      </c>
      <c r="D27" s="25">
        <v>21.803333333333331</v>
      </c>
      <c r="E27" s="25">
        <v>29.210999999999999</v>
      </c>
      <c r="F27" s="25">
        <v>29.950666666666667</v>
      </c>
      <c r="G27" s="26">
        <v>25.140333333333331</v>
      </c>
      <c r="H27" s="28">
        <f t="shared" si="0"/>
        <v>-16.060855629257009</v>
      </c>
      <c r="I27" s="27">
        <f t="shared" si="4"/>
        <v>2.5321511302819788</v>
      </c>
      <c r="J27" s="28">
        <f t="shared" si="1"/>
        <v>1.0237706566949667</v>
      </c>
      <c r="K27" s="27">
        <f t="shared" si="2"/>
        <v>1.1539268148000885</v>
      </c>
      <c r="L27" s="18"/>
    </row>
    <row r="28" spans="1:12">
      <c r="A28" s="16"/>
      <c r="B28" s="11" t="s">
        <v>8</v>
      </c>
      <c r="C28" s="25">
        <v>17.485333333333333</v>
      </c>
      <c r="D28" s="25">
        <v>18.519666666666666</v>
      </c>
      <c r="E28" s="25">
        <v>26.820333333333334</v>
      </c>
      <c r="F28" s="25">
        <v>24.032333333333337</v>
      </c>
      <c r="G28" s="26">
        <v>23.626000000000001</v>
      </c>
      <c r="H28" s="28">
        <f t="shared" si="0"/>
        <v>-1.6907777022622361</v>
      </c>
      <c r="I28" s="27">
        <f t="shared" si="4"/>
        <v>-10.39509824635536</v>
      </c>
      <c r="J28" s="28">
        <f t="shared" si="1"/>
        <v>0.96210361312135695</v>
      </c>
      <c r="K28" s="27">
        <f t="shared" si="2"/>
        <v>0.92590773234476709</v>
      </c>
      <c r="L28" s="18"/>
    </row>
    <row r="29" spans="1:12">
      <c r="A29" s="16"/>
      <c r="B29" s="11" t="s">
        <v>17</v>
      </c>
      <c r="C29" s="25">
        <v>21.668666666666667</v>
      </c>
      <c r="D29" s="25">
        <v>20.172999999999998</v>
      </c>
      <c r="E29" s="25">
        <v>17.184666666666669</v>
      </c>
      <c r="F29" s="25">
        <v>20.096</v>
      </c>
      <c r="G29" s="26">
        <v>20.121333333333336</v>
      </c>
      <c r="H29" s="28">
        <f t="shared" si="0"/>
        <v>0.12606157112526883</v>
      </c>
      <c r="I29" s="27">
        <f t="shared" si="4"/>
        <v>16.941459440586559</v>
      </c>
      <c r="J29" s="28">
        <f t="shared" si="1"/>
        <v>0.81938574032079903</v>
      </c>
      <c r="K29" s="27">
        <f t="shared" si="2"/>
        <v>0.77425032064581467</v>
      </c>
      <c r="L29" s="18"/>
    </row>
    <row r="30" spans="1:12">
      <c r="A30" s="16"/>
      <c r="B30" s="11" t="s">
        <v>9</v>
      </c>
      <c r="C30" s="25">
        <v>22.796333333333333</v>
      </c>
      <c r="D30" s="25">
        <v>21.888666666666666</v>
      </c>
      <c r="E30" s="25">
        <v>23.451666666666664</v>
      </c>
      <c r="F30" s="25">
        <v>19.875</v>
      </c>
      <c r="G30" s="26">
        <v>19.762666666666668</v>
      </c>
      <c r="H30" s="28">
        <f t="shared" si="0"/>
        <v>-0.56519916142556692</v>
      </c>
      <c r="I30" s="27">
        <f t="shared" si="4"/>
        <v>-15.251225925662704</v>
      </c>
      <c r="J30" s="28">
        <f t="shared" si="1"/>
        <v>0.80478003068284953</v>
      </c>
      <c r="K30" s="27">
        <f t="shared" si="2"/>
        <v>0.76573572466339412</v>
      </c>
      <c r="L30" s="18"/>
    </row>
    <row r="31" spans="1:12">
      <c r="A31" s="16"/>
      <c r="B31" s="11" t="s">
        <v>11</v>
      </c>
      <c r="C31" s="25">
        <v>22.432000000000002</v>
      </c>
      <c r="D31" s="25">
        <v>26.567333333333334</v>
      </c>
      <c r="E31" s="25">
        <v>22.360666666666663</v>
      </c>
      <c r="F31" s="25">
        <v>20.907666666666668</v>
      </c>
      <c r="G31" s="26">
        <v>19.673333333333332</v>
      </c>
      <c r="H31" s="28">
        <f t="shared" si="0"/>
        <v>-5.9037354718365016</v>
      </c>
      <c r="I31" s="27">
        <f t="shared" si="4"/>
        <v>-6.4980173518976558</v>
      </c>
      <c r="J31" s="28">
        <f t="shared" si="1"/>
        <v>0.80114217735295123</v>
      </c>
      <c r="K31" s="27">
        <f t="shared" si="2"/>
        <v>0.80552187602619829</v>
      </c>
      <c r="L31" s="18"/>
    </row>
    <row r="32" spans="1:12">
      <c r="A32" s="16"/>
      <c r="B32" s="11" t="s">
        <v>15</v>
      </c>
      <c r="C32" s="25">
        <v>23.992000000000001</v>
      </c>
      <c r="D32" s="25">
        <v>20.308666666666667</v>
      </c>
      <c r="E32" s="25">
        <v>19.962999999999997</v>
      </c>
      <c r="F32" s="25">
        <v>14.436333333333332</v>
      </c>
      <c r="G32" s="26">
        <v>19.07</v>
      </c>
      <c r="H32" s="28">
        <f t="shared" si="0"/>
        <v>32.09725461220534</v>
      </c>
      <c r="I32" s="27">
        <f t="shared" si="4"/>
        <v>-27.684549750371524</v>
      </c>
      <c r="J32" s="28">
        <f t="shared" si="1"/>
        <v>0.77657309329654944</v>
      </c>
      <c r="K32" s="27">
        <f t="shared" si="2"/>
        <v>0.55619703982300928</v>
      </c>
      <c r="L32" s="18"/>
    </row>
    <row r="33" spans="1:14">
      <c r="A33" s="16"/>
      <c r="B33" s="11" t="s">
        <v>14</v>
      </c>
      <c r="C33" s="25">
        <v>14.775333333333334</v>
      </c>
      <c r="D33" s="25">
        <v>11.931333333333333</v>
      </c>
      <c r="E33" s="25">
        <v>13.25</v>
      </c>
      <c r="F33" s="25">
        <v>9.1916666666666682</v>
      </c>
      <c r="G33" s="26">
        <v>16.573</v>
      </c>
      <c r="H33" s="28">
        <f t="shared" si="0"/>
        <v>80.304623753399795</v>
      </c>
      <c r="I33" s="27">
        <f t="shared" si="4"/>
        <v>-30.628930817610055</v>
      </c>
      <c r="J33" s="28">
        <f t="shared" si="1"/>
        <v>0.6748896630940594</v>
      </c>
      <c r="K33" s="27">
        <f t="shared" si="2"/>
        <v>0.35413270620701209</v>
      </c>
      <c r="L33" s="18"/>
    </row>
    <row r="34" spans="1:14">
      <c r="A34" s="16"/>
      <c r="B34" s="11" t="s">
        <v>16</v>
      </c>
      <c r="C34" s="25">
        <v>10.391</v>
      </c>
      <c r="D34" s="25">
        <v>8.533666666666667</v>
      </c>
      <c r="E34" s="25">
        <v>9.8879999999999999</v>
      </c>
      <c r="F34" s="25">
        <v>10.558999999999999</v>
      </c>
      <c r="G34" s="26">
        <v>9.8866666666666667</v>
      </c>
      <c r="H34" s="28">
        <f t="shared" si="0"/>
        <v>-6.3673959023897382</v>
      </c>
      <c r="I34" s="27">
        <f t="shared" si="4"/>
        <v>6.786003236245941</v>
      </c>
      <c r="J34" s="28">
        <f t="shared" si="1"/>
        <v>0.4026072006148515</v>
      </c>
      <c r="K34" s="27">
        <f t="shared" si="2"/>
        <v>0.40681275555827817</v>
      </c>
      <c r="L34" s="18"/>
    </row>
    <row r="35" spans="1:14">
      <c r="A35" s="16"/>
      <c r="B35" s="11" t="s">
        <v>198</v>
      </c>
      <c r="C35" s="25">
        <v>12.092000000000001</v>
      </c>
      <c r="D35" s="25">
        <v>11.699333333333334</v>
      </c>
      <c r="E35" s="25">
        <v>11.341333333333333</v>
      </c>
      <c r="F35" s="25">
        <v>10.076333333333332</v>
      </c>
      <c r="G35" s="26">
        <v>9.2579999999999991</v>
      </c>
      <c r="H35" s="28">
        <f t="shared" si="0"/>
        <v>-8.1213404346819331</v>
      </c>
      <c r="I35" s="27">
        <f t="shared" si="4"/>
        <v>-11.153891370797087</v>
      </c>
      <c r="J35" s="28">
        <f t="shared" si="1"/>
        <v>0.37700648650967244</v>
      </c>
      <c r="K35" s="27">
        <f t="shared" si="2"/>
        <v>0.3882167751924484</v>
      </c>
      <c r="L35" s="18"/>
    </row>
    <row r="36" spans="1:14">
      <c r="A36" s="16"/>
      <c r="B36" s="11" t="s">
        <v>6</v>
      </c>
      <c r="C36" s="25">
        <v>7.0856666666666657</v>
      </c>
      <c r="D36" s="25">
        <v>7.7590000000000003</v>
      </c>
      <c r="E36" s="25">
        <v>7.3493333333333339</v>
      </c>
      <c r="F36" s="25">
        <v>7.7450000000000001</v>
      </c>
      <c r="G36" s="26">
        <v>8.8153333333333332</v>
      </c>
      <c r="H36" s="28">
        <f t="shared" si="0"/>
        <v>13.819668603400048</v>
      </c>
      <c r="I36" s="27">
        <f t="shared" si="4"/>
        <v>5.3837082728592112</v>
      </c>
      <c r="J36" s="28">
        <f t="shared" si="1"/>
        <v>0.35898010881525161</v>
      </c>
      <c r="K36" s="27">
        <f t="shared" si="2"/>
        <v>0.29839613522103081</v>
      </c>
      <c r="L36" s="18"/>
    </row>
    <row r="37" spans="1:14">
      <c r="A37" s="16"/>
      <c r="B37" s="11" t="s">
        <v>12</v>
      </c>
      <c r="C37" s="25">
        <v>10.207666666666666</v>
      </c>
      <c r="D37" s="25">
        <v>10.3</v>
      </c>
      <c r="E37" s="25">
        <v>6.511333333333333</v>
      </c>
      <c r="F37" s="25">
        <v>6.6529999999999996</v>
      </c>
      <c r="G37" s="26">
        <v>8.5776666666666674</v>
      </c>
      <c r="H37" s="28">
        <f t="shared" si="0"/>
        <v>28.92930507540461</v>
      </c>
      <c r="I37" s="27">
        <f t="shared" si="4"/>
        <v>2.1756936623323453</v>
      </c>
      <c r="J37" s="28">
        <f t="shared" si="1"/>
        <v>0.34930179006817175</v>
      </c>
      <c r="K37" s="27">
        <f t="shared" si="2"/>
        <v>0.2563240138961288</v>
      </c>
      <c r="L37" s="18"/>
    </row>
    <row r="38" spans="1:14">
      <c r="A38" s="16"/>
      <c r="B38" s="11" t="s">
        <v>13</v>
      </c>
      <c r="C38" s="25">
        <v>2.7273333333333336</v>
      </c>
      <c r="D38" s="25">
        <v>2.339</v>
      </c>
      <c r="E38" s="25">
        <v>2.8066666666666666</v>
      </c>
      <c r="F38" s="25">
        <v>2.8516666666666666</v>
      </c>
      <c r="G38" s="26">
        <v>1.5696666666666665</v>
      </c>
      <c r="H38" s="28">
        <f t="shared" si="0"/>
        <v>-44.956165984804208</v>
      </c>
      <c r="I38" s="27">
        <f t="shared" si="4"/>
        <v>1.6033254156769594</v>
      </c>
      <c r="J38" s="28">
        <f t="shared" si="1"/>
        <v>6.3920340785412533E-2</v>
      </c>
      <c r="K38" s="27">
        <f t="shared" si="2"/>
        <v>0.10986782598734317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95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1984.7523333333331</v>
      </c>
      <c r="D13" s="26">
        <v>2040.4639999999999</v>
      </c>
      <c r="E13" s="26">
        <v>2322.364</v>
      </c>
      <c r="F13" s="26">
        <v>2398.5369999999998</v>
      </c>
      <c r="G13" s="26">
        <v>2251.9459999999999</v>
      </c>
      <c r="H13" s="28">
        <f t="shared" ref="H13:H38" si="0">IF(OR(OR(G13=0,F13=0),G13=""),"",(G13/F13-1)*100)</f>
        <v>-6.1116839139858996</v>
      </c>
      <c r="I13" s="27">
        <f>IF(OR(OR(G13=0,F13=0),F13=""),"",(F13/E13-1)*100)</f>
        <v>3.2799767822787373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803.82533333333322</v>
      </c>
      <c r="D14" s="25">
        <f t="shared" ref="D14:F14" si="3">D13-SUM(D15:D38)</f>
        <v>819.52766666666662</v>
      </c>
      <c r="E14" s="25">
        <f t="shared" si="3"/>
        <v>941.57666666666705</v>
      </c>
      <c r="F14" s="25">
        <f t="shared" si="3"/>
        <v>1028.1423333333332</v>
      </c>
      <c r="G14" s="26">
        <f>G13-SUM(G15:G38)</f>
        <v>921.79533333333325</v>
      </c>
      <c r="H14" s="28">
        <f t="shared" si="0"/>
        <v>-10.343606770398516</v>
      </c>
      <c r="I14" s="27">
        <f>IF(OR(OR(G14=0,F14=0),F14=""),"",(F14/E14-1)*100)</f>
        <v>9.1936928485199854</v>
      </c>
      <c r="J14" s="28">
        <f t="shared" si="1"/>
        <v>40.933278743510428</v>
      </c>
      <c r="K14" s="27">
        <f t="shared" si="2"/>
        <v>42.865393918598436</v>
      </c>
      <c r="L14" s="18"/>
    </row>
    <row r="15" spans="1:15">
      <c r="A15" s="16"/>
      <c r="B15" s="12" t="s">
        <v>4</v>
      </c>
      <c r="C15" s="109">
        <v>351.49333333333334</v>
      </c>
      <c r="D15" s="109">
        <v>363.27033333333333</v>
      </c>
      <c r="E15" s="109">
        <v>421.61333333333329</v>
      </c>
      <c r="F15" s="109">
        <v>416.70166666666665</v>
      </c>
      <c r="G15" s="109">
        <v>390.40633333333329</v>
      </c>
      <c r="H15" s="50">
        <f t="shared" si="0"/>
        <v>-6.3103499306058408</v>
      </c>
      <c r="I15" s="36">
        <f t="shared" ref="I15:I38" si="4">IF(OR(OR(G15=0,F15=0),F15=""),"",(F15/E15-1)*100)</f>
        <v>-1.1649694823060552</v>
      </c>
      <c r="J15" s="50">
        <f t="shared" si="1"/>
        <v>17.336398534127078</v>
      </c>
      <c r="K15" s="36">
        <f t="shared" si="2"/>
        <v>17.373159833126056</v>
      </c>
      <c r="L15" s="18"/>
      <c r="N15" s="23" t="s">
        <v>4</v>
      </c>
      <c r="O15" s="34">
        <f>J15</f>
        <v>17.336398534127078</v>
      </c>
    </row>
    <row r="16" spans="1:15">
      <c r="A16" s="16"/>
      <c r="B16" s="11" t="s">
        <v>23</v>
      </c>
      <c r="C16" s="55">
        <v>192.37333333333333</v>
      </c>
      <c r="D16" s="55">
        <v>224.01400000000001</v>
      </c>
      <c r="E16" s="55">
        <v>239.38766666666666</v>
      </c>
      <c r="F16" s="55">
        <v>233.95699999999999</v>
      </c>
      <c r="G16" s="56">
        <v>199.62633333333335</v>
      </c>
      <c r="H16" s="28">
        <f t="shared" si="0"/>
        <v>-14.67392156108458</v>
      </c>
      <c r="I16" s="27">
        <f t="shared" si="4"/>
        <v>-2.2685657712803398</v>
      </c>
      <c r="J16" s="28">
        <f t="shared" si="1"/>
        <v>8.8646145748314282</v>
      </c>
      <c r="K16" s="27">
        <f t="shared" si="2"/>
        <v>9.7541543032273434</v>
      </c>
      <c r="L16" s="18"/>
      <c r="N16" s="23" t="s">
        <v>37</v>
      </c>
      <c r="O16" s="34">
        <f>100-O15</f>
        <v>82.663601465872915</v>
      </c>
    </row>
    <row r="17" spans="1:12">
      <c r="A17" s="16"/>
      <c r="B17" s="11" t="s">
        <v>24</v>
      </c>
      <c r="C17" s="25">
        <v>107.29766666666667</v>
      </c>
      <c r="D17" s="25">
        <v>120.25566666666668</v>
      </c>
      <c r="E17" s="25">
        <v>155.88133333333334</v>
      </c>
      <c r="F17" s="25">
        <v>169.31299999999999</v>
      </c>
      <c r="G17" s="26">
        <v>174.60366666666664</v>
      </c>
      <c r="H17" s="28">
        <f t="shared" si="0"/>
        <v>3.1247846690252157</v>
      </c>
      <c r="I17" s="27">
        <f t="shared" si="4"/>
        <v>8.6165972406360147</v>
      </c>
      <c r="J17" s="28">
        <f t="shared" si="1"/>
        <v>7.7534570840804644</v>
      </c>
      <c r="K17" s="27">
        <f t="shared" si="2"/>
        <v>7.0590113890258932</v>
      </c>
      <c r="L17" s="18"/>
    </row>
    <row r="18" spans="1:12">
      <c r="A18" s="16"/>
      <c r="B18" s="11" t="s">
        <v>20</v>
      </c>
      <c r="C18" s="25">
        <v>40.214333333333329</v>
      </c>
      <c r="D18" s="25">
        <v>30.073333333333334</v>
      </c>
      <c r="E18" s="25">
        <v>36.752333333333333</v>
      </c>
      <c r="F18" s="25">
        <v>46.993666666666662</v>
      </c>
      <c r="G18" s="26">
        <v>60.653999999999996</v>
      </c>
      <c r="H18" s="28">
        <f t="shared" si="0"/>
        <v>29.06845603308248</v>
      </c>
      <c r="I18" s="27">
        <f t="shared" si="4"/>
        <v>27.865804438720442</v>
      </c>
      <c r="J18" s="28">
        <f t="shared" si="1"/>
        <v>2.693403838280314</v>
      </c>
      <c r="K18" s="27">
        <f t="shared" si="2"/>
        <v>1.9592637789897203</v>
      </c>
      <c r="L18" s="18"/>
    </row>
    <row r="19" spans="1:12">
      <c r="A19" s="16"/>
      <c r="B19" s="11" t="s">
        <v>25</v>
      </c>
      <c r="C19" s="25">
        <v>87.65</v>
      </c>
      <c r="D19" s="25">
        <v>75.715666666666664</v>
      </c>
      <c r="E19" s="25">
        <v>77.968666666666664</v>
      </c>
      <c r="F19" s="25">
        <v>54.081666666666671</v>
      </c>
      <c r="G19" s="26">
        <v>60.550999999999995</v>
      </c>
      <c r="H19" s="28">
        <f t="shared" si="0"/>
        <v>11.962155998644008</v>
      </c>
      <c r="I19" s="27">
        <f t="shared" si="4"/>
        <v>-30.636666011132675</v>
      </c>
      <c r="J19" s="28">
        <f t="shared" si="1"/>
        <v>2.6888300163503032</v>
      </c>
      <c r="K19" s="27">
        <f t="shared" si="2"/>
        <v>2.2547772524112273</v>
      </c>
      <c r="L19" s="18"/>
    </row>
    <row r="20" spans="1:12">
      <c r="A20" s="16"/>
      <c r="B20" s="11" t="s">
        <v>19</v>
      </c>
      <c r="C20" s="25">
        <v>42.101333333333329</v>
      </c>
      <c r="D20" s="25">
        <v>46.813333333333333</v>
      </c>
      <c r="E20" s="25">
        <v>44.826000000000001</v>
      </c>
      <c r="F20" s="25">
        <v>53.667333333333339</v>
      </c>
      <c r="G20" s="26">
        <v>53.701666666666661</v>
      </c>
      <c r="H20" s="28">
        <f t="shared" si="0"/>
        <v>6.3974360566931843E-2</v>
      </c>
      <c r="I20" s="27">
        <f t="shared" si="4"/>
        <v>19.723672273531733</v>
      </c>
      <c r="J20" s="28">
        <f t="shared" si="1"/>
        <v>2.384678259010947</v>
      </c>
      <c r="K20" s="27">
        <f t="shared" si="2"/>
        <v>2.2375028333243696</v>
      </c>
      <c r="L20" s="18"/>
    </row>
    <row r="21" spans="1:12">
      <c r="A21" s="16"/>
      <c r="B21" s="11" t="s">
        <v>22</v>
      </c>
      <c r="C21" s="25">
        <v>36.095666666666666</v>
      </c>
      <c r="D21" s="25">
        <v>35.717666666666666</v>
      </c>
      <c r="E21" s="25">
        <v>58.454000000000001</v>
      </c>
      <c r="F21" s="25">
        <v>62.256</v>
      </c>
      <c r="G21" s="26">
        <v>51.81933333333334</v>
      </c>
      <c r="H21" s="28">
        <f t="shared" si="0"/>
        <v>-16.764113766812294</v>
      </c>
      <c r="I21" s="27">
        <f t="shared" si="4"/>
        <v>6.5042597598111263</v>
      </c>
      <c r="J21" s="28">
        <f t="shared" si="1"/>
        <v>2.3010912931896832</v>
      </c>
      <c r="K21" s="27">
        <f t="shared" si="2"/>
        <v>2.5955822236638419</v>
      </c>
      <c r="L21" s="18"/>
    </row>
    <row r="22" spans="1:12">
      <c r="A22" s="16"/>
      <c r="B22" s="11" t="s">
        <v>7</v>
      </c>
      <c r="C22" s="25">
        <v>37.334333333333333</v>
      </c>
      <c r="D22" s="25">
        <v>48.483000000000004</v>
      </c>
      <c r="E22" s="25">
        <v>46.048999999999999</v>
      </c>
      <c r="F22" s="25">
        <v>39.414000000000001</v>
      </c>
      <c r="G22" s="26">
        <v>44.846000000000004</v>
      </c>
      <c r="H22" s="28">
        <f t="shared" si="0"/>
        <v>13.781904906885888</v>
      </c>
      <c r="I22" s="27">
        <f t="shared" si="4"/>
        <v>-14.408564789680556</v>
      </c>
      <c r="J22" s="28">
        <f t="shared" si="1"/>
        <v>1.991433187119052</v>
      </c>
      <c r="K22" s="27">
        <f t="shared" si="2"/>
        <v>1.6432516988480896</v>
      </c>
      <c r="L22" s="18"/>
    </row>
    <row r="23" spans="1:12">
      <c r="A23" s="16"/>
      <c r="B23" s="11" t="s">
        <v>5</v>
      </c>
      <c r="C23" s="25">
        <v>54.020999999999994</v>
      </c>
      <c r="D23" s="25">
        <v>43.068666666666672</v>
      </c>
      <c r="E23" s="25">
        <v>48.511333333333333</v>
      </c>
      <c r="F23" s="25">
        <v>50.014666666666663</v>
      </c>
      <c r="G23" s="26">
        <v>44.475999999999999</v>
      </c>
      <c r="H23" s="28">
        <f t="shared" si="0"/>
        <v>-11.074084935085704</v>
      </c>
      <c r="I23" s="27">
        <f t="shared" si="4"/>
        <v>3.0989322082812132</v>
      </c>
      <c r="J23" s="28">
        <f t="shared" si="1"/>
        <v>1.9750029530015374</v>
      </c>
      <c r="K23" s="27">
        <f t="shared" si="2"/>
        <v>2.0852155570944566</v>
      </c>
      <c r="L23" s="18"/>
    </row>
    <row r="24" spans="1:12">
      <c r="A24" s="16"/>
      <c r="B24" s="11" t="s">
        <v>18</v>
      </c>
      <c r="C24" s="25">
        <v>19.354666666666663</v>
      </c>
      <c r="D24" s="25">
        <v>20.083666666666669</v>
      </c>
      <c r="E24" s="25">
        <v>25.509666666666664</v>
      </c>
      <c r="F24" s="25">
        <v>23.974666666666668</v>
      </c>
      <c r="G24" s="26">
        <v>26.331</v>
      </c>
      <c r="H24" s="28">
        <f t="shared" si="0"/>
        <v>9.828430009454415</v>
      </c>
      <c r="I24" s="27">
        <f t="shared" si="4"/>
        <v>-6.017326765017172</v>
      </c>
      <c r="J24" s="28">
        <f t="shared" si="1"/>
        <v>1.1692553906710019</v>
      </c>
      <c r="K24" s="27">
        <f t="shared" si="2"/>
        <v>0.99955375575472349</v>
      </c>
      <c r="L24" s="18"/>
    </row>
    <row r="25" spans="1:12">
      <c r="A25" s="16"/>
      <c r="B25" s="11" t="s">
        <v>21</v>
      </c>
      <c r="C25" s="25">
        <v>23.199666666666669</v>
      </c>
      <c r="D25" s="25">
        <v>23.172666666666668</v>
      </c>
      <c r="E25" s="25">
        <v>26.567999999999998</v>
      </c>
      <c r="F25" s="25">
        <v>29.053333333333331</v>
      </c>
      <c r="G25" s="26">
        <v>26.223333333333333</v>
      </c>
      <c r="H25" s="28">
        <f t="shared" si="0"/>
        <v>-9.7407067462138563</v>
      </c>
      <c r="I25" s="27">
        <f t="shared" si="4"/>
        <v>9.3546120646391664</v>
      </c>
      <c r="J25" s="28">
        <f t="shared" si="1"/>
        <v>1.1644743405629325</v>
      </c>
      <c r="K25" s="27">
        <f t="shared" si="2"/>
        <v>1.2112939401532405</v>
      </c>
      <c r="L25" s="18"/>
    </row>
    <row r="26" spans="1:12">
      <c r="A26" s="16"/>
      <c r="B26" s="11" t="s">
        <v>3</v>
      </c>
      <c r="C26" s="25">
        <v>15.696999999999997</v>
      </c>
      <c r="D26" s="25">
        <v>18.96166666666667</v>
      </c>
      <c r="E26" s="25">
        <v>20.305999999999997</v>
      </c>
      <c r="F26" s="25">
        <v>23.555333333333333</v>
      </c>
      <c r="G26" s="26">
        <v>25</v>
      </c>
      <c r="H26" s="28">
        <f t="shared" si="0"/>
        <v>6.1330767271389419</v>
      </c>
      <c r="I26" s="27">
        <f t="shared" si="4"/>
        <v>16.001838537049817</v>
      </c>
      <c r="J26" s="28">
        <f t="shared" si="1"/>
        <v>1.1101509538861056</v>
      </c>
      <c r="K26" s="27">
        <f t="shared" si="2"/>
        <v>0.98207087626054279</v>
      </c>
      <c r="L26" s="18"/>
    </row>
    <row r="27" spans="1:12">
      <c r="A27" s="16"/>
      <c r="B27" s="11" t="s">
        <v>10</v>
      </c>
      <c r="C27" s="25">
        <v>20.883333333333329</v>
      </c>
      <c r="D27" s="25">
        <v>21.331999999999997</v>
      </c>
      <c r="E27" s="25">
        <v>28.578666666666667</v>
      </c>
      <c r="F27" s="25">
        <v>28.402333333333331</v>
      </c>
      <c r="G27" s="26">
        <v>24.059666666666669</v>
      </c>
      <c r="H27" s="28">
        <f t="shared" si="0"/>
        <v>-15.289823606041741</v>
      </c>
      <c r="I27" s="27">
        <f t="shared" si="4"/>
        <v>-0.61701035737613541</v>
      </c>
      <c r="J27" s="28">
        <f t="shared" si="1"/>
        <v>1.0683944760072697</v>
      </c>
      <c r="K27" s="27">
        <f t="shared" si="2"/>
        <v>1.1841523951197472</v>
      </c>
      <c r="L27" s="18"/>
    </row>
    <row r="28" spans="1:12">
      <c r="A28" s="16"/>
      <c r="B28" s="11" t="s">
        <v>8</v>
      </c>
      <c r="C28" s="25">
        <v>16.547000000000001</v>
      </c>
      <c r="D28" s="25">
        <v>17.733999999999998</v>
      </c>
      <c r="E28" s="25">
        <v>25.113333333333333</v>
      </c>
      <c r="F28" s="25">
        <v>23.193666666666669</v>
      </c>
      <c r="G28" s="26">
        <v>22.513666666666666</v>
      </c>
      <c r="H28" s="28">
        <f t="shared" si="0"/>
        <v>-2.9318348399706928</v>
      </c>
      <c r="I28" s="27">
        <f t="shared" si="4"/>
        <v>-7.6440138040881234</v>
      </c>
      <c r="J28" s="28">
        <f t="shared" si="1"/>
        <v>0.99974274101895277</v>
      </c>
      <c r="K28" s="27">
        <f t="shared" si="2"/>
        <v>0.9669922401308243</v>
      </c>
      <c r="L28" s="18"/>
    </row>
    <row r="29" spans="1:12">
      <c r="A29" s="16"/>
      <c r="B29" s="11" t="s">
        <v>11</v>
      </c>
      <c r="C29" s="25">
        <v>21.223333333333333</v>
      </c>
      <c r="D29" s="25">
        <v>25.950999999999997</v>
      </c>
      <c r="E29" s="25">
        <v>21.825666666666667</v>
      </c>
      <c r="F29" s="25">
        <v>20.300333333333334</v>
      </c>
      <c r="G29" s="26">
        <v>19.344333333333335</v>
      </c>
      <c r="H29" s="28">
        <f t="shared" si="0"/>
        <v>-4.7092822777951131</v>
      </c>
      <c r="I29" s="27">
        <f t="shared" si="4"/>
        <v>-6.9887135940864713</v>
      </c>
      <c r="J29" s="28">
        <f t="shared" si="1"/>
        <v>0.85900520409163161</v>
      </c>
      <c r="K29" s="27">
        <f t="shared" si="2"/>
        <v>0.84636315109307625</v>
      </c>
      <c r="L29" s="18"/>
    </row>
    <row r="30" spans="1:12">
      <c r="A30" s="16"/>
      <c r="B30" s="11" t="s">
        <v>9</v>
      </c>
      <c r="C30" s="25">
        <v>20.421666666666667</v>
      </c>
      <c r="D30" s="25">
        <v>21.035</v>
      </c>
      <c r="E30" s="25">
        <v>21.154666666666667</v>
      </c>
      <c r="F30" s="25">
        <v>18.548999999999999</v>
      </c>
      <c r="G30" s="26">
        <v>18.313333333333333</v>
      </c>
      <c r="H30" s="28">
        <f t="shared" si="0"/>
        <v>-1.2705087426096662</v>
      </c>
      <c r="I30" s="27">
        <f t="shared" si="4"/>
        <v>-12.317219210891217</v>
      </c>
      <c r="J30" s="28">
        <f t="shared" si="1"/>
        <v>0.81322257875336856</v>
      </c>
      <c r="K30" s="27">
        <f t="shared" si="2"/>
        <v>0.77334641908796908</v>
      </c>
      <c r="L30" s="18"/>
    </row>
    <row r="31" spans="1:12">
      <c r="A31" s="16"/>
      <c r="B31" s="11" t="s">
        <v>17</v>
      </c>
      <c r="C31" s="25">
        <v>20.173666666666666</v>
      </c>
      <c r="D31" s="25">
        <v>18.709666666666667</v>
      </c>
      <c r="E31" s="25">
        <v>16.193666666666669</v>
      </c>
      <c r="F31" s="25">
        <v>18.659666666666666</v>
      </c>
      <c r="G31" s="26">
        <v>18.257000000000001</v>
      </c>
      <c r="H31" s="28">
        <f t="shared" si="0"/>
        <v>-2.1579520891762849</v>
      </c>
      <c r="I31" s="27">
        <f t="shared" si="4"/>
        <v>15.228175624215211</v>
      </c>
      <c r="J31" s="28">
        <f t="shared" si="1"/>
        <v>0.81072103860394518</v>
      </c>
      <c r="K31" s="27">
        <f t="shared" si="2"/>
        <v>0.7779603427700581</v>
      </c>
      <c r="L31" s="18"/>
    </row>
    <row r="32" spans="1:12">
      <c r="A32" s="16"/>
      <c r="B32" s="11" t="s">
        <v>15</v>
      </c>
      <c r="C32" s="25">
        <v>22.707333333333327</v>
      </c>
      <c r="D32" s="25">
        <v>18.60166666666667</v>
      </c>
      <c r="E32" s="25">
        <v>18.662666666666667</v>
      </c>
      <c r="F32" s="25">
        <v>13.662333333333331</v>
      </c>
      <c r="G32" s="26">
        <v>17.333666666666669</v>
      </c>
      <c r="H32" s="28">
        <f t="shared" si="0"/>
        <v>26.871935003781733</v>
      </c>
      <c r="I32" s="27">
        <f t="shared" si="4"/>
        <v>-26.793241408873346</v>
      </c>
      <c r="J32" s="28">
        <f t="shared" si="1"/>
        <v>0.76971946337375186</v>
      </c>
      <c r="K32" s="27">
        <f t="shared" si="2"/>
        <v>0.56961111433066625</v>
      </c>
      <c r="L32" s="18"/>
    </row>
    <row r="33" spans="1:14">
      <c r="A33" s="16"/>
      <c r="B33" s="11" t="s">
        <v>14</v>
      </c>
      <c r="C33" s="25">
        <v>13.436333333333332</v>
      </c>
      <c r="D33" s="25">
        <v>10.433</v>
      </c>
      <c r="E33" s="25">
        <v>12.145666666666665</v>
      </c>
      <c r="F33" s="25">
        <v>8.7976666666666663</v>
      </c>
      <c r="G33" s="26">
        <v>15.411000000000001</v>
      </c>
      <c r="H33" s="28">
        <f t="shared" si="0"/>
        <v>75.171446974576611</v>
      </c>
      <c r="I33" s="27">
        <f t="shared" si="4"/>
        <v>-27.565386832066295</v>
      </c>
      <c r="J33" s="28">
        <f t="shared" si="1"/>
        <v>0.68434145401355095</v>
      </c>
      <c r="K33" s="27">
        <f t="shared" si="2"/>
        <v>0.36679303536558605</v>
      </c>
      <c r="L33" s="18"/>
    </row>
    <row r="34" spans="1:14">
      <c r="A34" s="16"/>
      <c r="B34" s="11" t="s">
        <v>16</v>
      </c>
      <c r="C34" s="25">
        <v>9.6660000000000021</v>
      </c>
      <c r="D34" s="25">
        <v>8.0920000000000005</v>
      </c>
      <c r="E34" s="25">
        <v>9.7603333333333335</v>
      </c>
      <c r="F34" s="25">
        <v>10.324999999999999</v>
      </c>
      <c r="G34" s="26">
        <v>9.7159999999999993</v>
      </c>
      <c r="H34" s="28">
        <f t="shared" si="0"/>
        <v>-5.8983050847457585</v>
      </c>
      <c r="I34" s="27">
        <f t="shared" si="4"/>
        <v>5.7853215395649027</v>
      </c>
      <c r="J34" s="28">
        <f t="shared" si="1"/>
        <v>0.43144906671829608</v>
      </c>
      <c r="K34" s="27">
        <f t="shared" si="2"/>
        <v>0.43047074112260936</v>
      </c>
      <c r="L34" s="18"/>
    </row>
    <row r="35" spans="1:14">
      <c r="A35" s="16"/>
      <c r="B35" s="11" t="s">
        <v>198</v>
      </c>
      <c r="C35" s="25">
        <v>11.008666666666665</v>
      </c>
      <c r="D35" s="25">
        <v>10.893666666666666</v>
      </c>
      <c r="E35" s="25">
        <v>10.404000000000002</v>
      </c>
      <c r="F35" s="25">
        <v>9.4749999999999996</v>
      </c>
      <c r="G35" s="26">
        <v>8.7363333333333326</v>
      </c>
      <c r="H35" s="28">
        <f t="shared" si="0"/>
        <v>-7.7959542656112601</v>
      </c>
      <c r="I35" s="27">
        <f t="shared" si="4"/>
        <v>-8.9292579777008996</v>
      </c>
      <c r="J35" s="28">
        <f t="shared" si="1"/>
        <v>0.38794595133867921</v>
      </c>
      <c r="K35" s="27">
        <f t="shared" si="2"/>
        <v>0.39503247187764878</v>
      </c>
      <c r="L35" s="18"/>
    </row>
    <row r="36" spans="1:14">
      <c r="A36" s="16"/>
      <c r="B36" s="11" t="s">
        <v>6</v>
      </c>
      <c r="C36" s="25">
        <v>6.5380000000000003</v>
      </c>
      <c r="D36" s="25">
        <v>7.444</v>
      </c>
      <c r="E36" s="25">
        <v>6.887999999999999</v>
      </c>
      <c r="F36" s="25">
        <v>7.3846666666666669</v>
      </c>
      <c r="G36" s="26">
        <v>8.690666666666667</v>
      </c>
      <c r="H36" s="28">
        <f t="shared" si="0"/>
        <v>17.685293852126026</v>
      </c>
      <c r="I36" s="27">
        <f t="shared" si="4"/>
        <v>7.2106078203639346</v>
      </c>
      <c r="J36" s="28">
        <f t="shared" si="1"/>
        <v>0.3859180755962473</v>
      </c>
      <c r="K36" s="27">
        <f t="shared" si="2"/>
        <v>0.30788212425602224</v>
      </c>
      <c r="L36" s="18"/>
    </row>
    <row r="37" spans="1:14">
      <c r="A37" s="16"/>
      <c r="B37" s="11" t="s">
        <v>12</v>
      </c>
      <c r="C37" s="25">
        <v>8.9533333333333331</v>
      </c>
      <c r="D37" s="25">
        <v>8.9686666666666657</v>
      </c>
      <c r="E37" s="25">
        <v>5.6023333333333332</v>
      </c>
      <c r="F37" s="25">
        <v>5.9259999999999993</v>
      </c>
      <c r="G37" s="26">
        <v>7.9986666666666677</v>
      </c>
      <c r="H37" s="28">
        <f t="shared" si="0"/>
        <v>34.975812802340009</v>
      </c>
      <c r="I37" s="27">
        <f t="shared" si="4"/>
        <v>5.7773546736478831</v>
      </c>
      <c r="J37" s="28">
        <f t="shared" si="1"/>
        <v>0.35518909719267994</v>
      </c>
      <c r="K37" s="27">
        <f t="shared" si="2"/>
        <v>0.24706727475957216</v>
      </c>
      <c r="L37" s="18"/>
    </row>
    <row r="38" spans="1:14">
      <c r="A38" s="16"/>
      <c r="B38" s="11" t="s">
        <v>13</v>
      </c>
      <c r="C38" s="25">
        <v>2.536</v>
      </c>
      <c r="D38" s="25">
        <v>2.1120000000000001</v>
      </c>
      <c r="E38" s="25">
        <v>2.6310000000000002</v>
      </c>
      <c r="F38" s="25">
        <v>2.7366666666666668</v>
      </c>
      <c r="G38" s="26">
        <v>1.5376666666666665</v>
      </c>
      <c r="H38" s="28">
        <f t="shared" si="0"/>
        <v>-43.812423873325223</v>
      </c>
      <c r="I38" s="27">
        <f t="shared" si="4"/>
        <v>4.0162169010515614</v>
      </c>
      <c r="J38" s="28">
        <f t="shared" si="1"/>
        <v>6.8281684670354725E-2</v>
      </c>
      <c r="K38" s="27">
        <f t="shared" si="2"/>
        <v>0.11409732960828484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35" sqref="I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96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198.18566666666666</v>
      </c>
      <c r="D13" s="26">
        <v>163.81233333333333</v>
      </c>
      <c r="E13" s="26">
        <v>165.24666666666667</v>
      </c>
      <c r="F13" s="26">
        <v>197.006</v>
      </c>
      <c r="G13" s="26">
        <v>203.71400000000003</v>
      </c>
      <c r="H13" s="28">
        <f t="shared" ref="H13:H38" si="0">IF(OR(OR(G13=0,F13=0),G13=""),"",(G13/F13-1)*100)</f>
        <v>3.4049724373877099</v>
      </c>
      <c r="I13" s="27">
        <f>IF(OR(OR(G13=0,F13=0),F13=""),"",(F13/E13-1)*100)</f>
        <v>19.219348852220918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114.06966666666665</v>
      </c>
      <c r="D14" s="25">
        <f t="shared" ref="D14:G14" si="3">D13-SUM(D15:D38)</f>
        <v>88.952999999999989</v>
      </c>
      <c r="E14" s="25">
        <f t="shared" si="3"/>
        <v>80.243000000000023</v>
      </c>
      <c r="F14" s="25">
        <f t="shared" si="3"/>
        <v>117.489</v>
      </c>
      <c r="G14" s="26">
        <f t="shared" si="3"/>
        <v>119.28633333333333</v>
      </c>
      <c r="H14" s="28">
        <f t="shared" si="0"/>
        <v>1.5297886043232456</v>
      </c>
      <c r="I14" s="27">
        <f>IF(OR(OR(G14=0,F14=0),F14=""),"",(F14/E14-1)*100)</f>
        <v>46.416509851326552</v>
      </c>
      <c r="J14" s="28">
        <f t="shared" si="1"/>
        <v>58.555785725739675</v>
      </c>
      <c r="K14" s="27">
        <f t="shared" si="2"/>
        <v>59.637269930865052</v>
      </c>
      <c r="L14" s="18"/>
    </row>
    <row r="15" spans="1:15">
      <c r="A15" s="16"/>
      <c r="B15" s="12" t="s">
        <v>4</v>
      </c>
      <c r="C15" s="109">
        <v>20.258666666666667</v>
      </c>
      <c r="D15" s="109">
        <v>16.721333333333334</v>
      </c>
      <c r="E15" s="109">
        <v>19.641999999999999</v>
      </c>
      <c r="F15" s="109">
        <v>17.268000000000001</v>
      </c>
      <c r="G15" s="109">
        <v>25.31</v>
      </c>
      <c r="H15" s="50">
        <f t="shared" si="0"/>
        <v>46.571693305536229</v>
      </c>
      <c r="I15" s="36">
        <f t="shared" ref="I15:I38" si="4">IF(OR(OR(G15=0,F15=0),F15=""),"",(F15/E15-1)*100)</f>
        <v>-12.0863455859892</v>
      </c>
      <c r="J15" s="50">
        <f t="shared" si="1"/>
        <v>12.42428109997349</v>
      </c>
      <c r="K15" s="36">
        <f t="shared" si="2"/>
        <v>8.7652152726312913</v>
      </c>
      <c r="L15" s="18"/>
      <c r="N15" s="23" t="s">
        <v>4</v>
      </c>
      <c r="O15" s="34">
        <f>J15</f>
        <v>12.42428109997349</v>
      </c>
    </row>
    <row r="16" spans="1:15">
      <c r="A16" s="16"/>
      <c r="B16" s="11" t="s">
        <v>23</v>
      </c>
      <c r="C16" s="25">
        <v>15.439333333333332</v>
      </c>
      <c r="D16" s="25">
        <v>18.572000000000003</v>
      </c>
      <c r="E16" s="25">
        <v>23.501999999999999</v>
      </c>
      <c r="F16" s="25">
        <v>16.346999999999998</v>
      </c>
      <c r="G16" s="26">
        <v>15.521000000000001</v>
      </c>
      <c r="H16" s="28">
        <f t="shared" si="0"/>
        <v>-5.0529149079341584</v>
      </c>
      <c r="I16" s="27">
        <f t="shared" si="4"/>
        <v>-30.444217513403117</v>
      </c>
      <c r="J16" s="28">
        <f t="shared" si="1"/>
        <v>7.6190148934290232</v>
      </c>
      <c r="K16" s="27">
        <f t="shared" si="2"/>
        <v>8.2977168208074872</v>
      </c>
      <c r="L16" s="18"/>
      <c r="N16" s="23" t="s">
        <v>37</v>
      </c>
      <c r="O16" s="34">
        <f>100-O15</f>
        <v>87.575718900026516</v>
      </c>
    </row>
    <row r="17" spans="1:12">
      <c r="A17" s="16"/>
      <c r="B17" s="11" t="s">
        <v>24</v>
      </c>
      <c r="C17" s="25">
        <v>14.456666666666669</v>
      </c>
      <c r="D17" s="25">
        <v>9.4943333333333335</v>
      </c>
      <c r="E17" s="25">
        <v>13.309333333333333</v>
      </c>
      <c r="F17" s="25">
        <v>16.281333333333333</v>
      </c>
      <c r="G17" s="26">
        <v>12.315333333333333</v>
      </c>
      <c r="H17" s="28">
        <f t="shared" si="0"/>
        <v>-24.35918434198673</v>
      </c>
      <c r="I17" s="27">
        <f t="shared" si="4"/>
        <v>22.330194349829679</v>
      </c>
      <c r="J17" s="28">
        <f t="shared" si="1"/>
        <v>6.0454035232400969</v>
      </c>
      <c r="K17" s="27">
        <f t="shared" si="2"/>
        <v>8.2643845026716605</v>
      </c>
      <c r="L17" s="18"/>
    </row>
    <row r="18" spans="1:12">
      <c r="A18" s="16"/>
      <c r="B18" s="11" t="s">
        <v>7</v>
      </c>
      <c r="C18" s="25">
        <v>2.8943333333333334</v>
      </c>
      <c r="D18" s="25">
        <v>1.6133333333333333</v>
      </c>
      <c r="E18" s="25">
        <v>1.8813333333333333</v>
      </c>
      <c r="F18" s="25">
        <v>1.1299999999999999</v>
      </c>
      <c r="G18" s="26">
        <v>3.4649999999999999</v>
      </c>
      <c r="H18" s="28">
        <f t="shared" si="0"/>
        <v>206.63716814159292</v>
      </c>
      <c r="I18" s="27">
        <f t="shared" si="4"/>
        <v>-39.936215450035441</v>
      </c>
      <c r="J18" s="28">
        <f t="shared" si="1"/>
        <v>1.7009140265273861</v>
      </c>
      <c r="K18" s="27">
        <f t="shared" si="2"/>
        <v>0.57358659127133182</v>
      </c>
      <c r="L18" s="18"/>
    </row>
    <row r="19" spans="1:12">
      <c r="A19" s="16"/>
      <c r="B19" s="11" t="s">
        <v>20</v>
      </c>
      <c r="C19" s="25">
        <v>2.1060000000000003</v>
      </c>
      <c r="D19" s="25">
        <v>1.84</v>
      </c>
      <c r="E19" s="25">
        <v>1.9329999999999998</v>
      </c>
      <c r="F19" s="25">
        <v>2.3670000000000004</v>
      </c>
      <c r="G19" s="26">
        <v>3.2883333333333327</v>
      </c>
      <c r="H19" s="28">
        <f t="shared" si="0"/>
        <v>38.924095197859401</v>
      </c>
      <c r="I19" s="27">
        <f t="shared" si="4"/>
        <v>22.452146921883109</v>
      </c>
      <c r="J19" s="28">
        <f t="shared" si="1"/>
        <v>1.6141911372479711</v>
      </c>
      <c r="K19" s="27">
        <f t="shared" si="2"/>
        <v>1.2014862491497724</v>
      </c>
      <c r="L19" s="18"/>
    </row>
    <row r="20" spans="1:12">
      <c r="A20" s="16"/>
      <c r="B20" s="11" t="s">
        <v>5</v>
      </c>
      <c r="C20" s="25">
        <v>3.5713333333333335</v>
      </c>
      <c r="D20" s="25">
        <v>2.0720000000000001</v>
      </c>
      <c r="E20" s="25">
        <v>1.1059999999999999</v>
      </c>
      <c r="F20" s="25">
        <v>1.64</v>
      </c>
      <c r="G20" s="26">
        <v>3.0013333333333332</v>
      </c>
      <c r="H20" s="28">
        <f t="shared" si="0"/>
        <v>83.008130081300806</v>
      </c>
      <c r="I20" s="27">
        <f t="shared" si="4"/>
        <v>48.282097649186269</v>
      </c>
      <c r="J20" s="28">
        <f t="shared" si="1"/>
        <v>1.4733073491921678</v>
      </c>
      <c r="K20" s="27">
        <f t="shared" si="2"/>
        <v>0.83246195547343727</v>
      </c>
      <c r="L20" s="18"/>
    </row>
    <row r="21" spans="1:12">
      <c r="A21" s="16"/>
      <c r="B21" s="11" t="s">
        <v>19</v>
      </c>
      <c r="C21" s="25">
        <v>1.7246666666666668</v>
      </c>
      <c r="D21" s="25">
        <v>3.3563333333333332</v>
      </c>
      <c r="E21" s="25">
        <v>4.1223333333333336</v>
      </c>
      <c r="F21" s="25">
        <v>3.5243333333333333</v>
      </c>
      <c r="G21" s="26">
        <v>2.5573333333333337</v>
      </c>
      <c r="H21" s="28">
        <f t="shared" si="0"/>
        <v>-27.437813298023261</v>
      </c>
      <c r="I21" s="27">
        <f t="shared" si="4"/>
        <v>-14.506347537802222</v>
      </c>
      <c r="J21" s="28">
        <f t="shared" si="1"/>
        <v>1.2553547293427714</v>
      </c>
      <c r="K21" s="27">
        <f t="shared" si="2"/>
        <v>1.7889472063456611</v>
      </c>
      <c r="L21" s="18"/>
    </row>
    <row r="22" spans="1:12">
      <c r="A22" s="16"/>
      <c r="B22" s="11" t="s">
        <v>22</v>
      </c>
      <c r="C22" s="25">
        <v>1.3733333333333333</v>
      </c>
      <c r="D22" s="25">
        <v>1.9976666666666667</v>
      </c>
      <c r="E22" s="25">
        <v>2.641</v>
      </c>
      <c r="F22" s="25">
        <v>2.7146666666666666</v>
      </c>
      <c r="G22" s="26">
        <v>2.279666666666667</v>
      </c>
      <c r="H22" s="28">
        <f t="shared" si="0"/>
        <v>-16.024066797642423</v>
      </c>
      <c r="I22" s="27">
        <f t="shared" si="4"/>
        <v>2.7893474693928999</v>
      </c>
      <c r="J22" s="28">
        <f t="shared" si="1"/>
        <v>1.1190525278904084</v>
      </c>
      <c r="K22" s="27">
        <f t="shared" si="2"/>
        <v>1.3779614157267628</v>
      </c>
      <c r="L22" s="18"/>
    </row>
    <row r="23" spans="1:12">
      <c r="A23" s="16"/>
      <c r="B23" s="11" t="s">
        <v>21</v>
      </c>
      <c r="C23" s="25">
        <v>2.7246666666666663</v>
      </c>
      <c r="D23" s="25">
        <v>2.045666666666667</v>
      </c>
      <c r="E23" s="25">
        <v>1.4410000000000001</v>
      </c>
      <c r="F23" s="25">
        <v>1.5483333333333331</v>
      </c>
      <c r="G23" s="26">
        <v>2.2523333333333331</v>
      </c>
      <c r="H23" s="28">
        <f t="shared" si="0"/>
        <v>45.468245425188371</v>
      </c>
      <c r="I23" s="27">
        <f t="shared" si="4"/>
        <v>7.4485311126532228</v>
      </c>
      <c r="J23" s="28">
        <f t="shared" si="1"/>
        <v>1.105635024266046</v>
      </c>
      <c r="K23" s="27">
        <f t="shared" si="2"/>
        <v>0.78593206975083663</v>
      </c>
      <c r="L23" s="18"/>
    </row>
    <row r="24" spans="1:12">
      <c r="A24" s="16"/>
      <c r="B24" s="11" t="s">
        <v>25</v>
      </c>
      <c r="C24" s="25">
        <v>3.1926666666666663</v>
      </c>
      <c r="D24" s="25">
        <v>3.4259999999999997</v>
      </c>
      <c r="E24" s="25">
        <v>2.2463333333333333</v>
      </c>
      <c r="F24" s="25">
        <v>5.067333333333333</v>
      </c>
      <c r="G24" s="26">
        <v>1.9123333333333334</v>
      </c>
      <c r="H24" s="28">
        <f t="shared" si="0"/>
        <v>-62.261544533613986</v>
      </c>
      <c r="I24" s="27">
        <f t="shared" si="4"/>
        <v>125.58243062768955</v>
      </c>
      <c r="J24" s="28">
        <f t="shared" si="1"/>
        <v>0.93873436942641808</v>
      </c>
      <c r="K24" s="27">
        <f t="shared" si="2"/>
        <v>2.5721720827453649</v>
      </c>
      <c r="L24" s="18"/>
    </row>
    <row r="25" spans="1:12">
      <c r="A25" s="16"/>
      <c r="B25" s="11" t="s">
        <v>17</v>
      </c>
      <c r="C25" s="25">
        <v>1.4950000000000001</v>
      </c>
      <c r="D25" s="25">
        <v>1.4636666666666667</v>
      </c>
      <c r="E25" s="25">
        <v>0.99099999999999999</v>
      </c>
      <c r="F25" s="25">
        <v>1.4363333333333335</v>
      </c>
      <c r="G25" s="26">
        <v>1.8643333333333334</v>
      </c>
      <c r="H25" s="28">
        <f t="shared" si="0"/>
        <v>29.798097006265944</v>
      </c>
      <c r="I25" s="27">
        <f t="shared" si="4"/>
        <v>44.937773292970085</v>
      </c>
      <c r="J25" s="28">
        <f t="shared" si="1"/>
        <v>0.91517192403729397</v>
      </c>
      <c r="K25" s="27">
        <f t="shared" si="2"/>
        <v>0.72908100937704112</v>
      </c>
      <c r="L25" s="18"/>
    </row>
    <row r="26" spans="1:12">
      <c r="A26" s="16"/>
      <c r="B26" s="11" t="s">
        <v>15</v>
      </c>
      <c r="C26" s="25">
        <v>1.2843333333333335</v>
      </c>
      <c r="D26" s="25">
        <v>1.7069999999999999</v>
      </c>
      <c r="E26" s="25">
        <v>1.3003333333333333</v>
      </c>
      <c r="F26" s="25">
        <v>0.77400000000000002</v>
      </c>
      <c r="G26" s="26">
        <v>1.7363333333333333</v>
      </c>
      <c r="H26" s="28">
        <f t="shared" si="0"/>
        <v>124.33247200689061</v>
      </c>
      <c r="I26" s="27">
        <f t="shared" si="4"/>
        <v>-40.476800820302486</v>
      </c>
      <c r="J26" s="28">
        <f t="shared" si="1"/>
        <v>0.85233873633296342</v>
      </c>
      <c r="K26" s="27">
        <f t="shared" si="2"/>
        <v>0.39288143508319545</v>
      </c>
      <c r="L26" s="18"/>
    </row>
    <row r="27" spans="1:12">
      <c r="A27" s="16"/>
      <c r="B27" s="11" t="s">
        <v>3</v>
      </c>
      <c r="C27" s="25">
        <v>2.0569999999999999</v>
      </c>
      <c r="D27" s="25">
        <v>1.8826666666666665</v>
      </c>
      <c r="E27" s="25">
        <v>1.5249999999999999</v>
      </c>
      <c r="F27" s="25">
        <v>1.4366666666666668</v>
      </c>
      <c r="G27" s="26">
        <v>1.5663333333333334</v>
      </c>
      <c r="H27" s="28">
        <f t="shared" si="0"/>
        <v>9.0255220417633453</v>
      </c>
      <c r="I27" s="27">
        <f t="shared" si="4"/>
        <v>-5.7923497267759476</v>
      </c>
      <c r="J27" s="28">
        <f t="shared" si="1"/>
        <v>0.76888840891314936</v>
      </c>
      <c r="K27" s="27">
        <f t="shared" si="2"/>
        <v>0.72925020896148685</v>
      </c>
      <c r="L27" s="18"/>
    </row>
    <row r="28" spans="1:12">
      <c r="A28" s="16"/>
      <c r="B28" s="11" t="s">
        <v>9</v>
      </c>
      <c r="C28" s="25">
        <v>2.3746666666666667</v>
      </c>
      <c r="D28" s="25">
        <v>0.85366666666666668</v>
      </c>
      <c r="E28" s="25">
        <v>2.2966666666666669</v>
      </c>
      <c r="F28" s="25">
        <v>1.3263333333333334</v>
      </c>
      <c r="G28" s="26">
        <v>1.4496666666666664</v>
      </c>
      <c r="H28" s="28">
        <f t="shared" si="0"/>
        <v>9.2988187986931194</v>
      </c>
      <c r="I28" s="27">
        <f t="shared" si="4"/>
        <v>-42.249637155297535</v>
      </c>
      <c r="J28" s="28">
        <f t="shared" si="1"/>
        <v>0.71161857637013959</v>
      </c>
      <c r="K28" s="27">
        <f t="shared" si="2"/>
        <v>0.67324514650992018</v>
      </c>
      <c r="L28" s="18"/>
    </row>
    <row r="29" spans="1:12">
      <c r="A29" s="16"/>
      <c r="B29" s="11" t="s">
        <v>14</v>
      </c>
      <c r="C29" s="25">
        <v>1.3383333333333332</v>
      </c>
      <c r="D29" s="25">
        <v>1.4983333333333333</v>
      </c>
      <c r="E29" s="25">
        <v>1.1043333333333332</v>
      </c>
      <c r="F29" s="25">
        <v>0.39399999999999996</v>
      </c>
      <c r="G29" s="26">
        <v>1.1619999999999999</v>
      </c>
      <c r="H29" s="28">
        <f t="shared" si="0"/>
        <v>194.92385786802032</v>
      </c>
      <c r="I29" s="27">
        <f t="shared" si="4"/>
        <v>-64.322366435255049</v>
      </c>
      <c r="J29" s="28">
        <f t="shared" si="1"/>
        <v>0.57040753212837592</v>
      </c>
      <c r="K29" s="27">
        <f t="shared" si="2"/>
        <v>0.19999390881495993</v>
      </c>
      <c r="L29" s="18"/>
    </row>
    <row r="30" spans="1:12">
      <c r="A30" s="16"/>
      <c r="B30" s="11" t="s">
        <v>8</v>
      </c>
      <c r="C30" s="25">
        <v>0.93833333333333335</v>
      </c>
      <c r="D30" s="25">
        <v>0.78500000000000003</v>
      </c>
      <c r="E30" s="25">
        <v>1.7070000000000001</v>
      </c>
      <c r="F30" s="25">
        <v>0.83833333333333326</v>
      </c>
      <c r="G30" s="26">
        <v>1.1123333333333334</v>
      </c>
      <c r="H30" s="28">
        <f t="shared" si="0"/>
        <v>32.683896620278354</v>
      </c>
      <c r="I30" s="27">
        <f t="shared" si="4"/>
        <v>-50.888498340167942</v>
      </c>
      <c r="J30" s="28">
        <f t="shared" si="1"/>
        <v>0.54602694627435189</v>
      </c>
      <c r="K30" s="27">
        <f t="shared" si="2"/>
        <v>0.42553695488123883</v>
      </c>
      <c r="L30" s="18"/>
    </row>
    <row r="31" spans="1:12">
      <c r="A31" s="16"/>
      <c r="B31" s="11" t="s">
        <v>10</v>
      </c>
      <c r="C31" s="25">
        <v>0.80733333333333324</v>
      </c>
      <c r="D31" s="25">
        <v>0.47166666666666668</v>
      </c>
      <c r="E31" s="25">
        <v>0.6326666666666666</v>
      </c>
      <c r="F31" s="25">
        <v>1.5483333333333331</v>
      </c>
      <c r="G31" s="26">
        <v>1.0809999999999997</v>
      </c>
      <c r="H31" s="28">
        <f t="shared" si="0"/>
        <v>-30.182992465016156</v>
      </c>
      <c r="I31" s="27">
        <f t="shared" si="4"/>
        <v>144.7312961011591</v>
      </c>
      <c r="J31" s="28">
        <f t="shared" si="1"/>
        <v>0.53064590553422919</v>
      </c>
      <c r="K31" s="27">
        <f t="shared" si="2"/>
        <v>0.78593206975083663</v>
      </c>
      <c r="L31" s="18"/>
    </row>
    <row r="32" spans="1:12">
      <c r="A32" s="16"/>
      <c r="B32" s="11" t="s">
        <v>18</v>
      </c>
      <c r="C32" s="25">
        <v>1.0683333333333334</v>
      </c>
      <c r="D32" s="25">
        <v>1.3223333333333331</v>
      </c>
      <c r="E32" s="25">
        <v>0.47466666666666663</v>
      </c>
      <c r="F32" s="25">
        <v>1.2303333333333333</v>
      </c>
      <c r="G32" s="26">
        <v>0.79666666666666675</v>
      </c>
      <c r="H32" s="28">
        <f t="shared" si="0"/>
        <v>-35.247900298022202</v>
      </c>
      <c r="I32" s="27">
        <f t="shared" si="4"/>
        <v>159.19943820224719</v>
      </c>
      <c r="J32" s="28">
        <f t="shared" si="1"/>
        <v>0.39107114222226586</v>
      </c>
      <c r="K32" s="27">
        <f t="shared" si="2"/>
        <v>0.62451566618952381</v>
      </c>
      <c r="L32" s="18"/>
    </row>
    <row r="33" spans="1:14">
      <c r="A33" s="16"/>
      <c r="B33" s="11" t="s">
        <v>12</v>
      </c>
      <c r="C33" s="25">
        <v>1.2543333333333333</v>
      </c>
      <c r="D33" s="25">
        <v>1.3313333333333333</v>
      </c>
      <c r="E33" s="25">
        <v>0.90966666666666673</v>
      </c>
      <c r="F33" s="25">
        <v>0.72699999999999998</v>
      </c>
      <c r="G33" s="26">
        <v>0.57900000000000007</v>
      </c>
      <c r="H33" s="28">
        <f t="shared" si="0"/>
        <v>-20.35763411279229</v>
      </c>
      <c r="I33" s="27">
        <f t="shared" si="4"/>
        <v>-20.080615610113604</v>
      </c>
      <c r="J33" s="28">
        <f t="shared" si="1"/>
        <v>0.28422199750630783</v>
      </c>
      <c r="K33" s="27">
        <f t="shared" si="2"/>
        <v>0.36902429367633471</v>
      </c>
      <c r="L33" s="18"/>
    </row>
    <row r="34" spans="1:14">
      <c r="A34" s="16"/>
      <c r="B34" s="11" t="s">
        <v>198</v>
      </c>
      <c r="C34" s="25">
        <v>1.0833333333333333</v>
      </c>
      <c r="D34" s="25">
        <v>0.80533333333333346</v>
      </c>
      <c r="E34" s="25">
        <v>0.93733333333333346</v>
      </c>
      <c r="F34" s="25">
        <v>0.60133333333333328</v>
      </c>
      <c r="G34" s="26">
        <v>0.52100000000000002</v>
      </c>
      <c r="H34" s="28">
        <f t="shared" si="0"/>
        <v>-13.359201773835904</v>
      </c>
      <c r="I34" s="27">
        <f t="shared" si="4"/>
        <v>-35.84637268847797</v>
      </c>
      <c r="J34" s="28">
        <f t="shared" si="1"/>
        <v>0.25575070932778304</v>
      </c>
      <c r="K34" s="27">
        <f t="shared" si="2"/>
        <v>0.30523605034026036</v>
      </c>
      <c r="L34" s="18"/>
    </row>
    <row r="35" spans="1:14">
      <c r="A35" s="16"/>
      <c r="B35" s="11" t="s">
        <v>11</v>
      </c>
      <c r="C35" s="25">
        <v>1.2089999999999999</v>
      </c>
      <c r="D35" s="25">
        <v>0.61666666666666659</v>
      </c>
      <c r="E35" s="25">
        <v>0.53533333333333333</v>
      </c>
      <c r="F35" s="25">
        <v>0.60733333333333339</v>
      </c>
      <c r="G35" s="26">
        <v>0.32900000000000001</v>
      </c>
      <c r="H35" s="28">
        <f t="shared" si="0"/>
        <v>-45.828759604829862</v>
      </c>
      <c r="I35" s="27">
        <f t="shared" si="4"/>
        <v>13.449564134495651</v>
      </c>
      <c r="J35" s="28">
        <f t="shared" si="1"/>
        <v>0.16150092777128716</v>
      </c>
      <c r="K35" s="27">
        <f t="shared" si="2"/>
        <v>0.30828164286028514</v>
      </c>
      <c r="L35" s="18"/>
    </row>
    <row r="36" spans="1:14">
      <c r="A36" s="16"/>
      <c r="B36" s="11" t="s">
        <v>16</v>
      </c>
      <c r="C36" s="25">
        <v>0.72499999999999998</v>
      </c>
      <c r="D36" s="25">
        <v>0.4413333333333333</v>
      </c>
      <c r="E36" s="25">
        <v>0.12833333333333333</v>
      </c>
      <c r="F36" s="25">
        <v>0.23333333333333331</v>
      </c>
      <c r="G36" s="26">
        <v>0.17066666666666666</v>
      </c>
      <c r="H36" s="28">
        <f t="shared" si="0"/>
        <v>-26.857142857142858</v>
      </c>
      <c r="I36" s="27">
        <f t="shared" si="4"/>
        <v>81.818181818181813</v>
      </c>
      <c r="J36" s="28">
        <f t="shared" si="1"/>
        <v>8.37775836057741E-2</v>
      </c>
      <c r="K36" s="27">
        <f t="shared" si="2"/>
        <v>0.1184397091120744</v>
      </c>
      <c r="L36" s="18"/>
    </row>
    <row r="37" spans="1:14">
      <c r="A37" s="16"/>
      <c r="B37" s="11" t="s">
        <v>6</v>
      </c>
      <c r="C37" s="25">
        <v>0.54766666666666663</v>
      </c>
      <c r="D37" s="25">
        <v>0.315</v>
      </c>
      <c r="E37" s="25">
        <v>0.46133333333333337</v>
      </c>
      <c r="F37" s="25">
        <v>0.36066666666666669</v>
      </c>
      <c r="G37" s="26">
        <v>0.12466666666666666</v>
      </c>
      <c r="H37" s="28">
        <f t="shared" si="0"/>
        <v>-65.43438077634012</v>
      </c>
      <c r="I37" s="27">
        <f t="shared" si="4"/>
        <v>-21.820809248554916</v>
      </c>
      <c r="J37" s="28">
        <f t="shared" si="1"/>
        <v>6.1196906774530296E-2</v>
      </c>
      <c r="K37" s="27">
        <f t="shared" si="2"/>
        <v>0.18307395037037791</v>
      </c>
      <c r="L37" s="18"/>
    </row>
    <row r="38" spans="1:14">
      <c r="A38" s="16"/>
      <c r="B38" s="11" t="s">
        <v>13</v>
      </c>
      <c r="C38" s="25">
        <v>0.19166666666666665</v>
      </c>
      <c r="D38" s="25">
        <v>0.22666666666666666</v>
      </c>
      <c r="E38" s="25">
        <v>0.17566666666666667</v>
      </c>
      <c r="F38" s="25">
        <v>0.115</v>
      </c>
      <c r="G38" s="26">
        <v>3.2000000000000001E-2</v>
      </c>
      <c r="H38" s="28">
        <f t="shared" si="0"/>
        <v>-72.173913043478265</v>
      </c>
      <c r="I38" s="27">
        <f t="shared" si="4"/>
        <v>-34.535104364326372</v>
      </c>
      <c r="J38" s="28">
        <f t="shared" si="1"/>
        <v>1.5708296926082641E-2</v>
      </c>
      <c r="K38" s="27">
        <f t="shared" si="2"/>
        <v>5.8373856633808112E-2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5" sqref="I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34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13862.581666666665</v>
      </c>
      <c r="D13" s="26">
        <v>13569.578</v>
      </c>
      <c r="E13" s="26">
        <v>13192.203</v>
      </c>
      <c r="F13" s="26">
        <v>13031.664333333334</v>
      </c>
      <c r="G13" s="26">
        <v>13013.453666666666</v>
      </c>
      <c r="H13" s="28">
        <f t="shared" ref="H13:H38" si="0">IF(OR(OR(G13=0,F13=0),G13=""),"",(G13/F13-1)*100)</f>
        <v>-0.13974167996398945</v>
      </c>
      <c r="I13" s="27">
        <f>IF(OR(OR(G13=0,F13=0),F13=""),"",(F13/E13-1)*100)</f>
        <v>-1.2169208332123538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7293.7953333333317</v>
      </c>
      <c r="D14" s="25">
        <f t="shared" ref="D14:G14" si="3">D13-SUM(D15:D38)</f>
        <v>7101.3856666666688</v>
      </c>
      <c r="E14" s="25">
        <f t="shared" si="3"/>
        <v>6833.6859999999988</v>
      </c>
      <c r="F14" s="25">
        <f t="shared" si="3"/>
        <v>6690.8843333333343</v>
      </c>
      <c r="G14" s="26">
        <f t="shared" si="3"/>
        <v>6747.6396666666651</v>
      </c>
      <c r="H14" s="28">
        <f t="shared" si="0"/>
        <v>0.84824860968797378</v>
      </c>
      <c r="I14" s="27">
        <f>IF(OR(OR(G14=0,F14=0),F14=""),"",(F14/E14-1)*100)</f>
        <v>-2.0896726403095589</v>
      </c>
      <c r="J14" s="28">
        <f t="shared" si="1"/>
        <v>51.851259777029199</v>
      </c>
      <c r="K14" s="27">
        <f t="shared" si="2"/>
        <v>51.343283269036533</v>
      </c>
      <c r="L14" s="18"/>
    </row>
    <row r="15" spans="1:15">
      <c r="A15" s="16"/>
      <c r="B15" s="12" t="s">
        <v>4</v>
      </c>
      <c r="C15" s="109">
        <v>2014.3476666666666</v>
      </c>
      <c r="D15" s="109">
        <v>1922.4216666666664</v>
      </c>
      <c r="E15" s="109">
        <v>1964.1956666666665</v>
      </c>
      <c r="F15" s="109">
        <v>1930.3246666666666</v>
      </c>
      <c r="G15" s="109">
        <v>1793.7156666666667</v>
      </c>
      <c r="H15" s="50">
        <f t="shared" si="0"/>
        <v>-7.076996028647331</v>
      </c>
      <c r="I15" s="36">
        <f t="shared" ref="I15:I38" si="4">IF(OR(OR(G15=0,F15=0),F15=""),"",(F15/E15-1)*100)</f>
        <v>-1.7244208698149022</v>
      </c>
      <c r="J15" s="50">
        <f t="shared" si="1"/>
        <v>13.783548261759156</v>
      </c>
      <c r="K15" s="36">
        <f t="shared" si="2"/>
        <v>14.812572034480221</v>
      </c>
      <c r="L15" s="18"/>
      <c r="N15" s="23" t="s">
        <v>4</v>
      </c>
      <c r="O15" s="34">
        <f>J15</f>
        <v>13.783548261759156</v>
      </c>
    </row>
    <row r="16" spans="1:15">
      <c r="A16" s="16"/>
      <c r="B16" s="11" t="s">
        <v>23</v>
      </c>
      <c r="C16" s="55">
        <v>1090.4190000000001</v>
      </c>
      <c r="D16" s="55">
        <v>1048.5446666666667</v>
      </c>
      <c r="E16" s="55">
        <v>989.41899999999998</v>
      </c>
      <c r="F16" s="55">
        <v>1037.76</v>
      </c>
      <c r="G16" s="56">
        <v>1032.6306666666667</v>
      </c>
      <c r="H16" s="28">
        <f t="shared" si="0"/>
        <v>-0.4942697091170678</v>
      </c>
      <c r="I16" s="27">
        <f t="shared" si="4"/>
        <v>4.8857966139724374</v>
      </c>
      <c r="J16" s="28">
        <f t="shared" si="1"/>
        <v>7.9351008050361012</v>
      </c>
      <c r="K16" s="27">
        <f t="shared" si="2"/>
        <v>7.9633727009491979</v>
      </c>
      <c r="L16" s="18"/>
      <c r="N16" s="23" t="s">
        <v>37</v>
      </c>
      <c r="O16" s="34">
        <f>100-O15</f>
        <v>86.216451738240849</v>
      </c>
    </row>
    <row r="17" spans="1:12">
      <c r="A17" s="16"/>
      <c r="B17" s="11" t="s">
        <v>24</v>
      </c>
      <c r="C17" s="25">
        <v>632.19099999999992</v>
      </c>
      <c r="D17" s="25">
        <v>618.49566666666669</v>
      </c>
      <c r="E17" s="25">
        <v>590.92233333333331</v>
      </c>
      <c r="F17" s="25">
        <v>581.35</v>
      </c>
      <c r="G17" s="26">
        <v>663.28166666666664</v>
      </c>
      <c r="H17" s="28">
        <f t="shared" si="0"/>
        <v>14.093345947650571</v>
      </c>
      <c r="I17" s="27">
        <f t="shared" si="4"/>
        <v>-1.6198970310255079</v>
      </c>
      <c r="J17" s="28">
        <f t="shared" si="1"/>
        <v>5.0968919063017886</v>
      </c>
      <c r="K17" s="27">
        <f t="shared" si="2"/>
        <v>4.461057199831191</v>
      </c>
      <c r="L17" s="18"/>
    </row>
    <row r="18" spans="1:12">
      <c r="A18" s="16"/>
      <c r="B18" s="11" t="s">
        <v>25</v>
      </c>
      <c r="C18" s="25">
        <v>542.34766666666667</v>
      </c>
      <c r="D18" s="25">
        <v>576.35699999999997</v>
      </c>
      <c r="E18" s="25">
        <v>584.20466666666664</v>
      </c>
      <c r="F18" s="25">
        <v>575.70433333333324</v>
      </c>
      <c r="G18" s="26">
        <v>557.18633333333332</v>
      </c>
      <c r="H18" s="28">
        <f t="shared" si="0"/>
        <v>-3.2165816596829377</v>
      </c>
      <c r="I18" s="27">
        <f t="shared" si="4"/>
        <v>-1.4550266059725758</v>
      </c>
      <c r="J18" s="28">
        <f t="shared" si="1"/>
        <v>4.2816176827873083</v>
      </c>
      <c r="K18" s="27">
        <f t="shared" si="2"/>
        <v>4.4177345165402633</v>
      </c>
      <c r="L18" s="18"/>
    </row>
    <row r="19" spans="1:12">
      <c r="A19" s="16"/>
      <c r="B19" s="11" t="s">
        <v>5</v>
      </c>
      <c r="C19" s="25">
        <v>275.32933333333335</v>
      </c>
      <c r="D19" s="25">
        <v>313.24366666666668</v>
      </c>
      <c r="E19" s="25">
        <v>295.45699999999999</v>
      </c>
      <c r="F19" s="25">
        <v>304.88100000000003</v>
      </c>
      <c r="G19" s="26">
        <v>297.20033333333339</v>
      </c>
      <c r="H19" s="28">
        <f t="shared" si="0"/>
        <v>-2.5192342804788215</v>
      </c>
      <c r="I19" s="27">
        <f t="shared" si="4"/>
        <v>3.1896350399550633</v>
      </c>
      <c r="J19" s="28">
        <f t="shared" si="1"/>
        <v>2.2837929188206028</v>
      </c>
      <c r="K19" s="27">
        <f t="shared" si="2"/>
        <v>2.3395400019639347</v>
      </c>
      <c r="L19" s="18"/>
    </row>
    <row r="20" spans="1:12">
      <c r="A20" s="16"/>
      <c r="B20" s="11" t="s">
        <v>19</v>
      </c>
      <c r="C20" s="25">
        <v>332.00866666666667</v>
      </c>
      <c r="D20" s="25">
        <v>295.08999999999997</v>
      </c>
      <c r="E20" s="25">
        <v>253.7106666666667</v>
      </c>
      <c r="F20" s="25">
        <v>224.68933333333334</v>
      </c>
      <c r="G20" s="26">
        <v>252.01166666666666</v>
      </c>
      <c r="H20" s="28">
        <f t="shared" si="0"/>
        <v>12.160049134508677</v>
      </c>
      <c r="I20" s="27">
        <f t="shared" si="4"/>
        <v>-11.43875175396647</v>
      </c>
      <c r="J20" s="28">
        <f t="shared" si="1"/>
        <v>1.9365471543667336</v>
      </c>
      <c r="K20" s="27">
        <f t="shared" si="2"/>
        <v>1.7241798713200946</v>
      </c>
      <c r="L20" s="18"/>
    </row>
    <row r="21" spans="1:12">
      <c r="A21" s="16"/>
      <c r="B21" s="11" t="s">
        <v>20</v>
      </c>
      <c r="C21" s="25">
        <v>211.66900000000001</v>
      </c>
      <c r="D21" s="25">
        <v>225.80633333333333</v>
      </c>
      <c r="E21" s="25">
        <v>209.43333333333331</v>
      </c>
      <c r="F21" s="25">
        <v>212.49766666666665</v>
      </c>
      <c r="G21" s="26">
        <v>203.22499999999999</v>
      </c>
      <c r="H21" s="28">
        <f t="shared" si="0"/>
        <v>-4.3636557577887096</v>
      </c>
      <c r="I21" s="27">
        <f t="shared" si="4"/>
        <v>1.4631545440076499</v>
      </c>
      <c r="J21" s="28">
        <f t="shared" si="1"/>
        <v>1.5616530800009765</v>
      </c>
      <c r="K21" s="27">
        <f t="shared" si="2"/>
        <v>1.6306256916326853</v>
      </c>
      <c r="L21" s="18"/>
    </row>
    <row r="22" spans="1:12">
      <c r="A22" s="16"/>
      <c r="B22" s="11" t="s">
        <v>22</v>
      </c>
      <c r="C22" s="25">
        <v>194.11199999999999</v>
      </c>
      <c r="D22" s="25">
        <v>195.29866666666666</v>
      </c>
      <c r="E22" s="25">
        <v>182.65933333333336</v>
      </c>
      <c r="F22" s="25">
        <v>177.505</v>
      </c>
      <c r="G22" s="26">
        <v>169.36699999999999</v>
      </c>
      <c r="H22" s="28">
        <f t="shared" si="0"/>
        <v>-4.5846595870538849</v>
      </c>
      <c r="I22" s="27">
        <f t="shared" si="4"/>
        <v>-2.8218286135574977</v>
      </c>
      <c r="J22" s="28">
        <f t="shared" si="1"/>
        <v>1.301476182558865</v>
      </c>
      <c r="K22" s="27">
        <f t="shared" si="2"/>
        <v>1.3621053724194296</v>
      </c>
      <c r="L22" s="18"/>
    </row>
    <row r="23" spans="1:12">
      <c r="A23" s="16"/>
      <c r="B23" s="11" t="s">
        <v>21</v>
      </c>
      <c r="C23" s="25">
        <v>144.59</v>
      </c>
      <c r="D23" s="25">
        <v>146.26966666666667</v>
      </c>
      <c r="E23" s="25">
        <v>139.46600000000001</v>
      </c>
      <c r="F23" s="25">
        <v>136.66133333333335</v>
      </c>
      <c r="G23" s="26">
        <v>139.54466666666667</v>
      </c>
      <c r="H23" s="28">
        <f t="shared" si="0"/>
        <v>2.1098384327193243</v>
      </c>
      <c r="I23" s="27">
        <f t="shared" si="4"/>
        <v>-2.0110038766915639</v>
      </c>
      <c r="J23" s="28">
        <f t="shared" si="1"/>
        <v>1.0723107811426233</v>
      </c>
      <c r="K23" s="27">
        <f t="shared" si="2"/>
        <v>1.0486867205731436</v>
      </c>
      <c r="L23" s="18"/>
    </row>
    <row r="24" spans="1:12">
      <c r="A24" s="16"/>
      <c r="B24" s="11" t="s">
        <v>15</v>
      </c>
      <c r="C24" s="25">
        <v>119.63066666666667</v>
      </c>
      <c r="D24" s="25">
        <v>126.98066666666666</v>
      </c>
      <c r="E24" s="25">
        <v>124.64433333333334</v>
      </c>
      <c r="F24" s="25">
        <v>127.345</v>
      </c>
      <c r="G24" s="26">
        <v>133.28800000000001</v>
      </c>
      <c r="H24" s="28">
        <f t="shared" si="0"/>
        <v>4.6668498959519411</v>
      </c>
      <c r="I24" s="27">
        <f t="shared" si="4"/>
        <v>2.1666983122645034</v>
      </c>
      <c r="J24" s="28">
        <f t="shared" si="1"/>
        <v>1.0242323322778701</v>
      </c>
      <c r="K24" s="27">
        <f t="shared" si="2"/>
        <v>0.97719674741980378</v>
      </c>
      <c r="L24" s="18"/>
    </row>
    <row r="25" spans="1:12">
      <c r="A25" s="16"/>
      <c r="B25" s="11" t="s">
        <v>7</v>
      </c>
      <c r="C25" s="25">
        <v>121.79966666666667</v>
      </c>
      <c r="D25" s="25">
        <v>121.24566666666665</v>
      </c>
      <c r="E25" s="25">
        <v>122.76733333333334</v>
      </c>
      <c r="F25" s="25">
        <v>135.83766666666668</v>
      </c>
      <c r="G25" s="26">
        <v>126.97833333333334</v>
      </c>
      <c r="H25" s="28">
        <f t="shared" si="0"/>
        <v>-6.5220005251366286</v>
      </c>
      <c r="I25" s="27">
        <f t="shared" si="4"/>
        <v>10.646426030811673</v>
      </c>
      <c r="J25" s="28">
        <f t="shared" si="1"/>
        <v>0.97574661258895634</v>
      </c>
      <c r="K25" s="27">
        <f t="shared" si="2"/>
        <v>1.0423662180985682</v>
      </c>
      <c r="L25" s="18"/>
    </row>
    <row r="26" spans="1:12">
      <c r="A26" s="16"/>
      <c r="B26" s="11" t="s">
        <v>18</v>
      </c>
      <c r="C26" s="25">
        <v>98.877666666666684</v>
      </c>
      <c r="D26" s="25">
        <v>100.14066666666668</v>
      </c>
      <c r="E26" s="25">
        <v>108.33433333333335</v>
      </c>
      <c r="F26" s="25">
        <v>106.39433333333334</v>
      </c>
      <c r="G26" s="26">
        <v>110.32133333333333</v>
      </c>
      <c r="H26" s="28">
        <f t="shared" si="0"/>
        <v>3.6909860487557289</v>
      </c>
      <c r="I26" s="27">
        <f t="shared" si="4"/>
        <v>-1.7907527007443136</v>
      </c>
      <c r="J26" s="28">
        <f t="shared" si="1"/>
        <v>0.84774830847491389</v>
      </c>
      <c r="K26" s="27">
        <f t="shared" si="2"/>
        <v>0.81642935707905095</v>
      </c>
      <c r="L26" s="18"/>
    </row>
    <row r="27" spans="1:12">
      <c r="A27" s="16"/>
      <c r="B27" s="11" t="s">
        <v>17</v>
      </c>
      <c r="C27" s="25">
        <v>98.490666666666655</v>
      </c>
      <c r="D27" s="25">
        <v>104.90533333333333</v>
      </c>
      <c r="E27" s="25">
        <v>96.944666666666663</v>
      </c>
      <c r="F27" s="25">
        <v>95.791000000000011</v>
      </c>
      <c r="G27" s="26">
        <v>104.21966666666667</v>
      </c>
      <c r="H27" s="28">
        <f t="shared" si="0"/>
        <v>8.7990173050356049</v>
      </c>
      <c r="I27" s="27">
        <f t="shared" si="4"/>
        <v>-1.1900259254419843</v>
      </c>
      <c r="J27" s="28">
        <f t="shared" si="1"/>
        <v>0.80086093466195163</v>
      </c>
      <c r="K27" s="27">
        <f t="shared" si="2"/>
        <v>0.73506343894216841</v>
      </c>
      <c r="L27" s="18"/>
    </row>
    <row r="28" spans="1:12">
      <c r="A28" s="16"/>
      <c r="B28" s="11" t="s">
        <v>10</v>
      </c>
      <c r="C28" s="25">
        <v>95.507000000000005</v>
      </c>
      <c r="D28" s="25">
        <v>97.745666666666679</v>
      </c>
      <c r="E28" s="25">
        <v>97.042333333333318</v>
      </c>
      <c r="F28" s="25">
        <v>93.289000000000001</v>
      </c>
      <c r="G28" s="26">
        <v>94.135000000000005</v>
      </c>
      <c r="H28" s="28">
        <f t="shared" si="0"/>
        <v>0.90685932961014348</v>
      </c>
      <c r="I28" s="27">
        <f t="shared" si="4"/>
        <v>-3.8677278301222362</v>
      </c>
      <c r="J28" s="28">
        <f t="shared" si="1"/>
        <v>0.72336677419555628</v>
      </c>
      <c r="K28" s="27">
        <f t="shared" si="2"/>
        <v>0.71586404939374204</v>
      </c>
      <c r="L28" s="18"/>
    </row>
    <row r="29" spans="1:12">
      <c r="A29" s="16"/>
      <c r="B29" s="11" t="s">
        <v>9</v>
      </c>
      <c r="C29" s="25">
        <v>93.38133333333333</v>
      </c>
      <c r="D29" s="25">
        <v>83.457666666666668</v>
      </c>
      <c r="E29" s="25">
        <v>88.817000000000007</v>
      </c>
      <c r="F29" s="25">
        <v>87.74</v>
      </c>
      <c r="G29" s="26">
        <v>89.204000000000008</v>
      </c>
      <c r="H29" s="28">
        <f t="shared" si="0"/>
        <v>1.6685662183724803</v>
      </c>
      <c r="I29" s="27">
        <f t="shared" si="4"/>
        <v>-1.2126056948557284</v>
      </c>
      <c r="J29" s="28">
        <f t="shared" si="1"/>
        <v>0.68547521883826845</v>
      </c>
      <c r="K29" s="27">
        <f t="shared" si="2"/>
        <v>0.67328314907231213</v>
      </c>
      <c r="L29" s="18"/>
    </row>
    <row r="30" spans="1:12">
      <c r="A30" s="16"/>
      <c r="B30" s="11" t="s">
        <v>3</v>
      </c>
      <c r="C30" s="25">
        <v>94.738</v>
      </c>
      <c r="D30" s="25">
        <v>93.557999999999993</v>
      </c>
      <c r="E30" s="25">
        <v>101.39933333333333</v>
      </c>
      <c r="F30" s="25">
        <v>93.296333333333337</v>
      </c>
      <c r="G30" s="26">
        <v>88.616666666666674</v>
      </c>
      <c r="H30" s="28">
        <f t="shared" si="0"/>
        <v>-5.0159170242488944</v>
      </c>
      <c r="I30" s="27">
        <f t="shared" si="4"/>
        <v>-7.9911767993214866</v>
      </c>
      <c r="J30" s="28">
        <f t="shared" si="1"/>
        <v>0.68096194090008555</v>
      </c>
      <c r="K30" s="27">
        <f t="shared" si="2"/>
        <v>0.71592032258453153</v>
      </c>
      <c r="L30" s="18"/>
    </row>
    <row r="31" spans="1:12">
      <c r="A31" s="16"/>
      <c r="B31" s="11" t="s">
        <v>11</v>
      </c>
      <c r="C31" s="25">
        <v>75.585333333333338</v>
      </c>
      <c r="D31" s="25">
        <v>70.8</v>
      </c>
      <c r="E31" s="25">
        <v>84.262</v>
      </c>
      <c r="F31" s="25">
        <v>79.954666666666668</v>
      </c>
      <c r="G31" s="26">
        <v>82.478000000000009</v>
      </c>
      <c r="H31" s="28">
        <f t="shared" si="0"/>
        <v>3.1559550411900172</v>
      </c>
      <c r="I31" s="27">
        <f t="shared" si="4"/>
        <v>-5.111833724968939</v>
      </c>
      <c r="J31" s="28">
        <f t="shared" si="1"/>
        <v>0.63379024594572786</v>
      </c>
      <c r="K31" s="27">
        <f t="shared" si="2"/>
        <v>0.6135414834324181</v>
      </c>
      <c r="L31" s="18"/>
    </row>
    <row r="32" spans="1:12">
      <c r="A32" s="16"/>
      <c r="B32" s="11" t="s">
        <v>8</v>
      </c>
      <c r="C32" s="25">
        <v>81.47</v>
      </c>
      <c r="D32" s="25">
        <v>75.659666666666666</v>
      </c>
      <c r="E32" s="25">
        <v>69.280666666666662</v>
      </c>
      <c r="F32" s="25">
        <v>82.62</v>
      </c>
      <c r="G32" s="26">
        <v>80.780999999999992</v>
      </c>
      <c r="H32" s="28">
        <f t="shared" si="0"/>
        <v>-2.2258533042846973</v>
      </c>
      <c r="I32" s="27">
        <f t="shared" si="4"/>
        <v>19.254048748568643</v>
      </c>
      <c r="J32" s="28">
        <f t="shared" si="1"/>
        <v>0.62074989521741353</v>
      </c>
      <c r="K32" s="27">
        <f t="shared" si="2"/>
        <v>0.63399423041206326</v>
      </c>
      <c r="L32" s="18"/>
    </row>
    <row r="33" spans="1:14">
      <c r="A33" s="16"/>
      <c r="B33" s="11" t="s">
        <v>14</v>
      </c>
      <c r="C33" s="25">
        <v>70.045666666666662</v>
      </c>
      <c r="D33" s="25">
        <v>70.328333333333333</v>
      </c>
      <c r="E33" s="25">
        <v>78.741666666666674</v>
      </c>
      <c r="F33" s="25">
        <v>80.794333333333327</v>
      </c>
      <c r="G33" s="26">
        <v>70.50633333333333</v>
      </c>
      <c r="H33" s="28">
        <f t="shared" si="0"/>
        <v>-12.733566297966437</v>
      </c>
      <c r="I33" s="27">
        <f t="shared" si="4"/>
        <v>2.6068367022965111</v>
      </c>
      <c r="J33" s="28">
        <f t="shared" si="1"/>
        <v>0.54179570726817816</v>
      </c>
      <c r="K33" s="27">
        <f t="shared" si="2"/>
        <v>0.61998476377780642</v>
      </c>
      <c r="L33" s="18"/>
    </row>
    <row r="34" spans="1:14">
      <c r="A34" s="16"/>
      <c r="B34" s="11" t="s">
        <v>16</v>
      </c>
      <c r="C34" s="25">
        <v>49.17</v>
      </c>
      <c r="D34" s="25">
        <v>49.131333333333338</v>
      </c>
      <c r="E34" s="25">
        <v>48.538000000000004</v>
      </c>
      <c r="F34" s="25">
        <v>47.727000000000004</v>
      </c>
      <c r="G34" s="26">
        <v>49.137666666666668</v>
      </c>
      <c r="H34" s="28">
        <f t="shared" si="0"/>
        <v>2.9556994293935546</v>
      </c>
      <c r="I34" s="27">
        <f t="shared" si="4"/>
        <v>-1.6708558243026084</v>
      </c>
      <c r="J34" s="28">
        <f t="shared" si="1"/>
        <v>0.37759128303142486</v>
      </c>
      <c r="K34" s="27">
        <f t="shared" si="2"/>
        <v>0.36623871501908184</v>
      </c>
      <c r="L34" s="18"/>
    </row>
    <row r="35" spans="1:14">
      <c r="A35" s="16"/>
      <c r="B35" s="11" t="s">
        <v>198</v>
      </c>
      <c r="C35" s="25">
        <v>45.246999999999993</v>
      </c>
      <c r="D35" s="25">
        <v>44.533999999999999</v>
      </c>
      <c r="E35" s="25">
        <v>38.848666666666666</v>
      </c>
      <c r="F35" s="25">
        <v>39.93833333333334</v>
      </c>
      <c r="G35" s="26">
        <v>42.82833333333334</v>
      </c>
      <c r="H35" s="28">
        <f t="shared" si="0"/>
        <v>7.2361557400993259</v>
      </c>
      <c r="I35" s="27">
        <f t="shared" si="4"/>
        <v>2.8049010691057807</v>
      </c>
      <c r="J35" s="28">
        <f t="shared" si="1"/>
        <v>0.32910812479423546</v>
      </c>
      <c r="K35" s="27">
        <f t="shared" si="2"/>
        <v>0.3064714706561017</v>
      </c>
      <c r="L35" s="18"/>
    </row>
    <row r="36" spans="1:14">
      <c r="A36" s="16"/>
      <c r="B36" s="11" t="s">
        <v>6</v>
      </c>
      <c r="C36" s="25">
        <v>38.817</v>
      </c>
      <c r="D36" s="25">
        <v>39.932333333333332</v>
      </c>
      <c r="E36" s="25">
        <v>42.142000000000003</v>
      </c>
      <c r="F36" s="25">
        <v>42.758333333333333</v>
      </c>
      <c r="G36" s="26">
        <v>42.131999999999998</v>
      </c>
      <c r="H36" s="28">
        <f t="shared" si="0"/>
        <v>-1.4648216721886653</v>
      </c>
      <c r="I36" s="27">
        <f t="shared" si="4"/>
        <v>1.4625156217866531</v>
      </c>
      <c r="J36" s="28">
        <f t="shared" si="1"/>
        <v>0.32375725214221251</v>
      </c>
      <c r="K36" s="27">
        <f t="shared" si="2"/>
        <v>0.32811107038694187</v>
      </c>
      <c r="L36" s="18"/>
    </row>
    <row r="37" spans="1:14">
      <c r="A37" s="16"/>
      <c r="B37" s="11" t="s">
        <v>12</v>
      </c>
      <c r="C37" s="25">
        <v>33.719000000000001</v>
      </c>
      <c r="D37" s="25">
        <v>33.389333333333333</v>
      </c>
      <c r="E37" s="25">
        <v>33.969000000000001</v>
      </c>
      <c r="F37" s="25">
        <v>31.631999999999994</v>
      </c>
      <c r="G37" s="26">
        <v>27.322333333333333</v>
      </c>
      <c r="H37" s="28">
        <f t="shared" si="0"/>
        <v>-13.624388804586063</v>
      </c>
      <c r="I37" s="27">
        <f t="shared" si="4"/>
        <v>-6.8798021725691267</v>
      </c>
      <c r="J37" s="28">
        <f t="shared" si="1"/>
        <v>0.20995451348413502</v>
      </c>
      <c r="K37" s="27">
        <f t="shared" si="2"/>
        <v>0.24273185059785016</v>
      </c>
      <c r="L37" s="18"/>
    </row>
    <row r="38" spans="1:14">
      <c r="A38" s="16"/>
      <c r="B38" s="11" t="s">
        <v>13</v>
      </c>
      <c r="C38" s="25">
        <v>15.292999999999999</v>
      </c>
      <c r="D38" s="25">
        <v>14.856333333333332</v>
      </c>
      <c r="E38" s="25">
        <v>13.317666666666668</v>
      </c>
      <c r="F38" s="25">
        <v>14.288666666666666</v>
      </c>
      <c r="G38" s="26">
        <v>15.702333333333334</v>
      </c>
      <c r="H38" s="28">
        <f t="shared" si="0"/>
        <v>9.8936219847898244</v>
      </c>
      <c r="I38" s="27">
        <f t="shared" si="4"/>
        <v>7.2910670037293679</v>
      </c>
      <c r="J38" s="28">
        <f t="shared" si="1"/>
        <v>0.12066230637570181</v>
      </c>
      <c r="K38" s="27">
        <f t="shared" si="2"/>
        <v>0.10964575438087429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57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6602.4113333333335</v>
      </c>
      <c r="D13" s="26">
        <v>5949.3516666666665</v>
      </c>
      <c r="E13" s="26">
        <v>6181.7163333333338</v>
      </c>
      <c r="F13" s="26">
        <v>6863.6836666666668</v>
      </c>
      <c r="G13" s="26">
        <v>6922.6853333333338</v>
      </c>
      <c r="H13" s="28">
        <f t="shared" ref="H13:H38" si="0">IF(OR(OR(G13=0,F13=0),G13=""),"",(G13/F13-1)*100)</f>
        <v>0.85962100720358148</v>
      </c>
      <c r="I13" s="27">
        <f>IF(OR(OR(G13=0,F13=0),F13=""),"",(F13/E13-1)*100)</f>
        <v>11.032006267515015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3373.568666666667</v>
      </c>
      <c r="D14" s="25">
        <f t="shared" ref="D14:G14" si="3">D13-SUM(D15:D38)</f>
        <v>2829.7126666666659</v>
      </c>
      <c r="E14" s="25">
        <f t="shared" si="3"/>
        <v>3083.4306666666685</v>
      </c>
      <c r="F14" s="25">
        <f t="shared" si="3"/>
        <v>3338.3695000000007</v>
      </c>
      <c r="G14" s="26">
        <f t="shared" si="3"/>
        <v>3374.1249999999995</v>
      </c>
      <c r="H14" s="28">
        <f t="shared" si="0"/>
        <v>1.0710468089286884</v>
      </c>
      <c r="I14" s="27">
        <f>IF(OR(OR(G14=0,F14=0),F14=""),"",(F14/E14-1)*100)</f>
        <v>8.2680254850332915</v>
      </c>
      <c r="J14" s="28">
        <f t="shared" si="1"/>
        <v>48.740117996600155</v>
      </c>
      <c r="K14" s="27">
        <f t="shared" si="2"/>
        <v>48.638160820445748</v>
      </c>
      <c r="L14" s="18"/>
    </row>
    <row r="15" spans="1:15">
      <c r="A15" s="16"/>
      <c r="B15" s="12" t="s">
        <v>4</v>
      </c>
      <c r="C15" s="109">
        <v>1012.6293333333333</v>
      </c>
      <c r="D15" s="109">
        <v>1046.1986666666667</v>
      </c>
      <c r="E15" s="109">
        <v>832.05333333333328</v>
      </c>
      <c r="F15" s="109">
        <v>1203.9853333333333</v>
      </c>
      <c r="G15" s="109">
        <v>1384.819666666667</v>
      </c>
      <c r="H15" s="50">
        <f t="shared" si="0"/>
        <v>15.019645865010567</v>
      </c>
      <c r="I15" s="36">
        <f t="shared" ref="I15:I38" si="4">IF(OR(OR(G15=0,F15=0),F15=""),"",(F15/E15-1)*100)</f>
        <v>44.700499967950776</v>
      </c>
      <c r="J15" s="50">
        <f t="shared" si="1"/>
        <v>20.004082230903077</v>
      </c>
      <c r="K15" s="36">
        <f t="shared" si="2"/>
        <v>17.541387275472243</v>
      </c>
      <c r="L15" s="18"/>
      <c r="N15" s="23" t="s">
        <v>4</v>
      </c>
      <c r="O15" s="34">
        <f>J15</f>
        <v>20.004082230903077</v>
      </c>
    </row>
    <row r="16" spans="1:15">
      <c r="A16" s="16"/>
      <c r="B16" s="11" t="s">
        <v>23</v>
      </c>
      <c r="C16" s="55">
        <v>419.62733333333335</v>
      </c>
      <c r="D16" s="55">
        <v>463.13899999999995</v>
      </c>
      <c r="E16" s="55">
        <v>543.36299999999994</v>
      </c>
      <c r="F16" s="55">
        <v>498.48</v>
      </c>
      <c r="G16" s="56">
        <v>522.84933333333333</v>
      </c>
      <c r="H16" s="28">
        <f t="shared" si="0"/>
        <v>4.8887284010057153</v>
      </c>
      <c r="I16" s="27">
        <f t="shared" si="4"/>
        <v>-8.2602238282694866</v>
      </c>
      <c r="J16" s="28">
        <f t="shared" si="1"/>
        <v>7.5526953509755552</v>
      </c>
      <c r="K16" s="27">
        <f t="shared" si="2"/>
        <v>7.2625724641253138</v>
      </c>
      <c r="L16" s="18"/>
      <c r="N16" s="23" t="s">
        <v>37</v>
      </c>
      <c r="O16" s="34">
        <f>100-O15</f>
        <v>79.99591776909692</v>
      </c>
    </row>
    <row r="17" spans="1:12">
      <c r="A17" s="16"/>
      <c r="B17" s="11" t="s">
        <v>24</v>
      </c>
      <c r="C17" s="25">
        <v>449.1463333333333</v>
      </c>
      <c r="D17" s="25">
        <v>435.43133333333338</v>
      </c>
      <c r="E17" s="25">
        <v>499.62833333333333</v>
      </c>
      <c r="F17" s="25">
        <v>538.22799999999995</v>
      </c>
      <c r="G17" s="26">
        <v>386.86799999999999</v>
      </c>
      <c r="H17" s="28">
        <f t="shared" si="0"/>
        <v>-28.121911160326096</v>
      </c>
      <c r="I17" s="27">
        <f t="shared" si="4"/>
        <v>7.7256760858904983</v>
      </c>
      <c r="J17" s="28">
        <f t="shared" si="1"/>
        <v>5.5884094303289622</v>
      </c>
      <c r="K17" s="27">
        <f t="shared" si="2"/>
        <v>7.8416784067991481</v>
      </c>
      <c r="L17" s="18"/>
    </row>
    <row r="18" spans="1:12">
      <c r="A18" s="16"/>
      <c r="B18" s="11" t="s">
        <v>19</v>
      </c>
      <c r="C18" s="25">
        <v>110.42133333333334</v>
      </c>
      <c r="D18" s="25">
        <v>174.48233333333334</v>
      </c>
      <c r="E18" s="25">
        <v>202.226</v>
      </c>
      <c r="F18" s="25">
        <v>223.4015</v>
      </c>
      <c r="G18" s="26">
        <v>195.05466666666666</v>
      </c>
      <c r="H18" s="28">
        <f t="shared" si="0"/>
        <v>-12.688739034130625</v>
      </c>
      <c r="I18" s="27">
        <f t="shared" si="4"/>
        <v>10.471205482974488</v>
      </c>
      <c r="J18" s="28">
        <f t="shared" si="1"/>
        <v>2.8176156689870249</v>
      </c>
      <c r="K18" s="27">
        <f t="shared" si="2"/>
        <v>3.2548338596218329</v>
      </c>
      <c r="L18" s="18"/>
    </row>
    <row r="19" spans="1:12">
      <c r="A19" s="16"/>
      <c r="B19" s="11" t="s">
        <v>25</v>
      </c>
      <c r="C19" s="25">
        <v>184.56633333333335</v>
      </c>
      <c r="D19" s="25">
        <v>110.01833333333333</v>
      </c>
      <c r="E19" s="25">
        <v>120.52066666666667</v>
      </c>
      <c r="F19" s="25">
        <v>130.61799999999999</v>
      </c>
      <c r="G19" s="26">
        <v>138.01300000000001</v>
      </c>
      <c r="H19" s="28">
        <f t="shared" si="0"/>
        <v>5.6615474130671251</v>
      </c>
      <c r="I19" s="27">
        <f t="shared" si="4"/>
        <v>8.3780928305518856</v>
      </c>
      <c r="J19" s="28">
        <f t="shared" si="1"/>
        <v>1.9936338769502546</v>
      </c>
      <c r="K19" s="27">
        <f t="shared" si="2"/>
        <v>1.9030305932416951</v>
      </c>
      <c r="L19" s="18"/>
    </row>
    <row r="20" spans="1:12">
      <c r="A20" s="16"/>
      <c r="B20" s="11" t="s">
        <v>20</v>
      </c>
      <c r="C20" s="25">
        <v>134.821</v>
      </c>
      <c r="D20" s="25">
        <v>109.18966666666667</v>
      </c>
      <c r="E20" s="25">
        <v>121.14100000000001</v>
      </c>
      <c r="F20" s="25">
        <v>127.78166666666665</v>
      </c>
      <c r="G20" s="26">
        <v>122.55233333333332</v>
      </c>
      <c r="H20" s="28">
        <f t="shared" si="0"/>
        <v>-4.0923971879116667</v>
      </c>
      <c r="I20" s="27">
        <f t="shared" si="4"/>
        <v>5.4817664264507071</v>
      </c>
      <c r="J20" s="28">
        <f t="shared" si="1"/>
        <v>1.7703005038122006</v>
      </c>
      <c r="K20" s="27">
        <f t="shared" si="2"/>
        <v>1.8617068162280788</v>
      </c>
      <c r="L20" s="18"/>
    </row>
    <row r="21" spans="1:12">
      <c r="A21" s="16"/>
      <c r="B21" s="11" t="s">
        <v>22</v>
      </c>
      <c r="C21" s="25">
        <v>73.362000000000009</v>
      </c>
      <c r="D21" s="25">
        <v>71.865333333333339</v>
      </c>
      <c r="E21" s="25">
        <v>61.812999999999995</v>
      </c>
      <c r="F21" s="25">
        <v>84.143333333333331</v>
      </c>
      <c r="G21" s="26">
        <v>93.36933333333333</v>
      </c>
      <c r="H21" s="28">
        <f t="shared" si="0"/>
        <v>10.964623856118516</v>
      </c>
      <c r="I21" s="27">
        <f t="shared" si="4"/>
        <v>36.125626216707388</v>
      </c>
      <c r="J21" s="28">
        <f t="shared" si="1"/>
        <v>1.3487444371297919</v>
      </c>
      <c r="K21" s="27">
        <f t="shared" si="2"/>
        <v>1.2259209109821543</v>
      </c>
      <c r="L21" s="18"/>
    </row>
    <row r="22" spans="1:12">
      <c r="A22" s="16"/>
      <c r="B22" s="11" t="s">
        <v>7</v>
      </c>
      <c r="C22" s="25">
        <v>94.105000000000004</v>
      </c>
      <c r="D22" s="25">
        <v>88.214666666666673</v>
      </c>
      <c r="E22" s="25">
        <v>72.333333333333329</v>
      </c>
      <c r="F22" s="25">
        <v>83.801333333333332</v>
      </c>
      <c r="G22" s="26">
        <v>90.470666666666673</v>
      </c>
      <c r="H22" s="28">
        <f t="shared" si="0"/>
        <v>7.9585050357193987</v>
      </c>
      <c r="I22" s="27">
        <f t="shared" si="4"/>
        <v>15.854377880184334</v>
      </c>
      <c r="J22" s="28">
        <f t="shared" si="1"/>
        <v>1.3068724390958883</v>
      </c>
      <c r="K22" s="27">
        <f t="shared" si="2"/>
        <v>1.2209381638654579</v>
      </c>
      <c r="L22" s="18"/>
    </row>
    <row r="23" spans="1:12">
      <c r="A23" s="16"/>
      <c r="B23" s="11" t="s">
        <v>5</v>
      </c>
      <c r="C23" s="25">
        <v>104.21266666666666</v>
      </c>
      <c r="D23" s="25">
        <v>51.920666666666669</v>
      </c>
      <c r="E23" s="25">
        <v>120.30766666666666</v>
      </c>
      <c r="F23" s="25">
        <v>108.36133333333333</v>
      </c>
      <c r="G23" s="26">
        <v>78.078999999999994</v>
      </c>
      <c r="H23" s="28">
        <f t="shared" si="0"/>
        <v>-27.945700188259039</v>
      </c>
      <c r="I23" s="27">
        <f t="shared" si="4"/>
        <v>-9.9298188256220836</v>
      </c>
      <c r="J23" s="28">
        <f t="shared" si="1"/>
        <v>1.1278715735358187</v>
      </c>
      <c r="K23" s="27">
        <f t="shared" si="2"/>
        <v>1.5787635123627248</v>
      </c>
      <c r="L23" s="18"/>
    </row>
    <row r="24" spans="1:12">
      <c r="A24" s="16"/>
      <c r="B24" s="11" t="s">
        <v>10</v>
      </c>
      <c r="C24" s="25">
        <v>69.039333333333332</v>
      </c>
      <c r="D24" s="25">
        <v>63.402333333333331</v>
      </c>
      <c r="E24" s="25">
        <v>54.082000000000001</v>
      </c>
      <c r="F24" s="25">
        <v>65.154333333333327</v>
      </c>
      <c r="G24" s="26">
        <v>77.274666666666675</v>
      </c>
      <c r="H24" s="28">
        <f t="shared" si="0"/>
        <v>18.602497659403603</v>
      </c>
      <c r="I24" s="27">
        <f t="shared" si="4"/>
        <v>20.473232005719687</v>
      </c>
      <c r="J24" s="28">
        <f t="shared" si="1"/>
        <v>1.1162527681936143</v>
      </c>
      <c r="K24" s="27">
        <f t="shared" si="2"/>
        <v>0.94926189051739018</v>
      </c>
      <c r="L24" s="18"/>
    </row>
    <row r="25" spans="1:12">
      <c r="A25" s="16"/>
      <c r="B25" s="11" t="s">
        <v>9</v>
      </c>
      <c r="C25" s="25">
        <v>58.122333333333337</v>
      </c>
      <c r="D25" s="25">
        <v>59.085000000000001</v>
      </c>
      <c r="E25" s="25">
        <v>50.490666666666669</v>
      </c>
      <c r="F25" s="25">
        <v>58.294333333333327</v>
      </c>
      <c r="G25" s="26">
        <v>57.711666666666666</v>
      </c>
      <c r="H25" s="28">
        <f t="shared" si="0"/>
        <v>-0.99952539697968357</v>
      </c>
      <c r="I25" s="27">
        <f t="shared" si="4"/>
        <v>15.455661772472773</v>
      </c>
      <c r="J25" s="28">
        <f t="shared" si="1"/>
        <v>0.83366011724929856</v>
      </c>
      <c r="K25" s="27">
        <f t="shared" si="2"/>
        <v>0.84931555946318615</v>
      </c>
      <c r="L25" s="18"/>
    </row>
    <row r="26" spans="1:12">
      <c r="A26" s="16"/>
      <c r="B26" s="11" t="s">
        <v>21</v>
      </c>
      <c r="C26" s="25">
        <v>56.963333333333331</v>
      </c>
      <c r="D26" s="25">
        <v>43.875666666666667</v>
      </c>
      <c r="E26" s="25">
        <v>48.657666666666671</v>
      </c>
      <c r="F26" s="25">
        <v>48.719333333333338</v>
      </c>
      <c r="G26" s="26">
        <v>53.398333333333333</v>
      </c>
      <c r="H26" s="28">
        <f t="shared" si="0"/>
        <v>9.6039902023837165</v>
      </c>
      <c r="I26" s="27">
        <f t="shared" si="4"/>
        <v>0.12673576620334526</v>
      </c>
      <c r="J26" s="28">
        <f t="shared" si="1"/>
        <v>0.77135288926416601</v>
      </c>
      <c r="K26" s="27">
        <f t="shared" si="2"/>
        <v>0.7098132096316988</v>
      </c>
      <c r="L26" s="18"/>
    </row>
    <row r="27" spans="1:12">
      <c r="A27" s="16"/>
      <c r="B27" s="11" t="s">
        <v>18</v>
      </c>
      <c r="C27" s="25">
        <v>66.688000000000002</v>
      </c>
      <c r="D27" s="25">
        <v>64.421000000000006</v>
      </c>
      <c r="E27" s="25">
        <v>56.588999999999999</v>
      </c>
      <c r="F27" s="25">
        <v>57.254666666666672</v>
      </c>
      <c r="G27" s="26">
        <v>49.81633333333334</v>
      </c>
      <c r="H27" s="28">
        <f t="shared" si="0"/>
        <v>-12.991662979436903</v>
      </c>
      <c r="I27" s="27">
        <f t="shared" si="4"/>
        <v>1.1763181301430947</v>
      </c>
      <c r="J27" s="28">
        <f t="shared" si="1"/>
        <v>0.71960996253091769</v>
      </c>
      <c r="K27" s="27">
        <f t="shared" si="2"/>
        <v>0.83416820248757595</v>
      </c>
      <c r="L27" s="18"/>
    </row>
    <row r="28" spans="1:12">
      <c r="A28" s="16"/>
      <c r="B28" s="11" t="s">
        <v>14</v>
      </c>
      <c r="C28" s="25">
        <v>45.835333333333345</v>
      </c>
      <c r="D28" s="25">
        <v>36.731333333333332</v>
      </c>
      <c r="E28" s="25">
        <v>37.68266666666667</v>
      </c>
      <c r="F28" s="25">
        <v>40.68633333333333</v>
      </c>
      <c r="G28" s="26">
        <v>44.896333333333331</v>
      </c>
      <c r="H28" s="28">
        <f t="shared" si="0"/>
        <v>10.34745491934228</v>
      </c>
      <c r="I28" s="27">
        <f t="shared" si="4"/>
        <v>7.9709503927535064</v>
      </c>
      <c r="J28" s="28">
        <f t="shared" si="1"/>
        <v>0.64853927589563509</v>
      </c>
      <c r="K28" s="27">
        <f t="shared" si="2"/>
        <v>0.5927769301333865</v>
      </c>
      <c r="L28" s="18"/>
    </row>
    <row r="29" spans="1:12">
      <c r="A29" s="16"/>
      <c r="B29" s="11" t="s">
        <v>15</v>
      </c>
      <c r="C29" s="25">
        <v>62.270333333333326</v>
      </c>
      <c r="D29" s="25">
        <v>42.288000000000004</v>
      </c>
      <c r="E29" s="25">
        <v>65.207666666666668</v>
      </c>
      <c r="F29" s="25">
        <v>51.614000000000004</v>
      </c>
      <c r="G29" s="26">
        <v>41.443333333333328</v>
      </c>
      <c r="H29" s="28">
        <f t="shared" si="0"/>
        <v>-19.705247930148172</v>
      </c>
      <c r="I29" s="27">
        <f t="shared" si="4"/>
        <v>-20.846730701400141</v>
      </c>
      <c r="J29" s="28">
        <f t="shared" si="1"/>
        <v>0.59865978789733609</v>
      </c>
      <c r="K29" s="27">
        <f t="shared" si="2"/>
        <v>0.75198687041278278</v>
      </c>
      <c r="L29" s="18"/>
    </row>
    <row r="30" spans="1:12">
      <c r="A30" s="16"/>
      <c r="B30" s="11" t="s">
        <v>8</v>
      </c>
      <c r="C30" s="25">
        <v>57.968999999999994</v>
      </c>
      <c r="D30" s="25">
        <v>56.126000000000005</v>
      </c>
      <c r="E30" s="25">
        <v>51.445666666666661</v>
      </c>
      <c r="F30" s="25">
        <v>26.957333333333334</v>
      </c>
      <c r="G30" s="26">
        <v>37.040999999999997</v>
      </c>
      <c r="H30" s="28">
        <f t="shared" si="0"/>
        <v>37.406024334751194</v>
      </c>
      <c r="I30" s="27">
        <f t="shared" si="4"/>
        <v>-47.600380984469048</v>
      </c>
      <c r="J30" s="28">
        <f t="shared" si="1"/>
        <v>0.53506693163770358</v>
      </c>
      <c r="K30" s="27">
        <f t="shared" si="2"/>
        <v>0.3927531431008548</v>
      </c>
      <c r="L30" s="18"/>
    </row>
    <row r="31" spans="1:12">
      <c r="A31" s="16"/>
      <c r="B31" s="11" t="s">
        <v>17</v>
      </c>
      <c r="C31" s="25">
        <v>53.829000000000001</v>
      </c>
      <c r="D31" s="25">
        <v>44.875333333333337</v>
      </c>
      <c r="E31" s="25">
        <v>37.323666666666661</v>
      </c>
      <c r="F31" s="25">
        <v>37.945</v>
      </c>
      <c r="G31" s="26">
        <v>36.084333333333333</v>
      </c>
      <c r="H31" s="28">
        <f t="shared" si="0"/>
        <v>-4.9035885272543549</v>
      </c>
      <c r="I31" s="27">
        <f t="shared" si="4"/>
        <v>1.6647167570174481</v>
      </c>
      <c r="J31" s="28">
        <f t="shared" si="1"/>
        <v>0.52124763145862085</v>
      </c>
      <c r="K31" s="27">
        <f t="shared" si="2"/>
        <v>0.55283724954107494</v>
      </c>
      <c r="L31" s="18"/>
    </row>
    <row r="32" spans="1:12">
      <c r="A32" s="16"/>
      <c r="B32" s="11" t="s">
        <v>3</v>
      </c>
      <c r="C32" s="25">
        <v>43.695999999999998</v>
      </c>
      <c r="D32" s="25">
        <v>47.121000000000002</v>
      </c>
      <c r="E32" s="25">
        <v>27.788</v>
      </c>
      <c r="F32" s="25">
        <v>31.666333333333331</v>
      </c>
      <c r="G32" s="26">
        <v>34.065333333333335</v>
      </c>
      <c r="H32" s="28">
        <f t="shared" si="0"/>
        <v>7.5758692196760125</v>
      </c>
      <c r="I32" s="27">
        <f t="shared" si="4"/>
        <v>13.956863874094317</v>
      </c>
      <c r="J32" s="28">
        <f t="shared" si="1"/>
        <v>0.49208264846743482</v>
      </c>
      <c r="K32" s="27">
        <f t="shared" si="2"/>
        <v>0.46136061728952055</v>
      </c>
      <c r="L32" s="18"/>
    </row>
    <row r="33" spans="1:14">
      <c r="A33" s="16"/>
      <c r="B33" s="11" t="s">
        <v>11</v>
      </c>
      <c r="C33" s="25">
        <v>49.502000000000002</v>
      </c>
      <c r="D33" s="25">
        <v>46.356999999999999</v>
      </c>
      <c r="E33" s="25">
        <v>35.722666666666669</v>
      </c>
      <c r="F33" s="25">
        <v>40.887666666666668</v>
      </c>
      <c r="G33" s="26">
        <v>33.463333333333338</v>
      </c>
      <c r="H33" s="28">
        <f t="shared" si="0"/>
        <v>-18.157879719230728</v>
      </c>
      <c r="I33" s="27">
        <f t="shared" si="4"/>
        <v>14.458607046879667</v>
      </c>
      <c r="J33" s="28">
        <f t="shared" si="1"/>
        <v>0.48338660103767056</v>
      </c>
      <c r="K33" s="27">
        <f t="shared" si="2"/>
        <v>0.59571024325081801</v>
      </c>
      <c r="L33" s="18"/>
    </row>
    <row r="34" spans="1:14">
      <c r="A34" s="16"/>
      <c r="B34" s="11" t="s">
        <v>198</v>
      </c>
      <c r="C34" s="25">
        <v>21.158333333333331</v>
      </c>
      <c r="D34" s="25">
        <v>22.425000000000001</v>
      </c>
      <c r="E34" s="25">
        <v>26.66</v>
      </c>
      <c r="F34" s="25">
        <v>35.126333333333328</v>
      </c>
      <c r="G34" s="26">
        <v>29.335666666666665</v>
      </c>
      <c r="H34" s="28">
        <f t="shared" si="0"/>
        <v>-16.485257973600042</v>
      </c>
      <c r="I34" s="27">
        <f t="shared" si="4"/>
        <v>31.756689172293061</v>
      </c>
      <c r="J34" s="28">
        <f t="shared" si="1"/>
        <v>0.42376137660645752</v>
      </c>
      <c r="K34" s="27">
        <f t="shared" si="2"/>
        <v>0.51177086589703447</v>
      </c>
      <c r="L34" s="18"/>
    </row>
    <row r="35" spans="1:14">
      <c r="A35" s="16"/>
      <c r="B35" s="11" t="s">
        <v>16</v>
      </c>
      <c r="C35" s="25">
        <v>21.765666666666664</v>
      </c>
      <c r="D35" s="25">
        <v>17.749666666666666</v>
      </c>
      <c r="E35" s="25">
        <v>13.095666666666666</v>
      </c>
      <c r="F35" s="25">
        <v>10.052999999999999</v>
      </c>
      <c r="G35" s="26">
        <v>21.026</v>
      </c>
      <c r="H35" s="28">
        <f t="shared" si="0"/>
        <v>109.15149706555258</v>
      </c>
      <c r="I35" s="27">
        <f t="shared" si="4"/>
        <v>-23.234148700587987</v>
      </c>
      <c r="J35" s="28">
        <f t="shared" si="1"/>
        <v>0.3037260685352543</v>
      </c>
      <c r="K35" s="27">
        <f t="shared" si="2"/>
        <v>0.14646654024605155</v>
      </c>
      <c r="L35" s="18"/>
    </row>
    <row r="36" spans="1:14">
      <c r="A36" s="16"/>
      <c r="B36" s="11" t="s">
        <v>6</v>
      </c>
      <c r="C36" s="25">
        <v>22.919</v>
      </c>
      <c r="D36" s="25">
        <v>16.451666666666668</v>
      </c>
      <c r="E36" s="25">
        <v>8.4949999999999992</v>
      </c>
      <c r="F36" s="25">
        <v>13.631333333333336</v>
      </c>
      <c r="G36" s="26">
        <v>12.421999999999999</v>
      </c>
      <c r="H36" s="28">
        <f t="shared" si="0"/>
        <v>-8.8717171223162588</v>
      </c>
      <c r="I36" s="27">
        <f t="shared" si="4"/>
        <v>60.463017461251752</v>
      </c>
      <c r="J36" s="28">
        <f t="shared" si="1"/>
        <v>0.17943903849257722</v>
      </c>
      <c r="K36" s="27">
        <f t="shared" si="2"/>
        <v>0.19860083878185725</v>
      </c>
      <c r="L36" s="18"/>
    </row>
    <row r="37" spans="1:14">
      <c r="A37" s="16"/>
      <c r="B37" s="11" t="s">
        <v>12</v>
      </c>
      <c r="C37" s="25">
        <v>11.865</v>
      </c>
      <c r="D37" s="25">
        <v>5.8780000000000001</v>
      </c>
      <c r="E37" s="25">
        <v>7.9123333333333337</v>
      </c>
      <c r="F37" s="25">
        <v>7.0536666666666674</v>
      </c>
      <c r="G37" s="26">
        <v>7.9116666666666662</v>
      </c>
      <c r="H37" s="28">
        <f t="shared" si="0"/>
        <v>12.16388639478283</v>
      </c>
      <c r="I37" s="27">
        <f t="shared" si="4"/>
        <v>-10.852255971689761</v>
      </c>
      <c r="J37" s="28">
        <f t="shared" si="1"/>
        <v>0.11428609398973114</v>
      </c>
      <c r="K37" s="27">
        <f t="shared" si="2"/>
        <v>0.10276794516219694</v>
      </c>
      <c r="L37" s="18"/>
    </row>
    <row r="38" spans="1:14">
      <c r="A38" s="16"/>
      <c r="B38" s="11" t="s">
        <v>13</v>
      </c>
      <c r="C38" s="25">
        <v>4.3286666666666669</v>
      </c>
      <c r="D38" s="25">
        <v>2.3919999999999999</v>
      </c>
      <c r="E38" s="25">
        <v>3.7466666666666666</v>
      </c>
      <c r="F38" s="25">
        <v>1.47</v>
      </c>
      <c r="G38" s="26">
        <v>0.59433333333333327</v>
      </c>
      <c r="H38" s="28">
        <f t="shared" si="0"/>
        <v>-59.569160997732432</v>
      </c>
      <c r="I38" s="27">
        <f t="shared" si="4"/>
        <v>-60.765124555160142</v>
      </c>
      <c r="J38" s="28">
        <f t="shared" si="1"/>
        <v>8.5853004248447693E-3</v>
      </c>
      <c r="K38" s="27">
        <f t="shared" si="2"/>
        <v>2.1417070940186588E-2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98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2020.0190000000002</v>
      </c>
      <c r="D13" s="26">
        <v>1810.8119999999999</v>
      </c>
      <c r="E13" s="26">
        <v>1813.704</v>
      </c>
      <c r="F13" s="26">
        <v>2163.8289999999997</v>
      </c>
      <c r="G13" s="26">
        <v>2214.1473333333333</v>
      </c>
      <c r="H13" s="28">
        <f t="shared" ref="H13:H38" si="0">IF(OR(OR(G13=0,F13=0),G13=""),"",(G13/F13-1)*100)</f>
        <v>2.325430213447266</v>
      </c>
      <c r="I13" s="27">
        <f>IF(OR(OR(G13=0,F13=0),F13=""),"",(F13/E13-1)*100)</f>
        <v>19.304417920454476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1112.0836666666669</v>
      </c>
      <c r="D14" s="25">
        <f t="shared" ref="D14:G14" si="3">D13-SUM(D15:D38)</f>
        <v>869.65233333333322</v>
      </c>
      <c r="E14" s="25">
        <f t="shared" si="3"/>
        <v>906.99799999999993</v>
      </c>
      <c r="F14" s="25">
        <f t="shared" si="3"/>
        <v>1032.55</v>
      </c>
      <c r="G14" s="26">
        <f t="shared" si="3"/>
        <v>1030.556</v>
      </c>
      <c r="H14" s="28">
        <f t="shared" si="0"/>
        <v>-0.19311413490871177</v>
      </c>
      <c r="I14" s="27">
        <f>IF(OR(OR(G14=0,F14=0),F14=""),"",(F14/E14-1)*100)</f>
        <v>13.842588407030675</v>
      </c>
      <c r="J14" s="28">
        <f t="shared" si="1"/>
        <v>46.54414746865686</v>
      </c>
      <c r="K14" s="27">
        <f t="shared" si="2"/>
        <v>47.718650595772587</v>
      </c>
      <c r="L14" s="18"/>
    </row>
    <row r="15" spans="1:15">
      <c r="A15" s="16"/>
      <c r="B15" s="12" t="s">
        <v>4</v>
      </c>
      <c r="C15" s="109">
        <v>270.15066666666667</v>
      </c>
      <c r="D15" s="109">
        <v>337.4826666666666</v>
      </c>
      <c r="E15" s="109">
        <v>196.79933333333329</v>
      </c>
      <c r="F15" s="109">
        <v>365.45666666666671</v>
      </c>
      <c r="G15" s="109">
        <v>503.52299999999997</v>
      </c>
      <c r="H15" s="50">
        <f t="shared" si="0"/>
        <v>37.779125660132948</v>
      </c>
      <c r="I15" s="36">
        <f t="shared" ref="I15:I38" si="4">IF(OR(OR(G15=0,F15=0),F15=""),"",(F15/E15-1)*100)</f>
        <v>85.700154810822582</v>
      </c>
      <c r="J15" s="50">
        <f t="shared" si="1"/>
        <v>22.741169587931665</v>
      </c>
      <c r="K15" s="36">
        <f t="shared" si="2"/>
        <v>16.889350621822093</v>
      </c>
      <c r="L15" s="18"/>
      <c r="N15" s="23" t="s">
        <v>4</v>
      </c>
      <c r="O15" s="34">
        <f>J15</f>
        <v>22.741169587931665</v>
      </c>
    </row>
    <row r="16" spans="1:15">
      <c r="A16" s="16"/>
      <c r="B16" s="11" t="s">
        <v>23</v>
      </c>
      <c r="C16" s="55">
        <v>125.26733333333334</v>
      </c>
      <c r="D16" s="55">
        <v>143.76</v>
      </c>
      <c r="E16" s="55">
        <v>215.97499999999999</v>
      </c>
      <c r="F16" s="55">
        <v>186.24966666666668</v>
      </c>
      <c r="G16" s="56">
        <v>194.69766666666666</v>
      </c>
      <c r="H16" s="28">
        <f t="shared" si="0"/>
        <v>4.5358470440215459</v>
      </c>
      <c r="I16" s="27">
        <f t="shared" si="4"/>
        <v>-13.763321372072379</v>
      </c>
      <c r="J16" s="28">
        <f t="shared" si="1"/>
        <v>8.7933473863979543</v>
      </c>
      <c r="K16" s="27">
        <f t="shared" si="2"/>
        <v>8.6074115221982286</v>
      </c>
      <c r="L16" s="18"/>
      <c r="N16" s="23" t="s">
        <v>37</v>
      </c>
      <c r="O16" s="34">
        <f>100-O15</f>
        <v>77.258830412068335</v>
      </c>
    </row>
    <row r="17" spans="1:12">
      <c r="A17" s="16"/>
      <c r="B17" s="11" t="s">
        <v>24</v>
      </c>
      <c r="C17" s="25">
        <v>155.84400000000002</v>
      </c>
      <c r="D17" s="25">
        <v>164.89</v>
      </c>
      <c r="E17" s="25">
        <v>211.35066666666668</v>
      </c>
      <c r="F17" s="25">
        <v>247.76499999999999</v>
      </c>
      <c r="G17" s="26">
        <v>127.08566666666668</v>
      </c>
      <c r="H17" s="28">
        <f t="shared" si="0"/>
        <v>-48.707175482143697</v>
      </c>
      <c r="I17" s="27">
        <f t="shared" si="4"/>
        <v>17.229343965479149</v>
      </c>
      <c r="J17" s="28">
        <f t="shared" si="1"/>
        <v>5.7397113892752101</v>
      </c>
      <c r="K17" s="27">
        <f t="shared" si="2"/>
        <v>11.45030406746559</v>
      </c>
      <c r="L17" s="18"/>
    </row>
    <row r="18" spans="1:12">
      <c r="A18" s="16"/>
      <c r="B18" s="11" t="s">
        <v>19</v>
      </c>
      <c r="C18" s="25">
        <v>22.303666666666668</v>
      </c>
      <c r="D18" s="25">
        <v>44.126666666666665</v>
      </c>
      <c r="E18" s="25">
        <v>64.828666666666663</v>
      </c>
      <c r="F18" s="25">
        <v>62.956000000000003</v>
      </c>
      <c r="G18" s="26">
        <v>70.312666666666658</v>
      </c>
      <c r="H18" s="28">
        <f t="shared" si="0"/>
        <v>11.685409915920086</v>
      </c>
      <c r="I18" s="27">
        <f t="shared" si="4"/>
        <v>-2.8886397992657464</v>
      </c>
      <c r="J18" s="28">
        <f t="shared" si="1"/>
        <v>3.1756092111907033</v>
      </c>
      <c r="K18" s="27">
        <f t="shared" si="2"/>
        <v>2.9094720516270005</v>
      </c>
      <c r="L18" s="18"/>
    </row>
    <row r="19" spans="1:12">
      <c r="A19" s="16"/>
      <c r="B19" s="11" t="s">
        <v>20</v>
      </c>
      <c r="C19" s="25">
        <v>44.687333333333335</v>
      </c>
      <c r="D19" s="25">
        <v>28.126333333333335</v>
      </c>
      <c r="E19" s="25">
        <v>35.911999999999999</v>
      </c>
      <c r="F19" s="25">
        <v>50.11033333333333</v>
      </c>
      <c r="G19" s="26">
        <v>42.721333333333327</v>
      </c>
      <c r="H19" s="28">
        <f t="shared" si="0"/>
        <v>-14.745461681223437</v>
      </c>
      <c r="I19" s="27">
        <f t="shared" si="4"/>
        <v>39.536459493576892</v>
      </c>
      <c r="J19" s="28">
        <f t="shared" si="1"/>
        <v>1.929471119205858</v>
      </c>
      <c r="K19" s="27">
        <f t="shared" si="2"/>
        <v>2.3158176239126722</v>
      </c>
      <c r="L19" s="18"/>
    </row>
    <row r="20" spans="1:12">
      <c r="A20" s="16"/>
      <c r="B20" s="11" t="s">
        <v>25</v>
      </c>
      <c r="C20" s="25">
        <v>27.939000000000004</v>
      </c>
      <c r="D20" s="25">
        <v>19.217333333333332</v>
      </c>
      <c r="E20" s="25">
        <v>9.1533333333333342</v>
      </c>
      <c r="F20" s="25">
        <v>23.033000000000001</v>
      </c>
      <c r="G20" s="26">
        <v>41.337666666666671</v>
      </c>
      <c r="H20" s="28">
        <f t="shared" si="0"/>
        <v>79.471482944760425</v>
      </c>
      <c r="I20" s="27">
        <f t="shared" si="4"/>
        <v>151.63510560815729</v>
      </c>
      <c r="J20" s="28">
        <f t="shared" si="1"/>
        <v>1.8669790417439853</v>
      </c>
      <c r="K20" s="27">
        <f t="shared" si="2"/>
        <v>1.0644556478353884</v>
      </c>
      <c r="L20" s="18"/>
    </row>
    <row r="21" spans="1:12">
      <c r="A21" s="16"/>
      <c r="B21" s="11" t="s">
        <v>7</v>
      </c>
      <c r="C21" s="25">
        <v>31.376000000000001</v>
      </c>
      <c r="D21" s="25">
        <v>33.517666666666663</v>
      </c>
      <c r="E21" s="25">
        <v>29.805</v>
      </c>
      <c r="F21" s="25">
        <v>28.825999999999997</v>
      </c>
      <c r="G21" s="26">
        <v>27.197999999999997</v>
      </c>
      <c r="H21" s="28">
        <f t="shared" si="0"/>
        <v>-5.6476791785193932</v>
      </c>
      <c r="I21" s="27">
        <f t="shared" si="4"/>
        <v>-3.2846837778896298</v>
      </c>
      <c r="J21" s="28">
        <f t="shared" si="1"/>
        <v>1.2283735409356979</v>
      </c>
      <c r="K21" s="27">
        <f t="shared" si="2"/>
        <v>1.3321755092477272</v>
      </c>
      <c r="L21" s="18"/>
    </row>
    <row r="22" spans="1:12">
      <c r="A22" s="16"/>
      <c r="B22" s="11" t="s">
        <v>22</v>
      </c>
      <c r="C22" s="25">
        <v>18.638999999999999</v>
      </c>
      <c r="D22" s="25">
        <v>16.916666666666668</v>
      </c>
      <c r="E22" s="25">
        <v>13.139666666666665</v>
      </c>
      <c r="F22" s="25">
        <v>22.953999999999997</v>
      </c>
      <c r="G22" s="26">
        <v>26.111666666666668</v>
      </c>
      <c r="H22" s="28">
        <f t="shared" si="0"/>
        <v>13.75649850425491</v>
      </c>
      <c r="I22" s="27">
        <f t="shared" si="4"/>
        <v>74.692407214794883</v>
      </c>
      <c r="J22" s="28">
        <f t="shared" si="1"/>
        <v>1.179310259690638</v>
      </c>
      <c r="K22" s="27">
        <f t="shared" si="2"/>
        <v>1.0608047123871618</v>
      </c>
      <c r="L22" s="18"/>
    </row>
    <row r="23" spans="1:12">
      <c r="A23" s="16"/>
      <c r="B23" s="11" t="s">
        <v>10</v>
      </c>
      <c r="C23" s="25">
        <v>18.994666666666667</v>
      </c>
      <c r="D23" s="25">
        <v>20.370999999999999</v>
      </c>
      <c r="E23" s="25">
        <v>15.517666666666665</v>
      </c>
      <c r="F23" s="25">
        <v>22.856333333333335</v>
      </c>
      <c r="G23" s="26">
        <v>25.783666666666665</v>
      </c>
      <c r="H23" s="28">
        <f t="shared" si="0"/>
        <v>12.807536933599707</v>
      </c>
      <c r="I23" s="27">
        <f t="shared" si="4"/>
        <v>47.292333469379024</v>
      </c>
      <c r="J23" s="28">
        <f t="shared" si="1"/>
        <v>1.1644964306801624</v>
      </c>
      <c r="K23" s="27">
        <f t="shared" si="2"/>
        <v>1.0562911086473719</v>
      </c>
      <c r="L23" s="18"/>
    </row>
    <row r="24" spans="1:12">
      <c r="A24" s="16"/>
      <c r="B24" s="11" t="s">
        <v>9</v>
      </c>
      <c r="C24" s="25">
        <v>21.483333333333331</v>
      </c>
      <c r="D24" s="25">
        <v>16.367999999999999</v>
      </c>
      <c r="E24" s="25">
        <v>13.003666666666666</v>
      </c>
      <c r="F24" s="25">
        <v>20.235666666666663</v>
      </c>
      <c r="G24" s="26">
        <v>21.269000000000002</v>
      </c>
      <c r="H24" s="28">
        <f t="shared" si="0"/>
        <v>5.1064951323570806</v>
      </c>
      <c r="I24" s="27">
        <f t="shared" si="4"/>
        <v>55.615082925328728</v>
      </c>
      <c r="J24" s="28">
        <f t="shared" si="1"/>
        <v>0.96059551592622117</v>
      </c>
      <c r="K24" s="27">
        <f t="shared" si="2"/>
        <v>0.93517864242815241</v>
      </c>
      <c r="L24" s="18"/>
    </row>
    <row r="25" spans="1:12">
      <c r="A25" s="16"/>
      <c r="B25" s="11" t="s">
        <v>21</v>
      </c>
      <c r="C25" s="25">
        <v>18.927333333333333</v>
      </c>
      <c r="D25" s="25">
        <v>13.817</v>
      </c>
      <c r="E25" s="25">
        <v>17.186</v>
      </c>
      <c r="F25" s="25">
        <v>16.331</v>
      </c>
      <c r="G25" s="26">
        <v>19.037333333333333</v>
      </c>
      <c r="H25" s="28">
        <f t="shared" si="0"/>
        <v>16.571755148694713</v>
      </c>
      <c r="I25" s="27">
        <f t="shared" si="4"/>
        <v>-4.9749796345862958</v>
      </c>
      <c r="J25" s="28">
        <f t="shared" si="1"/>
        <v>0.85980427077872856</v>
      </c>
      <c r="K25" s="27">
        <f t="shared" si="2"/>
        <v>0.754726921582066</v>
      </c>
      <c r="L25" s="18"/>
    </row>
    <row r="26" spans="1:12">
      <c r="A26" s="16"/>
      <c r="B26" s="11" t="s">
        <v>18</v>
      </c>
      <c r="C26" s="25">
        <v>18.525666666666666</v>
      </c>
      <c r="D26" s="25">
        <v>11.786666666666667</v>
      </c>
      <c r="E26" s="25">
        <v>6.2359999999999998</v>
      </c>
      <c r="F26" s="25">
        <v>13.195333333333332</v>
      </c>
      <c r="G26" s="26">
        <v>12.335999999999999</v>
      </c>
      <c r="H26" s="28">
        <f t="shared" si="0"/>
        <v>-6.512403374930531</v>
      </c>
      <c r="I26" s="27">
        <f t="shared" si="4"/>
        <v>111.59931580072696</v>
      </c>
      <c r="J26" s="28">
        <f t="shared" si="1"/>
        <v>0.55714449595495141</v>
      </c>
      <c r="K26" s="27">
        <f t="shared" si="2"/>
        <v>0.60981405339023254</v>
      </c>
      <c r="L26" s="18"/>
    </row>
    <row r="27" spans="1:12">
      <c r="A27" s="16"/>
      <c r="B27" s="11" t="s">
        <v>3</v>
      </c>
      <c r="C27" s="25">
        <v>16.340666666666667</v>
      </c>
      <c r="D27" s="25">
        <v>15.057333333333332</v>
      </c>
      <c r="E27" s="25">
        <v>10.887333333333332</v>
      </c>
      <c r="F27" s="25">
        <v>12.196</v>
      </c>
      <c r="G27" s="26">
        <v>10.61</v>
      </c>
      <c r="H27" s="28">
        <f t="shared" si="0"/>
        <v>-13.004263693014106</v>
      </c>
      <c r="I27" s="27">
        <f t="shared" si="4"/>
        <v>12.020084501867622</v>
      </c>
      <c r="J27" s="28">
        <f t="shared" si="1"/>
        <v>0.47919123719860857</v>
      </c>
      <c r="K27" s="27">
        <f t="shared" si="2"/>
        <v>0.56363049020971623</v>
      </c>
      <c r="L27" s="18"/>
    </row>
    <row r="28" spans="1:12">
      <c r="A28" s="16"/>
      <c r="B28" s="11" t="s">
        <v>5</v>
      </c>
      <c r="C28" s="25">
        <v>22.721000000000004</v>
      </c>
      <c r="D28" s="25">
        <v>6.8309999999999995</v>
      </c>
      <c r="E28" s="25">
        <v>15.700666666666669</v>
      </c>
      <c r="F28" s="25">
        <v>15.170999999999999</v>
      </c>
      <c r="G28" s="26">
        <v>10.259333333333332</v>
      </c>
      <c r="H28" s="28">
        <f t="shared" si="0"/>
        <v>-32.375365280249603</v>
      </c>
      <c r="I28" s="27">
        <f t="shared" si="4"/>
        <v>-3.3735297864209701</v>
      </c>
      <c r="J28" s="28">
        <f t="shared" si="1"/>
        <v>0.46335368829716539</v>
      </c>
      <c r="K28" s="27">
        <f t="shared" si="2"/>
        <v>0.7011182491777308</v>
      </c>
      <c r="L28" s="18"/>
    </row>
    <row r="29" spans="1:12">
      <c r="A29" s="16"/>
      <c r="B29" s="11" t="s">
        <v>17</v>
      </c>
      <c r="C29" s="25">
        <v>8.8083333333333336</v>
      </c>
      <c r="D29" s="25">
        <v>6.8326666666666656</v>
      </c>
      <c r="E29" s="25">
        <v>3.6080000000000001</v>
      </c>
      <c r="F29" s="25">
        <v>3.4350000000000001</v>
      </c>
      <c r="G29" s="26">
        <v>9.1910000000000007</v>
      </c>
      <c r="H29" s="28">
        <f t="shared" si="0"/>
        <v>167.56914119359533</v>
      </c>
      <c r="I29" s="27">
        <f t="shared" si="4"/>
        <v>-4.7949002217294918</v>
      </c>
      <c r="J29" s="28">
        <f t="shared" si="1"/>
        <v>0.41510336108316798</v>
      </c>
      <c r="K29" s="27">
        <f t="shared" si="2"/>
        <v>0.15874637043869919</v>
      </c>
      <c r="L29" s="18"/>
    </row>
    <row r="30" spans="1:12">
      <c r="A30" s="16"/>
      <c r="B30" s="11" t="s">
        <v>14</v>
      </c>
      <c r="C30" s="25">
        <v>15.291333333333334</v>
      </c>
      <c r="D30" s="25">
        <v>9.3163333333333345</v>
      </c>
      <c r="E30" s="25">
        <v>6.6920000000000002</v>
      </c>
      <c r="F30" s="25">
        <v>6.3003333333333336</v>
      </c>
      <c r="G30" s="26">
        <v>8.6470000000000002</v>
      </c>
      <c r="H30" s="28">
        <f t="shared" si="0"/>
        <v>37.246706523464354</v>
      </c>
      <c r="I30" s="27">
        <f t="shared" si="4"/>
        <v>-5.8527595138473831</v>
      </c>
      <c r="J30" s="28">
        <f t="shared" si="1"/>
        <v>0.39053408369994047</v>
      </c>
      <c r="K30" s="27">
        <f t="shared" si="2"/>
        <v>0.2911659531937752</v>
      </c>
      <c r="L30" s="18"/>
    </row>
    <row r="31" spans="1:12">
      <c r="A31" s="16"/>
      <c r="B31" s="11" t="s">
        <v>11</v>
      </c>
      <c r="C31" s="25">
        <v>15.257</v>
      </c>
      <c r="D31" s="25">
        <v>15.146666666666667</v>
      </c>
      <c r="E31" s="25">
        <v>8.9339999999999993</v>
      </c>
      <c r="F31" s="25">
        <v>10.263666666666667</v>
      </c>
      <c r="G31" s="26">
        <v>7.4796666666666667</v>
      </c>
      <c r="H31" s="28">
        <f t="shared" si="0"/>
        <v>-27.124809197492784</v>
      </c>
      <c r="I31" s="27">
        <f t="shared" si="4"/>
        <v>14.883217670323123</v>
      </c>
      <c r="J31" s="28">
        <f t="shared" si="1"/>
        <v>0.33781250931509826</v>
      </c>
      <c r="K31" s="27">
        <f t="shared" si="2"/>
        <v>0.47432891724192017</v>
      </c>
      <c r="L31" s="18"/>
    </row>
    <row r="32" spans="1:12">
      <c r="A32" s="16"/>
      <c r="B32" s="11" t="s">
        <v>16</v>
      </c>
      <c r="C32" s="25">
        <v>7.3136666666666663</v>
      </c>
      <c r="D32" s="25">
        <v>3.4283333333333332</v>
      </c>
      <c r="E32" s="25">
        <v>3.7773333333333334</v>
      </c>
      <c r="F32" s="25">
        <v>3.414333333333333</v>
      </c>
      <c r="G32" s="26">
        <v>6.8659999999999997</v>
      </c>
      <c r="H32" s="28">
        <f t="shared" si="0"/>
        <v>101.09342965927949</v>
      </c>
      <c r="I32" s="27">
        <f t="shared" si="4"/>
        <v>-9.6099541122485093</v>
      </c>
      <c r="J32" s="28">
        <f t="shared" si="1"/>
        <v>0.31009679873757273</v>
      </c>
      <c r="K32" s="27">
        <f t="shared" si="2"/>
        <v>0.15779127340161045</v>
      </c>
      <c r="L32" s="18"/>
    </row>
    <row r="33" spans="1:14">
      <c r="A33" s="16"/>
      <c r="B33" s="11" t="s">
        <v>15</v>
      </c>
      <c r="C33" s="25">
        <v>15.983000000000002</v>
      </c>
      <c r="D33" s="25">
        <v>6.6803333333333335</v>
      </c>
      <c r="E33" s="25">
        <v>9.2703333333333333</v>
      </c>
      <c r="F33" s="25">
        <v>5.6793333333333331</v>
      </c>
      <c r="G33" s="26">
        <v>5.7546666666666662</v>
      </c>
      <c r="H33" s="28">
        <f t="shared" si="0"/>
        <v>1.3264467660523582</v>
      </c>
      <c r="I33" s="27">
        <f t="shared" si="4"/>
        <v>-38.736471180468158</v>
      </c>
      <c r="J33" s="28">
        <f t="shared" si="1"/>
        <v>0.25990441467159214</v>
      </c>
      <c r="K33" s="27">
        <f t="shared" si="2"/>
        <v>0.262466827708351</v>
      </c>
      <c r="L33" s="18"/>
    </row>
    <row r="34" spans="1:14">
      <c r="A34" s="16"/>
      <c r="B34" s="11" t="s">
        <v>8</v>
      </c>
      <c r="C34" s="25">
        <v>15.244666666666665</v>
      </c>
      <c r="D34" s="25">
        <v>15.485666666666665</v>
      </c>
      <c r="E34" s="25">
        <v>7.987333333333333</v>
      </c>
      <c r="F34" s="25">
        <v>4.9036666666666671</v>
      </c>
      <c r="G34" s="26">
        <v>5.3243333333333327</v>
      </c>
      <c r="H34" s="28">
        <f t="shared" si="0"/>
        <v>8.5786146421045206</v>
      </c>
      <c r="I34" s="27">
        <f t="shared" si="4"/>
        <v>-38.606961021617558</v>
      </c>
      <c r="J34" s="28">
        <f t="shared" si="1"/>
        <v>0.2404687914474827</v>
      </c>
      <c r="K34" s="27">
        <f t="shared" si="2"/>
        <v>0.22661987923568208</v>
      </c>
      <c r="L34" s="18"/>
    </row>
    <row r="35" spans="1:14">
      <c r="A35" s="16"/>
      <c r="B35" s="11" t="s">
        <v>198</v>
      </c>
      <c r="C35" s="25">
        <v>6.0956666666666663</v>
      </c>
      <c r="D35" s="25">
        <v>6.5593333333333339</v>
      </c>
      <c r="E35" s="25">
        <v>7.6490000000000009</v>
      </c>
      <c r="F35" s="25">
        <v>7.4770000000000003</v>
      </c>
      <c r="G35" s="26">
        <v>3.6686666666666667</v>
      </c>
      <c r="H35" s="28">
        <f t="shared" si="0"/>
        <v>-50.933975302037361</v>
      </c>
      <c r="I35" s="27">
        <f t="shared" si="4"/>
        <v>-2.2486599555497477</v>
      </c>
      <c r="J35" s="28">
        <f t="shared" si="1"/>
        <v>0.16569207529399579</v>
      </c>
      <c r="K35" s="27">
        <f t="shared" si="2"/>
        <v>0.34554486514414962</v>
      </c>
      <c r="L35" s="18"/>
    </row>
    <row r="36" spans="1:14">
      <c r="A36" s="16"/>
      <c r="B36" s="11" t="s">
        <v>6</v>
      </c>
      <c r="C36" s="25">
        <v>7.6276666666666664</v>
      </c>
      <c r="D36" s="25">
        <v>4.1386666666666665</v>
      </c>
      <c r="E36" s="25">
        <v>1.8183333333333334</v>
      </c>
      <c r="F36" s="25">
        <v>1.4219999999999999</v>
      </c>
      <c r="G36" s="26">
        <v>2.5936666666666666</v>
      </c>
      <c r="H36" s="28">
        <f t="shared" si="0"/>
        <v>82.395686826066566</v>
      </c>
      <c r="I36" s="27">
        <f t="shared" si="4"/>
        <v>-21.796516956920264</v>
      </c>
      <c r="J36" s="28">
        <f t="shared" si="1"/>
        <v>0.1171406539944195</v>
      </c>
      <c r="K36" s="27">
        <f t="shared" si="2"/>
        <v>6.5716838068072853E-2</v>
      </c>
      <c r="L36" s="18"/>
    </row>
    <row r="37" spans="1:14">
      <c r="A37" s="16"/>
      <c r="B37" s="11" t="s">
        <v>12</v>
      </c>
      <c r="C37" s="25">
        <v>1.9513333333333331</v>
      </c>
      <c r="D37" s="25">
        <v>0.79666666666666652</v>
      </c>
      <c r="E37" s="25">
        <v>0.60833333333333328</v>
      </c>
      <c r="F37" s="25">
        <v>0.625</v>
      </c>
      <c r="G37" s="26">
        <v>1.6073333333333333</v>
      </c>
      <c r="H37" s="28">
        <f t="shared" si="0"/>
        <v>157.17333333333335</v>
      </c>
      <c r="I37" s="27">
        <f t="shared" si="4"/>
        <v>2.7397260273972712</v>
      </c>
      <c r="J37" s="28">
        <f t="shared" si="1"/>
        <v>7.2593784033040856E-2</v>
      </c>
      <c r="K37" s="27">
        <f t="shared" si="2"/>
        <v>2.8883982976473651E-2</v>
      </c>
      <c r="L37" s="18"/>
    </row>
    <row r="38" spans="1:14">
      <c r="A38" s="16"/>
      <c r="B38" s="11" t="s">
        <v>13</v>
      </c>
      <c r="C38" s="25">
        <v>1.163</v>
      </c>
      <c r="D38" s="25">
        <v>0.50666666666666671</v>
      </c>
      <c r="E38" s="25">
        <v>0.8663333333333334</v>
      </c>
      <c r="F38" s="25">
        <v>0.42266666666666669</v>
      </c>
      <c r="G38" s="26">
        <v>0.17599999999999996</v>
      </c>
      <c r="H38" s="28">
        <f t="shared" si="0"/>
        <v>-58.359621451104118</v>
      </c>
      <c r="I38" s="27">
        <f t="shared" si="4"/>
        <v>-51.212004617160446</v>
      </c>
      <c r="J38" s="28">
        <f t="shared" si="1"/>
        <v>7.9488838592794622E-3</v>
      </c>
      <c r="K38" s="27">
        <f t="shared" si="2"/>
        <v>1.9533274887556584E-2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97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3414.4343333333331</v>
      </c>
      <c r="D13" s="26">
        <v>3226.79</v>
      </c>
      <c r="E13" s="26">
        <v>3019.52</v>
      </c>
      <c r="F13" s="26">
        <v>3449.5786666666668</v>
      </c>
      <c r="G13" s="26">
        <v>3622.9536666666668</v>
      </c>
      <c r="H13" s="28">
        <f t="shared" ref="H13:H38" si="0">IF(OR(OR(G13=0,F13=0),G13=""),"",(G13/F13-1)*100)</f>
        <v>5.0259761192091412</v>
      </c>
      <c r="I13" s="27">
        <f>IF(OR(OR(G13=0,F13=0),F13=""),"",(F13/E13-1)*100)</f>
        <v>14.242616928076867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1488.9403333333332</v>
      </c>
      <c r="D14" s="25">
        <f t="shared" ref="D14:G14" si="3">D13-SUM(D15:D38)</f>
        <v>1415.6583333333331</v>
      </c>
      <c r="E14" s="25">
        <f t="shared" si="3"/>
        <v>1384.6069999999997</v>
      </c>
      <c r="F14" s="25">
        <f t="shared" si="3"/>
        <v>1405.5956666666666</v>
      </c>
      <c r="G14" s="26">
        <f t="shared" si="3"/>
        <v>1600.8123333333333</v>
      </c>
      <c r="H14" s="28">
        <f t="shared" si="0"/>
        <v>13.888536461528656</v>
      </c>
      <c r="I14" s="27">
        <f>IF(OR(OR(G14=0,F14=0),F14=""),"",(F14/E14-1)*100)</f>
        <v>1.5158573275064313</v>
      </c>
      <c r="J14" s="28">
        <f t="shared" si="1"/>
        <v>44.185283076119937</v>
      </c>
      <c r="K14" s="27">
        <f t="shared" si="2"/>
        <v>40.746879618921575</v>
      </c>
      <c r="L14" s="18"/>
    </row>
    <row r="15" spans="1:15">
      <c r="A15" s="16"/>
      <c r="B15" s="12" t="s">
        <v>4</v>
      </c>
      <c r="C15" s="109">
        <v>740.14833333333343</v>
      </c>
      <c r="D15" s="109">
        <v>695.03433333333339</v>
      </c>
      <c r="E15" s="109">
        <v>497.02233333333334</v>
      </c>
      <c r="F15" s="109">
        <v>793.48199999999997</v>
      </c>
      <c r="G15" s="109">
        <v>858.5586666666668</v>
      </c>
      <c r="H15" s="50">
        <f t="shared" si="0"/>
        <v>8.2014042746611615</v>
      </c>
      <c r="I15" s="36">
        <f t="shared" ref="I15:I38" si="4">IF(OR(OR(G15=0,F15=0),F15=""),"",(F15/E15-1)*100)</f>
        <v>59.647152005912531</v>
      </c>
      <c r="J15" s="50">
        <f t="shared" si="1"/>
        <v>23.697754530120498</v>
      </c>
      <c r="K15" s="36">
        <f t="shared" si="2"/>
        <v>23.002287429112116</v>
      </c>
      <c r="L15" s="18"/>
      <c r="N15" s="23" t="s">
        <v>4</v>
      </c>
      <c r="O15" s="34">
        <f>J15</f>
        <v>23.697754530120498</v>
      </c>
    </row>
    <row r="16" spans="1:15">
      <c r="A16" s="16"/>
      <c r="B16" s="11" t="s">
        <v>23</v>
      </c>
      <c r="C16" s="55">
        <v>223.28</v>
      </c>
      <c r="D16" s="55">
        <v>195.24</v>
      </c>
      <c r="E16" s="55">
        <v>276.01666666666665</v>
      </c>
      <c r="F16" s="55">
        <v>257.68299999999999</v>
      </c>
      <c r="G16" s="56">
        <v>272.1993333333333</v>
      </c>
      <c r="H16" s="28">
        <f t="shared" si="0"/>
        <v>5.6334074554135638</v>
      </c>
      <c r="I16" s="27">
        <f t="shared" si="4"/>
        <v>-6.6422317492904952</v>
      </c>
      <c r="J16" s="28">
        <f t="shared" si="1"/>
        <v>7.5131883644477551</v>
      </c>
      <c r="K16" s="27">
        <f t="shared" si="2"/>
        <v>7.4699847401653683</v>
      </c>
      <c r="L16" s="18"/>
      <c r="N16" s="23" t="s">
        <v>37</v>
      </c>
      <c r="O16" s="34">
        <f>100-O15</f>
        <v>76.302245469879495</v>
      </c>
    </row>
    <row r="17" spans="1:12">
      <c r="A17" s="16"/>
      <c r="B17" s="11" t="s">
        <v>24</v>
      </c>
      <c r="C17" s="25">
        <v>228.13566666666668</v>
      </c>
      <c r="D17" s="25">
        <v>229.56100000000001</v>
      </c>
      <c r="E17" s="25">
        <v>269.161</v>
      </c>
      <c r="F17" s="25">
        <v>306.43299999999999</v>
      </c>
      <c r="G17" s="26">
        <v>176.37966666666668</v>
      </c>
      <c r="H17" s="28">
        <f t="shared" si="0"/>
        <v>-42.441033874724113</v>
      </c>
      <c r="I17" s="27">
        <f t="shared" si="4"/>
        <v>13.847474188311093</v>
      </c>
      <c r="J17" s="28">
        <f t="shared" si="1"/>
        <v>4.8683942135243061</v>
      </c>
      <c r="K17" s="27">
        <f t="shared" si="2"/>
        <v>8.8832008082919494</v>
      </c>
      <c r="L17" s="18"/>
    </row>
    <row r="18" spans="1:12">
      <c r="A18" s="16"/>
      <c r="B18" s="11" t="s">
        <v>19</v>
      </c>
      <c r="C18" s="25">
        <v>57.462666666666671</v>
      </c>
      <c r="D18" s="25">
        <v>132.86366666666666</v>
      </c>
      <c r="E18" s="25">
        <v>117.05066666666666</v>
      </c>
      <c r="F18" s="25">
        <v>142.71299999999999</v>
      </c>
      <c r="G18" s="26">
        <v>118.69033333333334</v>
      </c>
      <c r="H18" s="28">
        <f t="shared" si="0"/>
        <v>-16.832851013339113</v>
      </c>
      <c r="I18" s="27">
        <f t="shared" si="4"/>
        <v>21.924124026062785</v>
      </c>
      <c r="J18" s="28">
        <f t="shared" si="1"/>
        <v>3.2760654497283568</v>
      </c>
      <c r="K18" s="27">
        <f t="shared" si="2"/>
        <v>4.1371139431907427</v>
      </c>
      <c r="L18" s="18"/>
    </row>
    <row r="19" spans="1:12">
      <c r="A19" s="16"/>
      <c r="B19" s="11" t="s">
        <v>20</v>
      </c>
      <c r="C19" s="25">
        <v>64.226666666666674</v>
      </c>
      <c r="D19" s="25">
        <v>64.419333333333341</v>
      </c>
      <c r="E19" s="25">
        <v>56.812999999999995</v>
      </c>
      <c r="F19" s="25">
        <v>70.287666666666667</v>
      </c>
      <c r="G19" s="26">
        <v>88.647333333333336</v>
      </c>
      <c r="H19" s="28">
        <f t="shared" si="0"/>
        <v>26.1207513883422</v>
      </c>
      <c r="I19" s="27">
        <f t="shared" si="4"/>
        <v>23.717576376298855</v>
      </c>
      <c r="J19" s="28">
        <f t="shared" si="1"/>
        <v>2.4468249248932339</v>
      </c>
      <c r="K19" s="27">
        <f t="shared" si="2"/>
        <v>2.0375725112709415</v>
      </c>
      <c r="L19" s="18"/>
    </row>
    <row r="20" spans="1:12">
      <c r="A20" s="16"/>
      <c r="B20" s="11" t="s">
        <v>25</v>
      </c>
      <c r="C20" s="25">
        <v>77.748000000000005</v>
      </c>
      <c r="D20" s="25">
        <v>49.588333333333331</v>
      </c>
      <c r="E20" s="25">
        <v>56.001333333333328</v>
      </c>
      <c r="F20" s="25">
        <v>90.398333333333326</v>
      </c>
      <c r="G20" s="26">
        <v>87.006666666666661</v>
      </c>
      <c r="H20" s="28">
        <f t="shared" si="0"/>
        <v>-3.7519128302512916</v>
      </c>
      <c r="I20" s="27">
        <f t="shared" si="4"/>
        <v>61.421751863050879</v>
      </c>
      <c r="J20" s="28">
        <f t="shared" si="1"/>
        <v>2.4015395909470181</v>
      </c>
      <c r="K20" s="27">
        <f t="shared" si="2"/>
        <v>2.6205615835595766</v>
      </c>
      <c r="L20" s="18"/>
    </row>
    <row r="21" spans="1:12">
      <c r="A21" s="16"/>
      <c r="B21" s="11" t="s">
        <v>7</v>
      </c>
      <c r="C21" s="25">
        <v>64.819333333333333</v>
      </c>
      <c r="D21" s="25">
        <v>50.952333333333335</v>
      </c>
      <c r="E21" s="25">
        <v>35.274000000000001</v>
      </c>
      <c r="F21" s="25">
        <v>41.853999999999999</v>
      </c>
      <c r="G21" s="26">
        <v>54.137333333333338</v>
      </c>
      <c r="H21" s="28">
        <f t="shared" si="0"/>
        <v>29.348051161975764</v>
      </c>
      <c r="I21" s="27">
        <f t="shared" si="4"/>
        <v>18.653966094006911</v>
      </c>
      <c r="J21" s="28">
        <f t="shared" si="1"/>
        <v>1.4942872118798833</v>
      </c>
      <c r="K21" s="27">
        <f t="shared" si="2"/>
        <v>1.213307596212716</v>
      </c>
      <c r="L21" s="18"/>
    </row>
    <row r="22" spans="1:12">
      <c r="A22" s="16"/>
      <c r="B22" s="11" t="s">
        <v>5</v>
      </c>
      <c r="C22" s="25">
        <v>64.471999999999994</v>
      </c>
      <c r="D22" s="25">
        <v>24.013666666666666</v>
      </c>
      <c r="E22" s="25">
        <v>24.793000000000003</v>
      </c>
      <c r="F22" s="25">
        <v>29.036000000000001</v>
      </c>
      <c r="G22" s="26">
        <v>42.398666666666664</v>
      </c>
      <c r="H22" s="28">
        <f t="shared" si="0"/>
        <v>46.021031363364997</v>
      </c>
      <c r="I22" s="27">
        <f t="shared" si="4"/>
        <v>17.113701447989339</v>
      </c>
      <c r="J22" s="28">
        <f t="shared" si="1"/>
        <v>1.17027902003715</v>
      </c>
      <c r="K22" s="27">
        <f t="shared" si="2"/>
        <v>0.84172598469996718</v>
      </c>
      <c r="L22" s="18"/>
    </row>
    <row r="23" spans="1:12">
      <c r="A23" s="16"/>
      <c r="B23" s="11" t="s">
        <v>10</v>
      </c>
      <c r="C23" s="25">
        <v>29.435666666666666</v>
      </c>
      <c r="D23" s="25">
        <v>30.360666666666663</v>
      </c>
      <c r="E23" s="25">
        <v>20.77566666666667</v>
      </c>
      <c r="F23" s="25">
        <v>23.719666666666669</v>
      </c>
      <c r="G23" s="26">
        <v>39.499666666666663</v>
      </c>
      <c r="H23" s="28">
        <f t="shared" si="0"/>
        <v>66.527073174159241</v>
      </c>
      <c r="I23" s="27">
        <f t="shared" si="4"/>
        <v>14.170423732892633</v>
      </c>
      <c r="J23" s="28">
        <f t="shared" si="1"/>
        <v>1.0902614358579061</v>
      </c>
      <c r="K23" s="27">
        <f t="shared" si="2"/>
        <v>0.687610544901329</v>
      </c>
      <c r="L23" s="18"/>
    </row>
    <row r="24" spans="1:12">
      <c r="A24" s="16"/>
      <c r="B24" s="11" t="s">
        <v>9</v>
      </c>
      <c r="C24" s="25">
        <v>43.121000000000002</v>
      </c>
      <c r="D24" s="25">
        <v>45.156666666666666</v>
      </c>
      <c r="E24" s="25">
        <v>35.715666666666664</v>
      </c>
      <c r="F24" s="25">
        <v>42.425666666666665</v>
      </c>
      <c r="G24" s="26">
        <v>39.089333333333336</v>
      </c>
      <c r="H24" s="28">
        <f t="shared" si="0"/>
        <v>-7.8639502816691076</v>
      </c>
      <c r="I24" s="27">
        <f t="shared" si="4"/>
        <v>18.787273558755736</v>
      </c>
      <c r="J24" s="28">
        <f t="shared" si="1"/>
        <v>1.0789355020733085</v>
      </c>
      <c r="K24" s="27">
        <f t="shared" si="2"/>
        <v>1.2298796683962177</v>
      </c>
      <c r="L24" s="18"/>
    </row>
    <row r="25" spans="1:12">
      <c r="A25" s="16"/>
      <c r="B25" s="11" t="s">
        <v>21</v>
      </c>
      <c r="C25" s="25">
        <v>32.780999999999999</v>
      </c>
      <c r="D25" s="25">
        <v>29.681666666666668</v>
      </c>
      <c r="E25" s="25">
        <v>33.106999999999999</v>
      </c>
      <c r="F25" s="25">
        <v>38.562333333333328</v>
      </c>
      <c r="G25" s="26">
        <v>35.840666666666671</v>
      </c>
      <c r="H25" s="28">
        <f t="shared" si="0"/>
        <v>-7.0578370949198943</v>
      </c>
      <c r="I25" s="27">
        <f t="shared" si="4"/>
        <v>16.47788483805035</v>
      </c>
      <c r="J25" s="28">
        <f t="shared" si="1"/>
        <v>0.98926649259752242</v>
      </c>
      <c r="K25" s="27">
        <f t="shared" si="2"/>
        <v>1.1178853146896393</v>
      </c>
      <c r="L25" s="18"/>
    </row>
    <row r="26" spans="1:12">
      <c r="A26" s="16"/>
      <c r="B26" s="11" t="s">
        <v>17</v>
      </c>
      <c r="C26" s="25">
        <v>42.530999999999999</v>
      </c>
      <c r="D26" s="25">
        <v>33.327333333333335</v>
      </c>
      <c r="E26" s="25">
        <v>28.47066666666667</v>
      </c>
      <c r="F26" s="25">
        <v>30.862333333333336</v>
      </c>
      <c r="G26" s="26">
        <v>30.765000000000001</v>
      </c>
      <c r="H26" s="28">
        <f t="shared" si="0"/>
        <v>-0.31537904889455959</v>
      </c>
      <c r="I26" s="27">
        <f t="shared" si="4"/>
        <v>8.4004589519037118</v>
      </c>
      <c r="J26" s="28">
        <f t="shared" si="1"/>
        <v>0.84916901596220618</v>
      </c>
      <c r="K26" s="27">
        <f t="shared" si="2"/>
        <v>0.89466964854451791</v>
      </c>
      <c r="L26" s="18"/>
    </row>
    <row r="27" spans="1:12">
      <c r="A27" s="16"/>
      <c r="B27" s="11" t="s">
        <v>22</v>
      </c>
      <c r="C27" s="25">
        <v>30.858333333333338</v>
      </c>
      <c r="D27" s="25">
        <v>28.308333333333334</v>
      </c>
      <c r="E27" s="25">
        <v>13.149333333333333</v>
      </c>
      <c r="F27" s="25">
        <v>17.432333333333332</v>
      </c>
      <c r="G27" s="26">
        <v>29.245333333333335</v>
      </c>
      <c r="H27" s="28">
        <f t="shared" si="0"/>
        <v>67.76488135074672</v>
      </c>
      <c r="I27" s="27">
        <f t="shared" si="4"/>
        <v>32.57199351044413</v>
      </c>
      <c r="J27" s="28">
        <f t="shared" si="1"/>
        <v>0.80722349839601404</v>
      </c>
      <c r="K27" s="27">
        <f t="shared" si="2"/>
        <v>0.50534673993036439</v>
      </c>
      <c r="L27" s="18"/>
    </row>
    <row r="28" spans="1:12">
      <c r="A28" s="16"/>
      <c r="B28" s="11" t="s">
        <v>3</v>
      </c>
      <c r="C28" s="25">
        <v>20.507999999999999</v>
      </c>
      <c r="D28" s="25">
        <v>22.078999999999997</v>
      </c>
      <c r="E28" s="25">
        <v>12.305</v>
      </c>
      <c r="F28" s="25">
        <v>17.463666666666668</v>
      </c>
      <c r="G28" s="26">
        <v>28.933999999999997</v>
      </c>
      <c r="H28" s="28">
        <f t="shared" si="0"/>
        <v>65.681128438090482</v>
      </c>
      <c r="I28" s="27">
        <f t="shared" si="4"/>
        <v>41.923337396722225</v>
      </c>
      <c r="J28" s="28">
        <f t="shared" si="1"/>
        <v>0.79863014164961699</v>
      </c>
      <c r="K28" s="27">
        <f t="shared" si="2"/>
        <v>0.50625506342030557</v>
      </c>
      <c r="L28" s="18"/>
    </row>
    <row r="29" spans="1:12">
      <c r="A29" s="16"/>
      <c r="B29" s="11" t="s">
        <v>18</v>
      </c>
      <c r="C29" s="25">
        <v>37.151333333333334</v>
      </c>
      <c r="D29" s="25">
        <v>45.266333333333328</v>
      </c>
      <c r="E29" s="25">
        <v>44.298666666666669</v>
      </c>
      <c r="F29" s="25">
        <v>33.747333333333337</v>
      </c>
      <c r="G29" s="26">
        <v>26.397666666666666</v>
      </c>
      <c r="H29" s="28">
        <f t="shared" si="0"/>
        <v>-21.778510894687987</v>
      </c>
      <c r="I29" s="27">
        <f t="shared" si="4"/>
        <v>-23.818625090296162</v>
      </c>
      <c r="J29" s="28">
        <f t="shared" si="1"/>
        <v>0.72862280601435603</v>
      </c>
      <c r="K29" s="27">
        <f t="shared" si="2"/>
        <v>0.9783030507300603</v>
      </c>
      <c r="L29" s="18"/>
    </row>
    <row r="30" spans="1:12">
      <c r="A30" s="16"/>
      <c r="B30" s="11" t="s">
        <v>11</v>
      </c>
      <c r="C30" s="25">
        <v>28.694333333333333</v>
      </c>
      <c r="D30" s="25">
        <v>21.313666666666666</v>
      </c>
      <c r="E30" s="25">
        <v>20.616333333333333</v>
      </c>
      <c r="F30" s="25">
        <v>29.361333333333334</v>
      </c>
      <c r="G30" s="26">
        <v>21.809666666666669</v>
      </c>
      <c r="H30" s="28">
        <f t="shared" si="0"/>
        <v>-25.719767494664183</v>
      </c>
      <c r="I30" s="27">
        <f t="shared" si="4"/>
        <v>42.417824055360633</v>
      </c>
      <c r="J30" s="28">
        <f t="shared" si="1"/>
        <v>0.60198580145610481</v>
      </c>
      <c r="K30" s="27">
        <f t="shared" si="2"/>
        <v>0.85115708816999491</v>
      </c>
      <c r="L30" s="18"/>
    </row>
    <row r="31" spans="1:12">
      <c r="A31" s="16"/>
      <c r="B31" s="11" t="s">
        <v>16</v>
      </c>
      <c r="C31" s="25">
        <v>14.411000000000001</v>
      </c>
      <c r="D31" s="25">
        <v>11.355666666666666</v>
      </c>
      <c r="E31" s="25">
        <v>8.852666666666666</v>
      </c>
      <c r="F31" s="25">
        <v>6.96</v>
      </c>
      <c r="G31" s="26">
        <v>14.675333333333333</v>
      </c>
      <c r="H31" s="28">
        <f t="shared" si="0"/>
        <v>110.85249042145593</v>
      </c>
      <c r="I31" s="27">
        <f t="shared" si="4"/>
        <v>-21.379621959484897</v>
      </c>
      <c r="J31" s="28">
        <f t="shared" si="1"/>
        <v>0.40506544337994566</v>
      </c>
      <c r="K31" s="27">
        <f t="shared" si="2"/>
        <v>0.20176377095714876</v>
      </c>
      <c r="L31" s="18"/>
    </row>
    <row r="32" spans="1:12">
      <c r="A32" s="16"/>
      <c r="B32" s="11" t="s">
        <v>14</v>
      </c>
      <c r="C32" s="25">
        <v>32.216333333333331</v>
      </c>
      <c r="D32" s="25">
        <v>28.781333333333336</v>
      </c>
      <c r="E32" s="25">
        <v>15.786666666666667</v>
      </c>
      <c r="F32" s="25">
        <v>24.38</v>
      </c>
      <c r="G32" s="26">
        <v>13.882666666666667</v>
      </c>
      <c r="H32" s="28">
        <f t="shared" si="0"/>
        <v>-43.057150669948044</v>
      </c>
      <c r="I32" s="27">
        <f t="shared" si="4"/>
        <v>54.4341216216216</v>
      </c>
      <c r="J32" s="28">
        <f t="shared" si="1"/>
        <v>0.38318642588216001</v>
      </c>
      <c r="K32" s="27">
        <f t="shared" si="2"/>
        <v>0.70675297930104697</v>
      </c>
      <c r="L32" s="18"/>
    </row>
    <row r="33" spans="1:14">
      <c r="A33" s="16"/>
      <c r="B33" s="11" t="s">
        <v>198</v>
      </c>
      <c r="C33" s="25">
        <v>17.457333333333334</v>
      </c>
      <c r="D33" s="25">
        <v>16.771666666666665</v>
      </c>
      <c r="E33" s="25">
        <v>16.03</v>
      </c>
      <c r="F33" s="25">
        <v>19.728999999999999</v>
      </c>
      <c r="G33" s="26">
        <v>13.540666666666667</v>
      </c>
      <c r="H33" s="28">
        <f t="shared" si="0"/>
        <v>-31.366685251828951</v>
      </c>
      <c r="I33" s="27">
        <f t="shared" si="4"/>
        <v>23.07548346849655</v>
      </c>
      <c r="J33" s="28">
        <f t="shared" si="1"/>
        <v>0.37374661429564698</v>
      </c>
      <c r="K33" s="27">
        <f t="shared" si="2"/>
        <v>0.5719249191398833</v>
      </c>
      <c r="L33" s="18"/>
    </row>
    <row r="34" spans="1:14">
      <c r="A34" s="16"/>
      <c r="B34" s="11" t="s">
        <v>15</v>
      </c>
      <c r="C34" s="25">
        <v>35.335666666666668</v>
      </c>
      <c r="D34" s="25">
        <v>22.927999999999997</v>
      </c>
      <c r="E34" s="25">
        <v>34.996000000000002</v>
      </c>
      <c r="F34" s="25">
        <v>11.172666666666666</v>
      </c>
      <c r="G34" s="26">
        <v>10.447000000000001</v>
      </c>
      <c r="H34" s="28">
        <f t="shared" si="0"/>
        <v>-6.4950176024822337</v>
      </c>
      <c r="I34" s="27">
        <f t="shared" si="4"/>
        <v>-68.07444660342135</v>
      </c>
      <c r="J34" s="28">
        <f t="shared" si="1"/>
        <v>0.28835588200088308</v>
      </c>
      <c r="K34" s="27">
        <f t="shared" si="2"/>
        <v>0.32388496527498623</v>
      </c>
      <c r="L34" s="18"/>
    </row>
    <row r="35" spans="1:14">
      <c r="A35" s="16"/>
      <c r="B35" s="11" t="s">
        <v>8</v>
      </c>
      <c r="C35" s="25">
        <v>21.875</v>
      </c>
      <c r="D35" s="25">
        <v>24.477666666666668</v>
      </c>
      <c r="E35" s="25">
        <v>8.2439999999999998</v>
      </c>
      <c r="F35" s="25">
        <v>6.4030000000000014</v>
      </c>
      <c r="G35" s="26">
        <v>9.1379999999999999</v>
      </c>
      <c r="H35" s="28">
        <f t="shared" si="0"/>
        <v>42.714352647196584</v>
      </c>
      <c r="I35" s="27">
        <f t="shared" si="4"/>
        <v>-22.331392527899062</v>
      </c>
      <c r="J35" s="28">
        <f t="shared" si="1"/>
        <v>0.25222514116244565</v>
      </c>
      <c r="K35" s="27">
        <f t="shared" si="2"/>
        <v>0.18561687147106665</v>
      </c>
      <c r="L35" s="18"/>
    </row>
    <row r="36" spans="1:14">
      <c r="A36" s="16"/>
      <c r="B36" s="11" t="s">
        <v>12</v>
      </c>
      <c r="C36" s="25">
        <v>7.1233333333333322</v>
      </c>
      <c r="D36" s="25">
        <v>3.3979999999999997</v>
      </c>
      <c r="E36" s="25">
        <v>4.4896666666666674</v>
      </c>
      <c r="F36" s="25">
        <v>5.4906666666666668</v>
      </c>
      <c r="G36" s="26">
        <v>5.7873333333333337</v>
      </c>
      <c r="H36" s="28">
        <f t="shared" si="0"/>
        <v>5.4031083050024353</v>
      </c>
      <c r="I36" s="27">
        <f t="shared" si="4"/>
        <v>22.295641844234893</v>
      </c>
      <c r="J36" s="28">
        <f t="shared" si="1"/>
        <v>0.15974074928366461</v>
      </c>
      <c r="K36" s="27">
        <f t="shared" si="2"/>
        <v>0.15916919708841737</v>
      </c>
      <c r="L36" s="18"/>
    </row>
    <row r="37" spans="1:14">
      <c r="A37" s="16"/>
      <c r="B37" s="11" t="s">
        <v>6</v>
      </c>
      <c r="C37" s="25">
        <v>9.1193333333333353</v>
      </c>
      <c r="D37" s="25">
        <v>5.4703333333333335</v>
      </c>
      <c r="E37" s="25">
        <v>4.4669999999999996</v>
      </c>
      <c r="F37" s="25">
        <v>3.4536666666666664</v>
      </c>
      <c r="G37" s="26">
        <v>4.7866666666666662</v>
      </c>
      <c r="H37" s="28">
        <f t="shared" si="0"/>
        <v>38.596660554000572</v>
      </c>
      <c r="I37" s="27">
        <f t="shared" si="4"/>
        <v>-22.684874263114697</v>
      </c>
      <c r="J37" s="28">
        <f t="shared" si="1"/>
        <v>0.13212055982683005</v>
      </c>
      <c r="K37" s="27">
        <f t="shared" si="2"/>
        <v>0.10011850722638976</v>
      </c>
      <c r="L37" s="18"/>
    </row>
    <row r="38" spans="1:14">
      <c r="A38" s="16"/>
      <c r="B38" s="11" t="s">
        <v>13</v>
      </c>
      <c r="C38" s="25">
        <v>2.5826666666666664</v>
      </c>
      <c r="D38" s="25">
        <v>0.78266666666666662</v>
      </c>
      <c r="E38" s="25">
        <v>1.4766666666666668</v>
      </c>
      <c r="F38" s="25">
        <v>0.93233333333333324</v>
      </c>
      <c r="G38" s="26">
        <v>0.28433333333333333</v>
      </c>
      <c r="H38" s="28">
        <f t="shared" si="0"/>
        <v>-69.503038970325349</v>
      </c>
      <c r="I38" s="27">
        <f t="shared" si="4"/>
        <v>-36.862302483069989</v>
      </c>
      <c r="J38" s="28">
        <f t="shared" si="1"/>
        <v>7.8481084632511175E-3</v>
      </c>
      <c r="K38" s="27">
        <f t="shared" si="2"/>
        <v>2.702745533367553E-2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99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5881.6959999999999</v>
      </c>
      <c r="D13" s="26">
        <v>5253.8550000000005</v>
      </c>
      <c r="E13" s="26">
        <v>5440.9350000000004</v>
      </c>
      <c r="F13" s="26">
        <v>6008.9610000000002</v>
      </c>
      <c r="G13" s="26">
        <v>6091.39</v>
      </c>
      <c r="H13" s="28">
        <f t="shared" ref="H13:H38" si="0">IF(OR(OR(G13=0,F13=0),G13=""),"",(G13/F13-1)*100)</f>
        <v>1.3717679312613251</v>
      </c>
      <c r="I13" s="27">
        <f>IF(OR(OR(G13=0,F13=0),F13=""),"",(F13/E13-1)*100)</f>
        <v>10.439860060816741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3029.4713333333339</v>
      </c>
      <c r="D14" s="25">
        <f>D13-SUM(D15:D38)</f>
        <v>2555.9966666666669</v>
      </c>
      <c r="E14" s="25">
        <f>E13-SUM(E15:E38)</f>
        <v>2748.1163333333338</v>
      </c>
      <c r="F14" s="25">
        <f>F13-SUM(F15:F38)</f>
        <v>2976.3807500000003</v>
      </c>
      <c r="G14" s="26">
        <f>G13-SUM(G15:G38)</f>
        <v>3028.2256666666681</v>
      </c>
      <c r="H14" s="28">
        <f t="shared" si="0"/>
        <v>1.7418778382660927</v>
      </c>
      <c r="I14" s="27">
        <f>IF(OR(OR(G14=0,F14=0),F14=""),"",(F14/E14-1)*100)</f>
        <v>8.3062137471375799</v>
      </c>
      <c r="J14" s="28">
        <f t="shared" si="1"/>
        <v>49.71321269310728</v>
      </c>
      <c r="K14" s="27">
        <f t="shared" si="2"/>
        <v>49.532369239873589</v>
      </c>
      <c r="L14" s="18"/>
    </row>
    <row r="15" spans="1:15">
      <c r="A15" s="16"/>
      <c r="B15" s="12" t="s">
        <v>4</v>
      </c>
      <c r="C15" s="109">
        <v>887.22233333333327</v>
      </c>
      <c r="D15" s="109">
        <v>868.53966666666668</v>
      </c>
      <c r="E15" s="109">
        <v>723.37633333333326</v>
      </c>
      <c r="F15" s="109">
        <v>1027.7286666666666</v>
      </c>
      <c r="G15" s="109">
        <v>1163.8073333333334</v>
      </c>
      <c r="H15" s="50">
        <f t="shared" si="0"/>
        <v>13.24071917814884</v>
      </c>
      <c r="I15" s="36">
        <f t="shared" ref="I15:I38" si="3">IF(OR(OR(G15=0,F15=0),F15=""),"",(F15/E15-1)*100)</f>
        <v>42.073858282157438</v>
      </c>
      <c r="J15" s="50">
        <f t="shared" si="1"/>
        <v>19.105776076286912</v>
      </c>
      <c r="K15" s="36">
        <f t="shared" si="2"/>
        <v>17.103267381277174</v>
      </c>
      <c r="L15" s="18"/>
      <c r="N15" s="23" t="s">
        <v>4</v>
      </c>
      <c r="O15" s="34">
        <f>J15</f>
        <v>19.105776076286912</v>
      </c>
    </row>
    <row r="16" spans="1:15">
      <c r="A16" s="16"/>
      <c r="B16" s="11" t="s">
        <v>23</v>
      </c>
      <c r="C16" s="55">
        <v>366.78199999999998</v>
      </c>
      <c r="D16" s="55">
        <v>398.62</v>
      </c>
      <c r="E16" s="55">
        <v>449.63833333333332</v>
      </c>
      <c r="F16" s="55">
        <v>421.40533333333332</v>
      </c>
      <c r="G16" s="56">
        <v>437.11500000000001</v>
      </c>
      <c r="H16" s="28">
        <f t="shared" si="0"/>
        <v>3.7279230764363014</v>
      </c>
      <c r="I16" s="27">
        <f t="shared" si="3"/>
        <v>-6.2790464929220917</v>
      </c>
      <c r="J16" s="28">
        <f t="shared" si="1"/>
        <v>7.1759483467648604</v>
      </c>
      <c r="K16" s="27">
        <f t="shared" si="2"/>
        <v>7.0129483838110005</v>
      </c>
      <c r="L16" s="18"/>
      <c r="N16" s="23" t="s">
        <v>37</v>
      </c>
      <c r="O16" s="34">
        <f>100-O15</f>
        <v>80.894223923713085</v>
      </c>
    </row>
    <row r="17" spans="1:12">
      <c r="A17" s="16"/>
      <c r="B17" s="11" t="s">
        <v>24</v>
      </c>
      <c r="C17" s="25">
        <v>382.18866666666668</v>
      </c>
      <c r="D17" s="25">
        <v>374.57166666666672</v>
      </c>
      <c r="E17" s="25">
        <v>412.85300000000001</v>
      </c>
      <c r="F17" s="25">
        <v>424.29599999999999</v>
      </c>
      <c r="G17" s="26">
        <v>338.12</v>
      </c>
      <c r="H17" s="28">
        <f t="shared" si="0"/>
        <v>-20.310349378735594</v>
      </c>
      <c r="I17" s="27">
        <f t="shared" si="3"/>
        <v>2.7716887124472844</v>
      </c>
      <c r="J17" s="28">
        <f t="shared" si="1"/>
        <v>5.5507856170759053</v>
      </c>
      <c r="K17" s="27">
        <f t="shared" si="2"/>
        <v>7.0610543153799794</v>
      </c>
      <c r="L17" s="18"/>
    </row>
    <row r="18" spans="1:12">
      <c r="A18" s="16"/>
      <c r="B18" s="11" t="s">
        <v>19</v>
      </c>
      <c r="C18" s="25">
        <v>99.971000000000004</v>
      </c>
      <c r="D18" s="25">
        <v>156.14099999999999</v>
      </c>
      <c r="E18" s="25">
        <v>173.96566666666664</v>
      </c>
      <c r="F18" s="25">
        <v>199.42225000000002</v>
      </c>
      <c r="G18" s="26">
        <v>165.45533333333336</v>
      </c>
      <c r="H18" s="28">
        <f t="shared" si="0"/>
        <v>-17.032661434050944</v>
      </c>
      <c r="I18" s="27">
        <f t="shared" si="3"/>
        <v>14.633107682167212</v>
      </c>
      <c r="J18" s="28">
        <f t="shared" si="1"/>
        <v>2.7162163862982562</v>
      </c>
      <c r="K18" s="27">
        <f t="shared" si="2"/>
        <v>3.3187476171005272</v>
      </c>
      <c r="L18" s="18"/>
    </row>
    <row r="19" spans="1:12">
      <c r="A19" s="16"/>
      <c r="B19" s="11" t="s">
        <v>25</v>
      </c>
      <c r="C19" s="25">
        <v>176.07499999999999</v>
      </c>
      <c r="D19" s="25">
        <v>103.70299999999999</v>
      </c>
      <c r="E19" s="25">
        <v>116.09266666666667</v>
      </c>
      <c r="F19" s="25">
        <v>123.06233333333334</v>
      </c>
      <c r="G19" s="26">
        <v>124.68866666666668</v>
      </c>
      <c r="H19" s="28">
        <f t="shared" si="0"/>
        <v>1.3215524923683608</v>
      </c>
      <c r="I19" s="27">
        <f t="shared" si="3"/>
        <v>6.0035374040278144</v>
      </c>
      <c r="J19" s="28">
        <f t="shared" si="1"/>
        <v>2.0469657445454432</v>
      </c>
      <c r="K19" s="27">
        <f t="shared" si="2"/>
        <v>2.0479802304147645</v>
      </c>
      <c r="L19" s="18"/>
    </row>
    <row r="20" spans="1:12">
      <c r="A20" s="16"/>
      <c r="B20" s="11" t="s">
        <v>20</v>
      </c>
      <c r="C20" s="25">
        <v>117.03300000000002</v>
      </c>
      <c r="D20" s="25">
        <v>96.974000000000004</v>
      </c>
      <c r="E20" s="25">
        <v>101.85933333333332</v>
      </c>
      <c r="F20" s="25">
        <v>105.07066666666667</v>
      </c>
      <c r="G20" s="26">
        <v>105.07600000000001</v>
      </c>
      <c r="H20" s="28">
        <f t="shared" si="0"/>
        <v>5.0759488851914725E-3</v>
      </c>
      <c r="I20" s="27">
        <f t="shared" si="3"/>
        <v>3.1527138733809412</v>
      </c>
      <c r="J20" s="28">
        <f t="shared" si="1"/>
        <v>1.7249921610666858</v>
      </c>
      <c r="K20" s="27">
        <f t="shared" si="2"/>
        <v>1.7485662940176623</v>
      </c>
      <c r="L20" s="18"/>
    </row>
    <row r="21" spans="1:12">
      <c r="A21" s="16"/>
      <c r="B21" s="11" t="s">
        <v>22</v>
      </c>
      <c r="C21" s="25">
        <v>63.05333333333332</v>
      </c>
      <c r="D21" s="25">
        <v>63.96</v>
      </c>
      <c r="E21" s="25">
        <v>57.267000000000003</v>
      </c>
      <c r="F21" s="25">
        <v>75.917666666666662</v>
      </c>
      <c r="G21" s="26">
        <v>84.986000000000004</v>
      </c>
      <c r="H21" s="28">
        <f t="shared" si="0"/>
        <v>11.944957914934173</v>
      </c>
      <c r="I21" s="27">
        <f t="shared" si="3"/>
        <v>32.567912875943669</v>
      </c>
      <c r="J21" s="28">
        <f t="shared" si="1"/>
        <v>1.395182380376236</v>
      </c>
      <c r="K21" s="27">
        <f t="shared" si="2"/>
        <v>1.2634075452755753</v>
      </c>
      <c r="L21" s="18"/>
    </row>
    <row r="22" spans="1:12">
      <c r="A22" s="16"/>
      <c r="B22" s="11" t="s">
        <v>7</v>
      </c>
      <c r="C22" s="25">
        <v>83.376999999999995</v>
      </c>
      <c r="D22" s="25">
        <v>73.936666666666667</v>
      </c>
      <c r="E22" s="25">
        <v>61.471333333333327</v>
      </c>
      <c r="F22" s="25">
        <v>75.143333333333331</v>
      </c>
      <c r="G22" s="26">
        <v>82.510666666666665</v>
      </c>
      <c r="H22" s="28">
        <f t="shared" si="0"/>
        <v>9.8043738632834998</v>
      </c>
      <c r="I22" s="27">
        <f t="shared" si="3"/>
        <v>22.24126150942989</v>
      </c>
      <c r="J22" s="28">
        <f t="shared" si="1"/>
        <v>1.3545457878524716</v>
      </c>
      <c r="K22" s="27">
        <f t="shared" si="2"/>
        <v>1.2505212354237834</v>
      </c>
      <c r="L22" s="18"/>
    </row>
    <row r="23" spans="1:12">
      <c r="A23" s="16"/>
      <c r="B23" s="11" t="s">
        <v>5</v>
      </c>
      <c r="C23" s="25">
        <v>98.454666666666654</v>
      </c>
      <c r="D23" s="25">
        <v>48.341333333333331</v>
      </c>
      <c r="E23" s="25">
        <v>116.77633333333334</v>
      </c>
      <c r="F23" s="25">
        <v>102.50033333333333</v>
      </c>
      <c r="G23" s="26">
        <v>75.080333333333328</v>
      </c>
      <c r="H23" s="28">
        <f t="shared" si="0"/>
        <v>-26.75113251664223</v>
      </c>
      <c r="I23" s="27">
        <f t="shared" si="3"/>
        <v>-12.225079853509136</v>
      </c>
      <c r="J23" s="28">
        <f t="shared" si="1"/>
        <v>1.23256487161934</v>
      </c>
      <c r="K23" s="27">
        <f t="shared" si="2"/>
        <v>1.7057912895978744</v>
      </c>
      <c r="L23" s="18"/>
    </row>
    <row r="24" spans="1:12">
      <c r="A24" s="16"/>
      <c r="B24" s="11" t="s">
        <v>10</v>
      </c>
      <c r="C24" s="25">
        <v>61.375333333333337</v>
      </c>
      <c r="D24" s="25">
        <v>54.835000000000001</v>
      </c>
      <c r="E24" s="25">
        <v>47.352666666666664</v>
      </c>
      <c r="F24" s="25">
        <v>55.380333333333333</v>
      </c>
      <c r="G24" s="26">
        <v>67.993000000000009</v>
      </c>
      <c r="H24" s="28">
        <f t="shared" si="0"/>
        <v>22.77463118676306</v>
      </c>
      <c r="I24" s="27">
        <f t="shared" si="3"/>
        <v>16.952934716805814</v>
      </c>
      <c r="J24" s="28">
        <f t="shared" si="1"/>
        <v>1.116214854080924</v>
      </c>
      <c r="K24" s="27">
        <f t="shared" si="2"/>
        <v>0.92162910249098517</v>
      </c>
      <c r="L24" s="18"/>
    </row>
    <row r="25" spans="1:12">
      <c r="A25" s="16"/>
      <c r="B25" s="11" t="s">
        <v>9</v>
      </c>
      <c r="C25" s="25">
        <v>50.52</v>
      </c>
      <c r="D25" s="25">
        <v>52.664000000000009</v>
      </c>
      <c r="E25" s="25">
        <v>45.211000000000006</v>
      </c>
      <c r="F25" s="25">
        <v>51.256333333333338</v>
      </c>
      <c r="G25" s="26">
        <v>48.818999999999996</v>
      </c>
      <c r="H25" s="28">
        <f t="shared" si="0"/>
        <v>-4.7551847251396717</v>
      </c>
      <c r="I25" s="27">
        <f t="shared" si="3"/>
        <v>13.371377172222099</v>
      </c>
      <c r="J25" s="28">
        <f t="shared" si="1"/>
        <v>0.80144269206207441</v>
      </c>
      <c r="K25" s="27">
        <f t="shared" si="2"/>
        <v>0.85299826930701228</v>
      </c>
      <c r="L25" s="18"/>
    </row>
    <row r="26" spans="1:12">
      <c r="A26" s="16"/>
      <c r="B26" s="11" t="s">
        <v>21</v>
      </c>
      <c r="C26" s="25">
        <v>49.867333333333328</v>
      </c>
      <c r="D26" s="25">
        <v>38.343666666666671</v>
      </c>
      <c r="E26" s="25">
        <v>40.261666666666663</v>
      </c>
      <c r="F26" s="25">
        <v>43.044333333333327</v>
      </c>
      <c r="G26" s="26">
        <v>46.142666666666663</v>
      </c>
      <c r="H26" s="28">
        <f t="shared" si="0"/>
        <v>7.1980051574733084</v>
      </c>
      <c r="I26" s="27">
        <f t="shared" si="3"/>
        <v>6.911454236867165</v>
      </c>
      <c r="J26" s="28">
        <f t="shared" si="1"/>
        <v>0.75750636006997851</v>
      </c>
      <c r="K26" s="27">
        <f t="shared" si="2"/>
        <v>0.71633570817539549</v>
      </c>
      <c r="L26" s="18"/>
    </row>
    <row r="27" spans="1:12">
      <c r="A27" s="16"/>
      <c r="B27" s="11" t="s">
        <v>18</v>
      </c>
      <c r="C27" s="25">
        <v>59.193333333333328</v>
      </c>
      <c r="D27" s="25">
        <v>59.407000000000004</v>
      </c>
      <c r="E27" s="25">
        <v>53.774999999999999</v>
      </c>
      <c r="F27" s="25">
        <v>50.431666666666672</v>
      </c>
      <c r="G27" s="26">
        <v>44.25</v>
      </c>
      <c r="H27" s="28">
        <f t="shared" si="0"/>
        <v>-12.257510162265783</v>
      </c>
      <c r="I27" s="27">
        <f t="shared" si="3"/>
        <v>-6.2172632883929824</v>
      </c>
      <c r="J27" s="28">
        <f t="shared" si="1"/>
        <v>0.7264351814610458</v>
      </c>
      <c r="K27" s="27">
        <f t="shared" si="2"/>
        <v>0.83927432157850035</v>
      </c>
      <c r="L27" s="18"/>
    </row>
    <row r="28" spans="1:12">
      <c r="A28" s="16"/>
      <c r="B28" s="11" t="s">
        <v>14</v>
      </c>
      <c r="C28" s="25">
        <v>40.81</v>
      </c>
      <c r="D28" s="25">
        <v>33.851000000000006</v>
      </c>
      <c r="E28" s="25">
        <v>36.587666666666671</v>
      </c>
      <c r="F28" s="25">
        <v>39.630000000000003</v>
      </c>
      <c r="G28" s="26">
        <v>44.205333333333328</v>
      </c>
      <c r="H28" s="28">
        <f t="shared" si="0"/>
        <v>11.545125746488338</v>
      </c>
      <c r="I28" s="27">
        <f t="shared" si="3"/>
        <v>8.3151881781656769</v>
      </c>
      <c r="J28" s="28">
        <f t="shared" si="1"/>
        <v>0.72570190602363871</v>
      </c>
      <c r="K28" s="27">
        <f t="shared" si="2"/>
        <v>0.65951501432610393</v>
      </c>
      <c r="L28" s="18"/>
    </row>
    <row r="29" spans="1:12">
      <c r="A29" s="16"/>
      <c r="B29" s="11" t="s">
        <v>15</v>
      </c>
      <c r="C29" s="25">
        <v>57.329000000000001</v>
      </c>
      <c r="D29" s="25">
        <v>40.233666666666664</v>
      </c>
      <c r="E29" s="25">
        <v>62.076666666666661</v>
      </c>
      <c r="F29" s="25">
        <v>50.621000000000002</v>
      </c>
      <c r="G29" s="26">
        <v>38.768333333333331</v>
      </c>
      <c r="H29" s="28">
        <f t="shared" si="0"/>
        <v>-23.414524933657322</v>
      </c>
      <c r="I29" s="27">
        <f t="shared" si="3"/>
        <v>-18.454062181173803</v>
      </c>
      <c r="J29" s="28">
        <f t="shared" si="1"/>
        <v>0.63644477423598433</v>
      </c>
      <c r="K29" s="27">
        <f t="shared" si="2"/>
        <v>0.84242517133993711</v>
      </c>
      <c r="L29" s="18"/>
    </row>
    <row r="30" spans="1:12">
      <c r="A30" s="16"/>
      <c r="B30" s="11" t="s">
        <v>8</v>
      </c>
      <c r="C30" s="25">
        <v>54.436333333333344</v>
      </c>
      <c r="D30" s="25">
        <v>50.56466666666666</v>
      </c>
      <c r="E30" s="25">
        <v>49.121000000000002</v>
      </c>
      <c r="F30" s="25">
        <v>25.438666666666666</v>
      </c>
      <c r="G30" s="26">
        <v>35.467666666666666</v>
      </c>
      <c r="H30" s="28">
        <f t="shared" si="0"/>
        <v>39.424236071072905</v>
      </c>
      <c r="I30" s="27">
        <f t="shared" si="3"/>
        <v>-48.212237807319347</v>
      </c>
      <c r="J30" s="28">
        <f t="shared" si="1"/>
        <v>0.58225900273446063</v>
      </c>
      <c r="K30" s="27">
        <f t="shared" si="2"/>
        <v>0.42334551125671582</v>
      </c>
      <c r="L30" s="18"/>
    </row>
    <row r="31" spans="1:12">
      <c r="A31" s="16"/>
      <c r="B31" s="11" t="s">
        <v>17</v>
      </c>
      <c r="C31" s="25">
        <v>50.808</v>
      </c>
      <c r="D31" s="25">
        <v>42.268999999999998</v>
      </c>
      <c r="E31" s="25">
        <v>35.408999999999999</v>
      </c>
      <c r="F31" s="25">
        <v>35.932333333333332</v>
      </c>
      <c r="G31" s="26">
        <v>32.732333333333337</v>
      </c>
      <c r="H31" s="28">
        <f t="shared" si="0"/>
        <v>-8.9056281714704362</v>
      </c>
      <c r="I31" s="27">
        <f t="shared" si="3"/>
        <v>1.4779669952083685</v>
      </c>
      <c r="J31" s="28">
        <f t="shared" si="1"/>
        <v>0.53735409050041671</v>
      </c>
      <c r="K31" s="27">
        <f t="shared" si="2"/>
        <v>0.59797914037607058</v>
      </c>
      <c r="L31" s="18"/>
    </row>
    <row r="32" spans="1:12">
      <c r="A32" s="16"/>
      <c r="B32" s="11" t="s">
        <v>11</v>
      </c>
      <c r="C32" s="25">
        <v>43.606666666666662</v>
      </c>
      <c r="D32" s="25">
        <v>40.750666666666667</v>
      </c>
      <c r="E32" s="25">
        <v>32.18266666666667</v>
      </c>
      <c r="F32" s="25">
        <v>38.084666666666664</v>
      </c>
      <c r="G32" s="26">
        <v>31.029</v>
      </c>
      <c r="H32" s="28">
        <f t="shared" si="0"/>
        <v>-18.526266038825767</v>
      </c>
      <c r="I32" s="27">
        <f t="shared" si="3"/>
        <v>18.339064506773806</v>
      </c>
      <c r="J32" s="28">
        <f t="shared" si="1"/>
        <v>0.50939112419332855</v>
      </c>
      <c r="K32" s="27">
        <f t="shared" si="2"/>
        <v>0.63379786732958765</v>
      </c>
      <c r="L32" s="18"/>
    </row>
    <row r="33" spans="1:14">
      <c r="A33" s="16"/>
      <c r="B33" s="11" t="s">
        <v>3</v>
      </c>
      <c r="C33" s="25">
        <v>36.507333333333328</v>
      </c>
      <c r="D33" s="25">
        <v>41.077666666666666</v>
      </c>
      <c r="E33" s="25">
        <v>23.145</v>
      </c>
      <c r="F33" s="25">
        <v>26.055666666666667</v>
      </c>
      <c r="G33" s="26">
        <v>30.280333333333335</v>
      </c>
      <c r="H33" s="28">
        <f t="shared" si="0"/>
        <v>16.214003351798077</v>
      </c>
      <c r="I33" s="27">
        <f t="shared" si="3"/>
        <v>12.575790307481816</v>
      </c>
      <c r="J33" s="28">
        <f t="shared" si="1"/>
        <v>0.49710055230962613</v>
      </c>
      <c r="K33" s="27">
        <f t="shared" si="2"/>
        <v>0.43361350933491943</v>
      </c>
      <c r="L33" s="18"/>
    </row>
    <row r="34" spans="1:14">
      <c r="A34" s="16"/>
      <c r="B34" s="11" t="s">
        <v>198</v>
      </c>
      <c r="C34" s="25">
        <v>19.15433333333333</v>
      </c>
      <c r="D34" s="25">
        <v>20.163</v>
      </c>
      <c r="E34" s="25">
        <v>23.872</v>
      </c>
      <c r="F34" s="25">
        <v>32.742666666666672</v>
      </c>
      <c r="G34" s="26">
        <v>28.343</v>
      </c>
      <c r="H34" s="28">
        <f t="shared" si="0"/>
        <v>-13.437105509630666</v>
      </c>
      <c r="I34" s="27">
        <f t="shared" si="3"/>
        <v>37.159294012511189</v>
      </c>
      <c r="J34" s="28">
        <f t="shared" si="1"/>
        <v>0.46529609826328633</v>
      </c>
      <c r="K34" s="27">
        <f t="shared" si="2"/>
        <v>0.54489730698313188</v>
      </c>
      <c r="L34" s="18"/>
    </row>
    <row r="35" spans="1:14">
      <c r="A35" s="16"/>
      <c r="B35" s="11" t="s">
        <v>16</v>
      </c>
      <c r="C35" s="25">
        <v>19.024666666666668</v>
      </c>
      <c r="D35" s="25">
        <v>16.681333333333331</v>
      </c>
      <c r="E35" s="25">
        <v>11.888333333333335</v>
      </c>
      <c r="F35" s="25">
        <v>8.6273333333333326</v>
      </c>
      <c r="G35" s="26">
        <v>19.066666666666666</v>
      </c>
      <c r="H35" s="28">
        <f t="shared" si="0"/>
        <v>121.00301367745926</v>
      </c>
      <c r="I35" s="27">
        <f t="shared" si="3"/>
        <v>-27.430253750175261</v>
      </c>
      <c r="J35" s="28">
        <f t="shared" si="1"/>
        <v>0.31301011208717</v>
      </c>
      <c r="K35" s="27">
        <f t="shared" si="2"/>
        <v>0.14357446043223335</v>
      </c>
      <c r="L35" s="18"/>
    </row>
    <row r="36" spans="1:14">
      <c r="A36" s="16"/>
      <c r="B36" s="11" t="s">
        <v>6</v>
      </c>
      <c r="C36" s="25">
        <v>20.175666666666668</v>
      </c>
      <c r="D36" s="25">
        <v>14.689666666666668</v>
      </c>
      <c r="E36" s="25">
        <v>7.7970000000000006</v>
      </c>
      <c r="F36" s="25">
        <v>12.911666666666667</v>
      </c>
      <c r="G36" s="26">
        <v>11.488666666666667</v>
      </c>
      <c r="H36" s="28">
        <f t="shared" si="0"/>
        <v>-11.021040402736549</v>
      </c>
      <c r="I36" s="27">
        <f t="shared" si="3"/>
        <v>65.597879526313534</v>
      </c>
      <c r="J36" s="28">
        <f t="shared" si="1"/>
        <v>0.18860500914679024</v>
      </c>
      <c r="K36" s="27">
        <f t="shared" si="2"/>
        <v>0.21487353082615557</v>
      </c>
      <c r="L36" s="18"/>
    </row>
    <row r="37" spans="1:14">
      <c r="A37" s="16"/>
      <c r="B37" s="11" t="s">
        <v>12</v>
      </c>
      <c r="C37" s="25">
        <v>11.401000000000002</v>
      </c>
      <c r="D37" s="25">
        <v>5.4996666666666671</v>
      </c>
      <c r="E37" s="25">
        <v>7.7156666666666665</v>
      </c>
      <c r="F37" s="25">
        <v>6.6203333333333338</v>
      </c>
      <c r="G37" s="26">
        <v>7.282</v>
      </c>
      <c r="H37" s="28">
        <f t="shared" si="0"/>
        <v>9.9944615074769594</v>
      </c>
      <c r="I37" s="27">
        <f t="shared" si="3"/>
        <v>-14.196224132716972</v>
      </c>
      <c r="J37" s="28">
        <f t="shared" si="1"/>
        <v>0.11954578511636917</v>
      </c>
      <c r="K37" s="27">
        <f t="shared" si="2"/>
        <v>0.11017434350686141</v>
      </c>
      <c r="L37" s="18"/>
    </row>
    <row r="38" spans="1:14">
      <c r="A38" s="16"/>
      <c r="B38" s="11" t="s">
        <v>13</v>
      </c>
      <c r="C38" s="25">
        <v>3.8586666666666667</v>
      </c>
      <c r="D38" s="25">
        <v>2.0409999999999999</v>
      </c>
      <c r="E38" s="25">
        <v>3.1233333333333331</v>
      </c>
      <c r="F38" s="25">
        <v>1.2566666666666666</v>
      </c>
      <c r="G38" s="26">
        <v>0.45700000000000002</v>
      </c>
      <c r="H38" s="28">
        <f t="shared" si="0"/>
        <v>-63.633952254641898</v>
      </c>
      <c r="I38" s="27">
        <f t="shared" si="3"/>
        <v>-59.765208110992532</v>
      </c>
      <c r="J38" s="28">
        <f t="shared" si="1"/>
        <v>7.5023927215298967E-3</v>
      </c>
      <c r="K38" s="27">
        <f t="shared" si="2"/>
        <v>2.0913210564466409E-2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58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1755.0256666666664</v>
      </c>
      <c r="D13" s="26">
        <v>1927.4356666666665</v>
      </c>
      <c r="E13" s="26">
        <v>2333.6173333333331</v>
      </c>
      <c r="F13" s="26">
        <v>2665.3426666666669</v>
      </c>
      <c r="G13" s="26">
        <v>2671.5236666666665</v>
      </c>
      <c r="H13" s="28">
        <f t="shared" ref="H13:H38" si="0">IF(OR(OR(G13=0,F13=0),G13=""),"",(G13/F13-1)*100)</f>
        <v>0.23190263966057501</v>
      </c>
      <c r="I13" s="27">
        <f>IF(OR(OR(G13=0,F13=0),F13=""),"",(F13/E13-1)*100)</f>
        <v>14.215069822930149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729.89933333333329</v>
      </c>
      <c r="D14" s="25">
        <f>D13-SUM(D15:D38)</f>
        <v>783.81033333333335</v>
      </c>
      <c r="E14" s="25">
        <f>E13-SUM(E15:E38)</f>
        <v>996.02599999999961</v>
      </c>
      <c r="F14" s="25">
        <f>F13-SUM(F15:F38)</f>
        <v>1138.7066666666665</v>
      </c>
      <c r="G14" s="26">
        <f>G13-SUM(G15:G38)</f>
        <v>1129.7076666666662</v>
      </c>
      <c r="H14" s="28">
        <f t="shared" si="0"/>
        <v>-0.79028254276783949</v>
      </c>
      <c r="I14" s="27">
        <f>IF(OR(OR(G14=0,F14=0),F14=""),"",(F14/E14-1)*100)</f>
        <v>14.324994193592033</v>
      </c>
      <c r="J14" s="28">
        <f t="shared" si="1"/>
        <v>42.287016984439951</v>
      </c>
      <c r="K14" s="27">
        <f t="shared" si="2"/>
        <v>42.722711826421808</v>
      </c>
      <c r="L14" s="18"/>
    </row>
    <row r="15" spans="1:15">
      <c r="A15" s="16"/>
      <c r="B15" s="12" t="s">
        <v>4</v>
      </c>
      <c r="C15" s="109">
        <v>320.3056666666667</v>
      </c>
      <c r="D15" s="109">
        <v>394.92733333333331</v>
      </c>
      <c r="E15" s="109">
        <v>348.38066666666668</v>
      </c>
      <c r="F15" s="109">
        <v>498.125</v>
      </c>
      <c r="G15" s="109">
        <v>586.06200000000001</v>
      </c>
      <c r="H15" s="50">
        <f t="shared" si="0"/>
        <v>17.65360100376412</v>
      </c>
      <c r="I15" s="36">
        <f t="shared" ref="I15:I38" si="3">IF(OR(OR(G15=0,F15=0),F15=""),"",(F15/E15-1)*100)</f>
        <v>42.982963080614866</v>
      </c>
      <c r="J15" s="50">
        <f t="shared" si="1"/>
        <v>21.93736882485663</v>
      </c>
      <c r="K15" s="36">
        <f t="shared" si="2"/>
        <v>18.688966571902949</v>
      </c>
      <c r="L15" s="18"/>
      <c r="N15" s="23" t="s">
        <v>4</v>
      </c>
      <c r="O15" s="34">
        <f>J15</f>
        <v>21.93736882485663</v>
      </c>
    </row>
    <row r="16" spans="1:15">
      <c r="A16" s="16"/>
      <c r="B16" s="11" t="s">
        <v>23</v>
      </c>
      <c r="C16" s="55">
        <v>139.24533333333335</v>
      </c>
      <c r="D16" s="55">
        <v>161.68166666666667</v>
      </c>
      <c r="E16" s="55">
        <v>261.80966666666671</v>
      </c>
      <c r="F16" s="55">
        <v>236.08533333333335</v>
      </c>
      <c r="G16" s="56">
        <v>224.42933333333335</v>
      </c>
      <c r="H16" s="28">
        <f t="shared" si="0"/>
        <v>-4.9371978493652051</v>
      </c>
      <c r="I16" s="27">
        <f t="shared" si="3"/>
        <v>-9.8255857626851189</v>
      </c>
      <c r="J16" s="28">
        <f t="shared" si="1"/>
        <v>8.4007989947309731</v>
      </c>
      <c r="K16" s="27">
        <f t="shared" si="2"/>
        <v>8.8575977973063633</v>
      </c>
      <c r="L16" s="18"/>
      <c r="N16" s="23" t="s">
        <v>37</v>
      </c>
      <c r="O16" s="34">
        <f>100-O15</f>
        <v>78.062631175143366</v>
      </c>
    </row>
    <row r="17" spans="1:12">
      <c r="A17" s="16"/>
      <c r="B17" s="11" t="s">
        <v>24</v>
      </c>
      <c r="C17" s="25">
        <v>130.15033333333335</v>
      </c>
      <c r="D17" s="25">
        <v>152.16666666666666</v>
      </c>
      <c r="E17" s="25">
        <v>207.62066666666669</v>
      </c>
      <c r="F17" s="25">
        <v>235.06633333333332</v>
      </c>
      <c r="G17" s="26">
        <v>168.24833333333333</v>
      </c>
      <c r="H17" s="28">
        <f t="shared" si="0"/>
        <v>-28.425167931321504</v>
      </c>
      <c r="I17" s="27">
        <f t="shared" si="3"/>
        <v>13.21914003422906</v>
      </c>
      <c r="J17" s="28">
        <f t="shared" si="1"/>
        <v>6.2978417684489916</v>
      </c>
      <c r="K17" s="27">
        <f t="shared" si="2"/>
        <v>8.8193663153755839</v>
      </c>
      <c r="L17" s="18"/>
    </row>
    <row r="18" spans="1:12">
      <c r="A18" s="16"/>
      <c r="B18" s="11" t="s">
        <v>25</v>
      </c>
      <c r="C18" s="25">
        <v>78.63</v>
      </c>
      <c r="D18" s="25">
        <v>53.74466666666666</v>
      </c>
      <c r="E18" s="25">
        <v>53.091666666666669</v>
      </c>
      <c r="F18" s="25">
        <v>61.600999999999999</v>
      </c>
      <c r="G18" s="26">
        <v>87.50033333333333</v>
      </c>
      <c r="H18" s="28">
        <f t="shared" si="0"/>
        <v>42.043689766941014</v>
      </c>
      <c r="I18" s="27">
        <f t="shared" si="3"/>
        <v>16.027625176581385</v>
      </c>
      <c r="J18" s="28">
        <f t="shared" si="1"/>
        <v>3.2752969560067533</v>
      </c>
      <c r="K18" s="27">
        <f t="shared" si="2"/>
        <v>2.311185003354165</v>
      </c>
      <c r="L18" s="18"/>
    </row>
    <row r="19" spans="1:12">
      <c r="A19" s="16"/>
      <c r="B19" s="11" t="s">
        <v>19</v>
      </c>
      <c r="C19" s="25">
        <v>26.580666666666669</v>
      </c>
      <c r="D19" s="25">
        <v>54.722666666666669</v>
      </c>
      <c r="E19" s="25">
        <v>63.388333333333328</v>
      </c>
      <c r="F19" s="25">
        <v>81.181666666666672</v>
      </c>
      <c r="G19" s="26">
        <v>70.314333333333323</v>
      </c>
      <c r="H19" s="28">
        <f t="shared" si="0"/>
        <v>-13.386437824632013</v>
      </c>
      <c r="I19" s="27">
        <f t="shared" si="3"/>
        <v>28.070359950569255</v>
      </c>
      <c r="J19" s="28">
        <f t="shared" si="1"/>
        <v>2.6319936525610665</v>
      </c>
      <c r="K19" s="27">
        <f t="shared" si="2"/>
        <v>3.0458247519893624</v>
      </c>
      <c r="L19" s="18"/>
    </row>
    <row r="20" spans="1:12">
      <c r="A20" s="16"/>
      <c r="B20" s="11" t="s">
        <v>7</v>
      </c>
      <c r="C20" s="25">
        <v>37.671666666666667</v>
      </c>
      <c r="D20" s="25">
        <v>39.960999999999999</v>
      </c>
      <c r="E20" s="25">
        <v>38.607333333333337</v>
      </c>
      <c r="F20" s="25">
        <v>41.097666666666669</v>
      </c>
      <c r="G20" s="26">
        <v>48.708666666666659</v>
      </c>
      <c r="H20" s="28">
        <f t="shared" si="0"/>
        <v>18.519299554719225</v>
      </c>
      <c r="I20" s="27">
        <f t="shared" si="3"/>
        <v>6.4504152924314884</v>
      </c>
      <c r="J20" s="28">
        <f t="shared" si="1"/>
        <v>1.8232541704353233</v>
      </c>
      <c r="K20" s="27">
        <f t="shared" si="2"/>
        <v>1.5419280672854072</v>
      </c>
      <c r="L20" s="18"/>
    </row>
    <row r="21" spans="1:12">
      <c r="A21" s="16"/>
      <c r="B21" s="11" t="s">
        <v>20</v>
      </c>
      <c r="C21" s="25">
        <v>38.997666666666667</v>
      </c>
      <c r="D21" s="25">
        <v>33.619</v>
      </c>
      <c r="E21" s="25">
        <v>38.55233333333333</v>
      </c>
      <c r="F21" s="25">
        <v>47.960666666666668</v>
      </c>
      <c r="G21" s="26">
        <v>44.901000000000003</v>
      </c>
      <c r="H21" s="28">
        <f t="shared" si="0"/>
        <v>-6.3795332286178947</v>
      </c>
      <c r="I21" s="27">
        <f t="shared" si="3"/>
        <v>24.404056823192732</v>
      </c>
      <c r="J21" s="28">
        <f t="shared" si="1"/>
        <v>1.6807262671950878</v>
      </c>
      <c r="K21" s="27">
        <f t="shared" si="2"/>
        <v>1.7994184112411813</v>
      </c>
      <c r="L21" s="18"/>
    </row>
    <row r="22" spans="1:12">
      <c r="A22" s="16"/>
      <c r="B22" s="11" t="s">
        <v>22</v>
      </c>
      <c r="C22" s="25">
        <v>20.787333333333333</v>
      </c>
      <c r="D22" s="25">
        <v>22.960666666666668</v>
      </c>
      <c r="E22" s="25">
        <v>28.650333333333332</v>
      </c>
      <c r="F22" s="25">
        <v>38.785333333333334</v>
      </c>
      <c r="G22" s="26">
        <v>38.454999999999998</v>
      </c>
      <c r="H22" s="28">
        <f t="shared" si="0"/>
        <v>-0.85169651758397746</v>
      </c>
      <c r="I22" s="27">
        <f t="shared" si="3"/>
        <v>35.374806575839735</v>
      </c>
      <c r="J22" s="28">
        <f t="shared" si="1"/>
        <v>1.4394407386246875</v>
      </c>
      <c r="K22" s="27">
        <f t="shared" si="2"/>
        <v>1.4551724931428454</v>
      </c>
      <c r="L22" s="18"/>
    </row>
    <row r="23" spans="1:12">
      <c r="A23" s="16"/>
      <c r="B23" s="11" t="s">
        <v>10</v>
      </c>
      <c r="C23" s="25">
        <v>21.461333333333332</v>
      </c>
      <c r="D23" s="25">
        <v>25.897666666666669</v>
      </c>
      <c r="E23" s="25">
        <v>26.272333333333336</v>
      </c>
      <c r="F23" s="25">
        <v>33.752000000000002</v>
      </c>
      <c r="G23" s="26">
        <v>33.792666666666669</v>
      </c>
      <c r="H23" s="28">
        <f t="shared" si="0"/>
        <v>0.12048668720865408</v>
      </c>
      <c r="I23" s="27">
        <f t="shared" si="3"/>
        <v>28.469746374513115</v>
      </c>
      <c r="J23" s="28">
        <f t="shared" si="1"/>
        <v>1.2649211043236126</v>
      </c>
      <c r="K23" s="27">
        <f t="shared" si="2"/>
        <v>1.266328732215545</v>
      </c>
      <c r="L23" s="18"/>
    </row>
    <row r="24" spans="1:12">
      <c r="A24" s="16"/>
      <c r="B24" s="11" t="s">
        <v>5</v>
      </c>
      <c r="C24" s="25">
        <v>30.192999999999998</v>
      </c>
      <c r="D24" s="25">
        <v>27.361999999999998</v>
      </c>
      <c r="E24" s="25">
        <v>71.59</v>
      </c>
      <c r="F24" s="25">
        <v>61.278999999999996</v>
      </c>
      <c r="G24" s="26">
        <v>26.597333333333335</v>
      </c>
      <c r="H24" s="28">
        <f t="shared" si="0"/>
        <v>-56.596332620745549</v>
      </c>
      <c r="I24" s="27">
        <f t="shared" si="3"/>
        <v>-14.402849559994424</v>
      </c>
      <c r="J24" s="28">
        <f t="shared" si="1"/>
        <v>0.99558666334105728</v>
      </c>
      <c r="K24" s="27">
        <f t="shared" si="2"/>
        <v>2.2991040051385512</v>
      </c>
      <c r="L24" s="18"/>
    </row>
    <row r="25" spans="1:12">
      <c r="A25" s="16"/>
      <c r="B25" s="11" t="s">
        <v>18</v>
      </c>
      <c r="C25" s="25">
        <v>21.991000000000003</v>
      </c>
      <c r="D25" s="25">
        <v>21.691666666666666</v>
      </c>
      <c r="E25" s="25">
        <v>26.641999999999999</v>
      </c>
      <c r="F25" s="25">
        <v>26.520999999999997</v>
      </c>
      <c r="G25" s="26">
        <v>25.530666666666672</v>
      </c>
      <c r="H25" s="28">
        <f t="shared" si="0"/>
        <v>-3.7341477822605662</v>
      </c>
      <c r="I25" s="27">
        <f t="shared" si="3"/>
        <v>-0.45417010734930541</v>
      </c>
      <c r="J25" s="28">
        <f t="shared" si="1"/>
        <v>0.95565938588603216</v>
      </c>
      <c r="K25" s="27">
        <f t="shared" si="2"/>
        <v>0.99503153315621196</v>
      </c>
      <c r="L25" s="18"/>
    </row>
    <row r="26" spans="1:12">
      <c r="A26" s="16"/>
      <c r="B26" s="11" t="s">
        <v>9</v>
      </c>
      <c r="C26" s="25">
        <v>16.617333333333335</v>
      </c>
      <c r="D26" s="25">
        <v>20.091666666666665</v>
      </c>
      <c r="E26" s="25">
        <v>21.845333333333333</v>
      </c>
      <c r="F26" s="25">
        <v>24.809666666666669</v>
      </c>
      <c r="G26" s="26">
        <v>25.322999999999997</v>
      </c>
      <c r="H26" s="28">
        <f t="shared" si="0"/>
        <v>2.0690859745529089</v>
      </c>
      <c r="I26" s="27">
        <f t="shared" si="3"/>
        <v>13.569641113281271</v>
      </c>
      <c r="J26" s="28">
        <f t="shared" si="1"/>
        <v>0.94788604405650656</v>
      </c>
      <c r="K26" s="27">
        <f t="shared" si="2"/>
        <v>0.93082465444092999</v>
      </c>
      <c r="L26" s="18"/>
    </row>
    <row r="27" spans="1:12">
      <c r="A27" s="16"/>
      <c r="B27" s="11" t="s">
        <v>8</v>
      </c>
      <c r="C27" s="25">
        <v>22.845333333333333</v>
      </c>
      <c r="D27" s="25">
        <v>19.034000000000002</v>
      </c>
      <c r="E27" s="25">
        <v>20.215666666666667</v>
      </c>
      <c r="F27" s="25">
        <v>13.453999999999999</v>
      </c>
      <c r="G27" s="26">
        <v>24.596666666666664</v>
      </c>
      <c r="H27" s="28">
        <f t="shared" si="0"/>
        <v>82.820474703929435</v>
      </c>
      <c r="I27" s="27">
        <f t="shared" si="3"/>
        <v>-33.447656108298851</v>
      </c>
      <c r="J27" s="28">
        <f t="shared" si="1"/>
        <v>0.92069806356447526</v>
      </c>
      <c r="K27" s="27">
        <f t="shared" si="2"/>
        <v>0.50477562109587404</v>
      </c>
      <c r="L27" s="18"/>
    </row>
    <row r="28" spans="1:12">
      <c r="A28" s="16"/>
      <c r="B28" s="11" t="s">
        <v>21</v>
      </c>
      <c r="C28" s="25">
        <v>15.424333333333331</v>
      </c>
      <c r="D28" s="25">
        <v>16.208333333333332</v>
      </c>
      <c r="E28" s="25">
        <v>22.106333333333335</v>
      </c>
      <c r="F28" s="25">
        <v>22.992000000000001</v>
      </c>
      <c r="G28" s="26">
        <v>23.248666666666665</v>
      </c>
      <c r="H28" s="28">
        <f t="shared" si="0"/>
        <v>1.1163303177916806</v>
      </c>
      <c r="I28" s="27">
        <f t="shared" si="3"/>
        <v>4.0063933412747499</v>
      </c>
      <c r="J28" s="28">
        <f t="shared" si="1"/>
        <v>0.87023996668068693</v>
      </c>
      <c r="K28" s="27">
        <f t="shared" si="2"/>
        <v>0.86262829494844184</v>
      </c>
      <c r="L28" s="18"/>
    </row>
    <row r="29" spans="1:12">
      <c r="A29" s="16"/>
      <c r="B29" s="11" t="s">
        <v>3</v>
      </c>
      <c r="C29" s="25">
        <v>13.716666666666667</v>
      </c>
      <c r="D29" s="25">
        <v>14.794666666666666</v>
      </c>
      <c r="E29" s="25">
        <v>10.364666666666666</v>
      </c>
      <c r="F29" s="25">
        <v>14.362</v>
      </c>
      <c r="G29" s="26">
        <v>19.966333333333335</v>
      </c>
      <c r="H29" s="28">
        <f t="shared" si="0"/>
        <v>39.02195608782435</v>
      </c>
      <c r="I29" s="27">
        <f t="shared" si="3"/>
        <v>38.566926095066577</v>
      </c>
      <c r="J29" s="28">
        <f t="shared" si="1"/>
        <v>0.74737624758705123</v>
      </c>
      <c r="K29" s="27">
        <f t="shared" si="2"/>
        <v>0.53884253531878568</v>
      </c>
      <c r="L29" s="18"/>
    </row>
    <row r="30" spans="1:12">
      <c r="A30" s="16"/>
      <c r="B30" s="11" t="s">
        <v>17</v>
      </c>
      <c r="C30" s="25">
        <v>15.882</v>
      </c>
      <c r="D30" s="25">
        <v>15.618</v>
      </c>
      <c r="E30" s="25">
        <v>14.021666666666667</v>
      </c>
      <c r="F30" s="25">
        <v>16.276</v>
      </c>
      <c r="G30" s="26">
        <v>17.850999999999999</v>
      </c>
      <c r="H30" s="28">
        <f t="shared" si="0"/>
        <v>9.6768247726714218</v>
      </c>
      <c r="I30" s="27">
        <f t="shared" si="3"/>
        <v>16.07749910852252</v>
      </c>
      <c r="J30" s="28">
        <f t="shared" si="1"/>
        <v>0.66819546548405395</v>
      </c>
      <c r="K30" s="27">
        <f t="shared" si="2"/>
        <v>0.61065318930849155</v>
      </c>
      <c r="L30" s="18"/>
    </row>
    <row r="31" spans="1:12">
      <c r="A31" s="16"/>
      <c r="B31" s="11" t="s">
        <v>14</v>
      </c>
      <c r="C31" s="25">
        <v>11.826333333333332</v>
      </c>
      <c r="D31" s="25">
        <v>10.220999999999998</v>
      </c>
      <c r="E31" s="25">
        <v>12.743333333333334</v>
      </c>
      <c r="F31" s="25">
        <v>10.388</v>
      </c>
      <c r="G31" s="26">
        <v>17.271666666666665</v>
      </c>
      <c r="H31" s="28">
        <f t="shared" si="0"/>
        <v>66.265562828905118</v>
      </c>
      <c r="I31" s="27">
        <f t="shared" si="3"/>
        <v>-18.482866858488102</v>
      </c>
      <c r="J31" s="28">
        <f t="shared" si="1"/>
        <v>0.64650996291629326</v>
      </c>
      <c r="K31" s="27">
        <f t="shared" si="2"/>
        <v>0.38974350765154897</v>
      </c>
      <c r="L31" s="18"/>
    </row>
    <row r="32" spans="1:12">
      <c r="A32" s="16"/>
      <c r="B32" s="11" t="s">
        <v>11</v>
      </c>
      <c r="C32" s="25">
        <v>16.869</v>
      </c>
      <c r="D32" s="25">
        <v>22.75266666666667</v>
      </c>
      <c r="E32" s="25">
        <v>19.416</v>
      </c>
      <c r="F32" s="25">
        <v>18.919666666666668</v>
      </c>
      <c r="G32" s="26">
        <v>16.686000000000003</v>
      </c>
      <c r="H32" s="28">
        <f t="shared" si="0"/>
        <v>-11.806057189168229</v>
      </c>
      <c r="I32" s="27">
        <f t="shared" si="3"/>
        <v>-2.5563109462985789</v>
      </c>
      <c r="J32" s="28">
        <f t="shared" si="1"/>
        <v>0.62458739213864367</v>
      </c>
      <c r="K32" s="27">
        <f t="shared" si="2"/>
        <v>0.70983993552798963</v>
      </c>
      <c r="L32" s="18"/>
    </row>
    <row r="33" spans="1:14">
      <c r="A33" s="16"/>
      <c r="B33" s="11" t="s">
        <v>15</v>
      </c>
      <c r="C33" s="25">
        <v>21.538333333333338</v>
      </c>
      <c r="D33" s="25">
        <v>16.148</v>
      </c>
      <c r="E33" s="25">
        <v>27.346999999999998</v>
      </c>
      <c r="F33" s="25">
        <v>17.59</v>
      </c>
      <c r="G33" s="26">
        <v>16.029</v>
      </c>
      <c r="H33" s="28">
        <f t="shared" si="0"/>
        <v>-8.8743604320636766</v>
      </c>
      <c r="I33" s="27">
        <f t="shared" si="3"/>
        <v>-35.678502212308473</v>
      </c>
      <c r="J33" s="28">
        <f t="shared" si="1"/>
        <v>0.59999468468118888</v>
      </c>
      <c r="K33" s="27">
        <f t="shared" si="2"/>
        <v>0.65995266649891671</v>
      </c>
      <c r="L33" s="18"/>
    </row>
    <row r="34" spans="1:14">
      <c r="A34" s="16"/>
      <c r="B34" s="11" t="s">
        <v>16</v>
      </c>
      <c r="C34" s="25">
        <v>6.7590000000000003</v>
      </c>
      <c r="D34" s="25">
        <v>4.405666666666666</v>
      </c>
      <c r="E34" s="25">
        <v>6.0183333333333335</v>
      </c>
      <c r="F34" s="25">
        <v>4.9223333333333334</v>
      </c>
      <c r="G34" s="26">
        <v>9.8563333333333336</v>
      </c>
      <c r="H34" s="28">
        <f t="shared" si="0"/>
        <v>100.2370149658021</v>
      </c>
      <c r="I34" s="27">
        <f t="shared" si="3"/>
        <v>-18.211021877596234</v>
      </c>
      <c r="J34" s="28">
        <f t="shared" si="1"/>
        <v>0.368940520958639</v>
      </c>
      <c r="K34" s="27">
        <f t="shared" si="2"/>
        <v>0.18467919321943344</v>
      </c>
      <c r="L34" s="18"/>
    </row>
    <row r="35" spans="1:14">
      <c r="A35" s="16"/>
      <c r="B35" s="11" t="s">
        <v>198</v>
      </c>
      <c r="C35" s="25">
        <v>7.1883333333333335</v>
      </c>
      <c r="D35" s="25">
        <v>9.0573333333333323</v>
      </c>
      <c r="E35" s="25">
        <v>10.806666666666667</v>
      </c>
      <c r="F35" s="25">
        <v>15.771666666666667</v>
      </c>
      <c r="G35" s="26">
        <v>9.6236666666666668</v>
      </c>
      <c r="H35" s="28">
        <f t="shared" si="0"/>
        <v>-38.981295572228682</v>
      </c>
      <c r="I35" s="27">
        <f t="shared" si="3"/>
        <v>45.94386181369525</v>
      </c>
      <c r="J35" s="28">
        <f t="shared" si="1"/>
        <v>0.36023138356376155</v>
      </c>
      <c r="K35" s="27">
        <f t="shared" si="2"/>
        <v>0.59173129458776286</v>
      </c>
      <c r="L35" s="18"/>
    </row>
    <row r="36" spans="1:14">
      <c r="A36" s="16"/>
      <c r="B36" s="11" t="s">
        <v>6</v>
      </c>
      <c r="C36" s="25">
        <v>5.6593333333333335</v>
      </c>
      <c r="D36" s="25">
        <v>4.524</v>
      </c>
      <c r="E36" s="25">
        <v>4.274</v>
      </c>
      <c r="F36" s="25">
        <v>3.4670000000000001</v>
      </c>
      <c r="G36" s="26">
        <v>4.0449999999999999</v>
      </c>
      <c r="H36" s="28">
        <f t="shared" si="0"/>
        <v>16.671473896740686</v>
      </c>
      <c r="I36" s="27">
        <f t="shared" si="3"/>
        <v>-18.881609733270942</v>
      </c>
      <c r="J36" s="28">
        <f t="shared" si="1"/>
        <v>0.15141172247397897</v>
      </c>
      <c r="K36" s="27">
        <f t="shared" si="2"/>
        <v>0.13007708327184447</v>
      </c>
      <c r="L36" s="18"/>
    </row>
    <row r="37" spans="1:14">
      <c r="A37" s="16"/>
      <c r="B37" s="11" t="s">
        <v>12</v>
      </c>
      <c r="C37" s="25">
        <v>3.5086666666666666</v>
      </c>
      <c r="D37" s="25">
        <v>0.93399999999999983</v>
      </c>
      <c r="E37" s="25">
        <v>1.9516666666666669</v>
      </c>
      <c r="F37" s="25">
        <v>1.38</v>
      </c>
      <c r="G37" s="26">
        <v>2.5026666666666668</v>
      </c>
      <c r="H37" s="28">
        <f t="shared" si="0"/>
        <v>81.352657004830945</v>
      </c>
      <c r="I37" s="27">
        <f t="shared" si="3"/>
        <v>-29.291204099060643</v>
      </c>
      <c r="J37" s="28">
        <f t="shared" si="1"/>
        <v>9.3679374728853251E-2</v>
      </c>
      <c r="K37" s="27">
        <f t="shared" si="2"/>
        <v>5.1775706638345922E-2</v>
      </c>
      <c r="L37" s="18"/>
    </row>
    <row r="38" spans="1:14">
      <c r="A38" s="16"/>
      <c r="B38" s="11" t="s">
        <v>13</v>
      </c>
      <c r="C38" s="25">
        <v>1.2776666666666667</v>
      </c>
      <c r="D38" s="25">
        <v>1.101</v>
      </c>
      <c r="E38" s="25">
        <v>1.8753333333333335</v>
      </c>
      <c r="F38" s="25">
        <v>0.84866666666666679</v>
      </c>
      <c r="G38" s="26">
        <v>0.27633333333333338</v>
      </c>
      <c r="H38" s="28">
        <f t="shared" si="0"/>
        <v>-67.439120188531021</v>
      </c>
      <c r="I38" s="27">
        <f t="shared" si="3"/>
        <v>-54.745822964806258</v>
      </c>
      <c r="J38" s="28">
        <f t="shared" si="1"/>
        <v>1.0343660315692508E-2</v>
      </c>
      <c r="K38" s="27">
        <f t="shared" si="2"/>
        <v>3.184080896164946E-2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5" sqref="I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637.33199999999999</v>
      </c>
      <c r="D13" s="26">
        <v>691.9426666666667</v>
      </c>
      <c r="E13" s="26">
        <v>819.25433333333331</v>
      </c>
      <c r="F13" s="26">
        <v>995.50733333333335</v>
      </c>
      <c r="G13" s="26">
        <v>965.17766666666682</v>
      </c>
      <c r="H13" s="28">
        <f t="shared" ref="H13:H39" si="0">IF(OR(OR(G13=0,F13=0),G13=""),"",(G13/F13-1)*100)</f>
        <v>-3.0466542687446974</v>
      </c>
      <c r="I13" s="27">
        <f>IF(OR(OR(G13=0,F13=0),F13=""),"",(F13/E13-1)*100)</f>
        <v>21.513831886963874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28</v>
      </c>
      <c r="C14" s="25">
        <f>C13-SUM(C15:C39)</f>
        <v>311.43100000000004</v>
      </c>
      <c r="D14" s="25">
        <f t="shared" ref="D14:G14" si="3">D13-SUM(D15:D39)</f>
        <v>280.70133333333331</v>
      </c>
      <c r="E14" s="25">
        <f t="shared" si="3"/>
        <v>375.91266666666661</v>
      </c>
      <c r="F14" s="25">
        <f t="shared" si="3"/>
        <v>450.7106666666665</v>
      </c>
      <c r="G14" s="26">
        <f t="shared" si="3"/>
        <v>399.72566666666705</v>
      </c>
      <c r="H14" s="28">
        <f t="shared" si="0"/>
        <v>-11.312135205734231</v>
      </c>
      <c r="I14" s="27">
        <f>IF(OR(OR(G14=0,F14=0),F14=""),"",(F14/E14-1)*100)</f>
        <v>19.897706736848431</v>
      </c>
      <c r="J14" s="28">
        <f t="shared" si="1"/>
        <v>41.414723990367264</v>
      </c>
      <c r="K14" s="27">
        <f t="shared" si="2"/>
        <v>45.274469767843648</v>
      </c>
      <c r="L14" s="18"/>
    </row>
    <row r="15" spans="1:15">
      <c r="A15" s="16"/>
      <c r="B15" s="12" t="s">
        <v>4</v>
      </c>
      <c r="C15" s="109">
        <v>91.619666666666674</v>
      </c>
      <c r="D15" s="109">
        <v>156.65033333333335</v>
      </c>
      <c r="E15" s="109">
        <v>103.06333333333333</v>
      </c>
      <c r="F15" s="109">
        <v>166.94733333333332</v>
      </c>
      <c r="G15" s="109">
        <v>241.21</v>
      </c>
      <c r="H15" s="50">
        <f t="shared" si="0"/>
        <v>44.482691148106611</v>
      </c>
      <c r="I15" s="36">
        <f t="shared" ref="I15:I39" si="4">IF(OR(OR(G15=0,F15=0),F15=""),"",(F15/E15-1)*100)</f>
        <v>61.985187101782067</v>
      </c>
      <c r="J15" s="50">
        <f t="shared" si="1"/>
        <v>24.991253769167884</v>
      </c>
      <c r="K15" s="36">
        <f t="shared" si="2"/>
        <v>16.770075693398539</v>
      </c>
      <c r="L15" s="18"/>
      <c r="N15" s="23" t="s">
        <v>4</v>
      </c>
      <c r="O15" s="34">
        <f>J15</f>
        <v>24.991253769167884</v>
      </c>
    </row>
    <row r="16" spans="1:15">
      <c r="A16" s="16"/>
      <c r="B16" s="11" t="s">
        <v>23</v>
      </c>
      <c r="C16" s="55">
        <v>49.202333333333335</v>
      </c>
      <c r="D16" s="55">
        <v>64.481666666666669</v>
      </c>
      <c r="E16" s="55">
        <v>117.75</v>
      </c>
      <c r="F16" s="55">
        <v>103.86633333333333</v>
      </c>
      <c r="G16" s="56">
        <v>87.898666666666671</v>
      </c>
      <c r="H16" s="28">
        <f t="shared" si="0"/>
        <v>-15.373284253158703</v>
      </c>
      <c r="I16" s="27">
        <f t="shared" si="4"/>
        <v>-11.790799716914368</v>
      </c>
      <c r="J16" s="28">
        <f t="shared" si="1"/>
        <v>9.1069934274622319</v>
      </c>
      <c r="K16" s="27">
        <f t="shared" si="2"/>
        <v>10.433507605167481</v>
      </c>
      <c r="L16" s="18"/>
      <c r="N16" s="23" t="s">
        <v>37</v>
      </c>
      <c r="O16" s="34">
        <f>100-O15</f>
        <v>75.008746230832116</v>
      </c>
    </row>
    <row r="17" spans="1:12">
      <c r="A17" s="16"/>
      <c r="B17" s="11" t="s">
        <v>24</v>
      </c>
      <c r="C17" s="25">
        <v>52.295333333333332</v>
      </c>
      <c r="D17" s="25">
        <v>59.356999999999999</v>
      </c>
      <c r="E17" s="25">
        <v>83.930333333333323</v>
      </c>
      <c r="F17" s="25">
        <v>114.145</v>
      </c>
      <c r="G17" s="26">
        <v>58.863333333333323</v>
      </c>
      <c r="H17" s="28">
        <f t="shared" si="0"/>
        <v>-48.431089111802251</v>
      </c>
      <c r="I17" s="27">
        <f t="shared" si="4"/>
        <v>35.999698162364837</v>
      </c>
      <c r="J17" s="28">
        <f t="shared" si="1"/>
        <v>6.0987044526862562</v>
      </c>
      <c r="K17" s="27">
        <f t="shared" si="2"/>
        <v>11.466012974289155</v>
      </c>
      <c r="L17" s="18"/>
    </row>
    <row r="18" spans="1:12">
      <c r="A18" s="16"/>
      <c r="B18" s="11" t="s">
        <v>19</v>
      </c>
      <c r="C18" s="25">
        <v>6.2</v>
      </c>
      <c r="D18" s="25">
        <v>18.000666666666664</v>
      </c>
      <c r="E18" s="25">
        <v>26.381666666666664</v>
      </c>
      <c r="F18" s="25">
        <v>26.03833333333333</v>
      </c>
      <c r="G18" s="26">
        <v>32.332666666666661</v>
      </c>
      <c r="H18" s="28">
        <f t="shared" si="0"/>
        <v>24.173334186775897</v>
      </c>
      <c r="I18" s="27">
        <f t="shared" si="4"/>
        <v>-1.301408806620763</v>
      </c>
      <c r="J18" s="28">
        <f t="shared" si="1"/>
        <v>3.349918650555872</v>
      </c>
      <c r="K18" s="27">
        <f t="shared" si="2"/>
        <v>2.6155842816493564</v>
      </c>
      <c r="L18" s="18"/>
    </row>
    <row r="19" spans="1:12">
      <c r="A19" s="16"/>
      <c r="B19" s="11" t="s">
        <v>25</v>
      </c>
      <c r="C19" s="25">
        <v>15.761666666666665</v>
      </c>
      <c r="D19" s="25">
        <v>13.526000000000002</v>
      </c>
      <c r="E19" s="25">
        <v>5.2530000000000001</v>
      </c>
      <c r="F19" s="25">
        <v>11.085333333333333</v>
      </c>
      <c r="G19" s="26">
        <v>21.604333333333333</v>
      </c>
      <c r="H19" s="28">
        <f t="shared" si="0"/>
        <v>94.891147462112116</v>
      </c>
      <c r="I19" s="27">
        <f t="shared" si="4"/>
        <v>111.02861856716797</v>
      </c>
      <c r="J19" s="28">
        <f t="shared" si="1"/>
        <v>2.2383789098587372</v>
      </c>
      <c r="K19" s="27">
        <f t="shared" si="2"/>
        <v>1.1135360797610061</v>
      </c>
      <c r="L19" s="18"/>
    </row>
    <row r="20" spans="1:12">
      <c r="A20" s="16"/>
      <c r="B20" s="11" t="s">
        <v>20</v>
      </c>
      <c r="C20" s="25">
        <v>14.006666666666666</v>
      </c>
      <c r="D20" s="25">
        <v>9.8559999999999999</v>
      </c>
      <c r="E20" s="25">
        <v>12.476333333333335</v>
      </c>
      <c r="F20" s="25">
        <v>21.693666666666669</v>
      </c>
      <c r="G20" s="26">
        <v>19.905000000000001</v>
      </c>
      <c r="H20" s="28">
        <f t="shared" si="0"/>
        <v>-8.2451099399210257</v>
      </c>
      <c r="I20" s="27">
        <f t="shared" si="4"/>
        <v>73.878543375457539</v>
      </c>
      <c r="J20" s="28">
        <f t="shared" si="1"/>
        <v>2.0623146066717246</v>
      </c>
      <c r="K20" s="27">
        <f t="shared" si="2"/>
        <v>2.1791568921976805</v>
      </c>
      <c r="L20" s="18"/>
    </row>
    <row r="21" spans="1:12">
      <c r="A21" s="16"/>
      <c r="B21" s="11" t="s">
        <v>7</v>
      </c>
      <c r="C21" s="25">
        <v>13.108666666666666</v>
      </c>
      <c r="D21" s="25">
        <v>16.89</v>
      </c>
      <c r="E21" s="25">
        <v>19.530666666666665</v>
      </c>
      <c r="F21" s="25">
        <v>15.777333333333333</v>
      </c>
      <c r="G21" s="26">
        <v>17.092333333333332</v>
      </c>
      <c r="H21" s="28">
        <f t="shared" si="0"/>
        <v>8.3347418237133439</v>
      </c>
      <c r="I21" s="27">
        <f t="shared" si="4"/>
        <v>-19.217640633533584</v>
      </c>
      <c r="J21" s="28">
        <f t="shared" si="1"/>
        <v>1.7709002107729386</v>
      </c>
      <c r="K21" s="27">
        <f t="shared" si="2"/>
        <v>1.5848535520582134</v>
      </c>
      <c r="L21" s="18"/>
    </row>
    <row r="22" spans="1:12">
      <c r="A22" s="16"/>
      <c r="B22" s="11" t="s">
        <v>10</v>
      </c>
      <c r="C22" s="25">
        <v>6.1543333333333337</v>
      </c>
      <c r="D22" s="25">
        <v>9.3406666666666673</v>
      </c>
      <c r="E22" s="25">
        <v>7.7456666666666676</v>
      </c>
      <c r="F22" s="25">
        <v>12.661666666666667</v>
      </c>
      <c r="G22" s="26">
        <v>13.008666666666665</v>
      </c>
      <c r="H22" s="28">
        <f t="shared" si="0"/>
        <v>2.7405554824272649</v>
      </c>
      <c r="I22" s="27">
        <f t="shared" si="4"/>
        <v>63.467745406033458</v>
      </c>
      <c r="J22" s="28">
        <f t="shared" si="1"/>
        <v>1.347800215020861</v>
      </c>
      <c r="K22" s="27">
        <f t="shared" si="2"/>
        <v>1.2718808031549742</v>
      </c>
      <c r="L22" s="18"/>
    </row>
    <row r="23" spans="1:12">
      <c r="A23" s="16"/>
      <c r="B23" s="11" t="s">
        <v>22</v>
      </c>
      <c r="C23" s="25">
        <v>5.7113333333333332</v>
      </c>
      <c r="D23" s="25">
        <v>5.7836666666666661</v>
      </c>
      <c r="E23" s="25">
        <v>7.7609999999999992</v>
      </c>
      <c r="F23" s="25">
        <v>11.201333333333332</v>
      </c>
      <c r="G23" s="26">
        <v>9.9346666666666668</v>
      </c>
      <c r="H23" s="28">
        <f t="shared" si="0"/>
        <v>-11.308177597905001</v>
      </c>
      <c r="I23" s="27">
        <f t="shared" si="4"/>
        <v>44.32848000687197</v>
      </c>
      <c r="J23" s="28">
        <f t="shared" si="1"/>
        <v>1.0293096296951199</v>
      </c>
      <c r="K23" s="27">
        <f t="shared" si="2"/>
        <v>1.1251884298860011</v>
      </c>
      <c r="L23" s="18"/>
    </row>
    <row r="24" spans="1:12">
      <c r="A24" s="16"/>
      <c r="B24" s="11" t="s">
        <v>9</v>
      </c>
      <c r="C24" s="25">
        <v>7.6</v>
      </c>
      <c r="D24" s="25">
        <v>6.2819999999999991</v>
      </c>
      <c r="E24" s="25">
        <v>5.7860000000000005</v>
      </c>
      <c r="F24" s="25">
        <v>9.1803333333333335</v>
      </c>
      <c r="G24" s="26">
        <v>9.7303333333333342</v>
      </c>
      <c r="H24" s="28">
        <f t="shared" si="0"/>
        <v>5.9910678624596203</v>
      </c>
      <c r="I24" s="27">
        <f t="shared" si="4"/>
        <v>58.664592695010938</v>
      </c>
      <c r="J24" s="28">
        <f t="shared" si="1"/>
        <v>1.0081390887273602</v>
      </c>
      <c r="K24" s="27">
        <f t="shared" si="2"/>
        <v>0.92217636434621941</v>
      </c>
      <c r="L24" s="18"/>
    </row>
    <row r="25" spans="1:12">
      <c r="A25" s="16"/>
      <c r="B25" s="11" t="s">
        <v>21</v>
      </c>
      <c r="C25" s="25">
        <v>6.7523333333333326</v>
      </c>
      <c r="D25" s="25">
        <v>5.6753333333333336</v>
      </c>
      <c r="E25" s="25">
        <v>9.173</v>
      </c>
      <c r="F25" s="25">
        <v>8.5126666666666679</v>
      </c>
      <c r="G25" s="26">
        <v>8.8819999999999997</v>
      </c>
      <c r="H25" s="28">
        <f t="shared" si="0"/>
        <v>4.3386326258908037</v>
      </c>
      <c r="I25" s="27">
        <f t="shared" si="4"/>
        <v>-7.1986627421054443</v>
      </c>
      <c r="J25" s="28">
        <f t="shared" si="1"/>
        <v>0.92024508095746083</v>
      </c>
      <c r="K25" s="27">
        <f t="shared" si="2"/>
        <v>0.85510838359804486</v>
      </c>
      <c r="L25" s="18"/>
    </row>
    <row r="26" spans="1:12">
      <c r="A26" s="16"/>
      <c r="B26" s="11" t="s">
        <v>18</v>
      </c>
      <c r="C26" s="25">
        <v>6.7779999999999996</v>
      </c>
      <c r="D26" s="25">
        <v>4.512666666666667</v>
      </c>
      <c r="E26" s="25">
        <v>3.2266666666666666</v>
      </c>
      <c r="F26" s="25">
        <v>7.0419999999999989</v>
      </c>
      <c r="G26" s="26">
        <v>7.7850000000000001</v>
      </c>
      <c r="H26" s="28">
        <f t="shared" si="0"/>
        <v>10.550979835274088</v>
      </c>
      <c r="I26" s="27">
        <f t="shared" si="4"/>
        <v>118.24380165289253</v>
      </c>
      <c r="J26" s="28">
        <f t="shared" si="1"/>
        <v>0.80658725008487198</v>
      </c>
      <c r="K26" s="27">
        <f t="shared" si="2"/>
        <v>0.70737801362253472</v>
      </c>
      <c r="L26" s="18"/>
    </row>
    <row r="27" spans="1:12">
      <c r="A27" s="16"/>
      <c r="B27" s="11" t="s">
        <v>3</v>
      </c>
      <c r="C27" s="25">
        <v>5.4453333333333331</v>
      </c>
      <c r="D27" s="25">
        <v>7.0296666666666665</v>
      </c>
      <c r="E27" s="25">
        <v>5.4576666666666656</v>
      </c>
      <c r="F27" s="25">
        <v>6.2853333333333339</v>
      </c>
      <c r="G27" s="26">
        <v>6.9390000000000001</v>
      </c>
      <c r="H27" s="28">
        <f t="shared" si="0"/>
        <v>10.399872719558756</v>
      </c>
      <c r="I27" s="27">
        <f t="shared" si="4"/>
        <v>15.165211018139658</v>
      </c>
      <c r="J27" s="28">
        <f t="shared" si="1"/>
        <v>0.71893499400628469</v>
      </c>
      <c r="K27" s="27">
        <f t="shared" si="2"/>
        <v>0.63136986769225212</v>
      </c>
      <c r="L27" s="18"/>
    </row>
    <row r="28" spans="1:12">
      <c r="A28" s="16"/>
      <c r="B28" s="11" t="s">
        <v>11</v>
      </c>
      <c r="C28" s="25">
        <v>5.4123333333333337</v>
      </c>
      <c r="D28" s="25">
        <v>7.0893333333333333</v>
      </c>
      <c r="E28" s="25">
        <v>6.0003333333333337</v>
      </c>
      <c r="F28" s="25">
        <v>5.4996666666666671</v>
      </c>
      <c r="G28" s="26">
        <v>5.0829999999999993</v>
      </c>
      <c r="H28" s="28">
        <f t="shared" si="0"/>
        <v>-7.5762167404085261</v>
      </c>
      <c r="I28" s="27">
        <f t="shared" si="4"/>
        <v>-8.3439808899505525</v>
      </c>
      <c r="J28" s="28">
        <f t="shared" si="1"/>
        <v>0.52663879154545967</v>
      </c>
      <c r="K28" s="27">
        <f t="shared" si="2"/>
        <v>0.55244863423072055</v>
      </c>
      <c r="L28" s="18"/>
    </row>
    <row r="29" spans="1:12">
      <c r="A29" s="16"/>
      <c r="B29" s="11" t="s">
        <v>5</v>
      </c>
      <c r="C29" s="25">
        <v>8.0666666666666682</v>
      </c>
      <c r="D29" s="25">
        <v>4.1723333333333334</v>
      </c>
      <c r="E29" s="25">
        <v>8.2216666666666658</v>
      </c>
      <c r="F29" s="25">
        <v>9.6340000000000003</v>
      </c>
      <c r="G29" s="26">
        <v>4.7166666666666668</v>
      </c>
      <c r="H29" s="28">
        <f t="shared" si="0"/>
        <v>-51.041450418656154</v>
      </c>
      <c r="I29" s="27">
        <f t="shared" si="4"/>
        <v>17.178187715386194</v>
      </c>
      <c r="J29" s="28">
        <f t="shared" si="1"/>
        <v>0.48868377600946</v>
      </c>
      <c r="K29" s="27">
        <f t="shared" si="2"/>
        <v>0.96774776813966212</v>
      </c>
      <c r="L29" s="18"/>
    </row>
    <row r="30" spans="1:12">
      <c r="A30" s="16"/>
      <c r="B30" s="11" t="s">
        <v>17</v>
      </c>
      <c r="C30" s="25">
        <v>3.7746666666666666</v>
      </c>
      <c r="D30" s="25">
        <v>2.7959999999999998</v>
      </c>
      <c r="E30" s="25">
        <v>1.3576666666666666</v>
      </c>
      <c r="F30" s="25">
        <v>1.19</v>
      </c>
      <c r="G30" s="26">
        <v>3.9246666666666665</v>
      </c>
      <c r="H30" s="28">
        <f t="shared" si="0"/>
        <v>229.80392156862743</v>
      </c>
      <c r="I30" s="27">
        <f t="shared" si="4"/>
        <v>-12.349619445126436</v>
      </c>
      <c r="J30" s="28">
        <f t="shared" si="1"/>
        <v>0.40662634478695275</v>
      </c>
      <c r="K30" s="27">
        <f t="shared" si="2"/>
        <v>0.11953704007537863</v>
      </c>
      <c r="L30" s="18"/>
    </row>
    <row r="31" spans="1:12">
      <c r="A31" s="16"/>
      <c r="B31" s="11" t="s">
        <v>14</v>
      </c>
      <c r="C31" s="25">
        <v>4.7876666666666665</v>
      </c>
      <c r="D31" s="25">
        <v>3.4813333333333336</v>
      </c>
      <c r="E31" s="25">
        <v>3.1280000000000001</v>
      </c>
      <c r="F31" s="25">
        <v>1.9393333333333331</v>
      </c>
      <c r="G31" s="26">
        <v>3.561666666666667</v>
      </c>
      <c r="H31" s="28">
        <f t="shared" si="0"/>
        <v>83.654176693021682</v>
      </c>
      <c r="I31" s="27">
        <f t="shared" si="4"/>
        <v>-38.000852514919018</v>
      </c>
      <c r="J31" s="28">
        <f t="shared" si="1"/>
        <v>0.36901668880997035</v>
      </c>
      <c r="K31" s="27">
        <f t="shared" si="2"/>
        <v>0.19480854318166749</v>
      </c>
      <c r="L31" s="18"/>
    </row>
    <row r="32" spans="1:12">
      <c r="A32" s="16"/>
      <c r="B32" s="11" t="s">
        <v>15</v>
      </c>
      <c r="C32" s="25">
        <v>7.9073333333333338</v>
      </c>
      <c r="D32" s="25">
        <v>3.6993333333333331</v>
      </c>
      <c r="E32" s="25">
        <v>6.0919999999999996</v>
      </c>
      <c r="F32" s="25">
        <v>3.3309999999999995</v>
      </c>
      <c r="G32" s="26">
        <v>3.3286666666666664</v>
      </c>
      <c r="H32" s="28">
        <f t="shared" si="0"/>
        <v>-7.0049034324015658E-2</v>
      </c>
      <c r="I32" s="27">
        <f t="shared" si="4"/>
        <v>-45.321733420879852</v>
      </c>
      <c r="J32" s="28">
        <f t="shared" si="1"/>
        <v>0.344876055634662</v>
      </c>
      <c r="K32" s="27">
        <f t="shared" si="2"/>
        <v>0.3346032609168792</v>
      </c>
      <c r="L32" s="18"/>
    </row>
    <row r="33" spans="1:15">
      <c r="A33" s="16"/>
      <c r="B33" s="11" t="s">
        <v>8</v>
      </c>
      <c r="C33" s="25">
        <v>6.8746666666666663</v>
      </c>
      <c r="D33" s="25">
        <v>6.2476666666666674</v>
      </c>
      <c r="E33" s="25">
        <v>4.0096666666666669</v>
      </c>
      <c r="F33" s="25">
        <v>3.1326666666666667</v>
      </c>
      <c r="G33" s="26">
        <v>3.0766666666666667</v>
      </c>
      <c r="H33" s="28">
        <f t="shared" si="0"/>
        <v>-1.7876143860395821</v>
      </c>
      <c r="I33" s="27">
        <f t="shared" si="4"/>
        <v>-21.872142322720102</v>
      </c>
      <c r="J33" s="28">
        <f t="shared" si="1"/>
        <v>0.3187668729729552</v>
      </c>
      <c r="K33" s="27">
        <f t="shared" si="2"/>
        <v>0.31468042090431614</v>
      </c>
      <c r="L33" s="18"/>
    </row>
    <row r="34" spans="1:15">
      <c r="A34" s="16"/>
      <c r="B34" s="11" t="s">
        <v>16</v>
      </c>
      <c r="C34" s="25">
        <v>2.7113333333333336</v>
      </c>
      <c r="D34" s="25">
        <v>1.2356666666666667</v>
      </c>
      <c r="E34" s="25">
        <v>1.8716666666666668</v>
      </c>
      <c r="F34" s="25">
        <v>1.5596666666666668</v>
      </c>
      <c r="G34" s="26">
        <v>2.9606666666666666</v>
      </c>
      <c r="H34" s="28">
        <f t="shared" si="0"/>
        <v>89.826886086770656</v>
      </c>
      <c r="I34" s="27">
        <f t="shared" si="4"/>
        <v>-16.669634906500452</v>
      </c>
      <c r="J34" s="28">
        <f t="shared" si="1"/>
        <v>0.30674836031915359</v>
      </c>
      <c r="K34" s="27">
        <f t="shared" si="2"/>
        <v>0.15667053515761814</v>
      </c>
      <c r="L34" s="18"/>
    </row>
    <row r="35" spans="1:15">
      <c r="A35" s="16"/>
      <c r="B35" s="11" t="s">
        <v>198</v>
      </c>
      <c r="C35" s="25">
        <v>2.6053333333333337</v>
      </c>
      <c r="D35" s="25">
        <v>3.0576666666666665</v>
      </c>
      <c r="E35" s="25">
        <v>3.4903333333333335</v>
      </c>
      <c r="F35" s="25">
        <v>3.1233333333333331</v>
      </c>
      <c r="G35" s="26">
        <v>1.5589999999999999</v>
      </c>
      <c r="H35" s="28">
        <f t="shared" si="0"/>
        <v>-50.08537886872999</v>
      </c>
      <c r="I35" s="27">
        <f t="shared" si="4"/>
        <v>-10.514755037723244</v>
      </c>
      <c r="J35" s="28">
        <f t="shared" si="1"/>
        <v>0.16152466575238475</v>
      </c>
      <c r="K35" s="27">
        <f t="shared" si="2"/>
        <v>0.31374287549196017</v>
      </c>
      <c r="L35" s="18"/>
    </row>
    <row r="36" spans="1:15">
      <c r="A36" s="16"/>
      <c r="B36" s="11" t="s">
        <v>6</v>
      </c>
      <c r="C36" s="25">
        <v>2.2280000000000002</v>
      </c>
      <c r="D36" s="25">
        <v>1.5229999999999999</v>
      </c>
      <c r="E36" s="25">
        <v>0.90233333333333332</v>
      </c>
      <c r="F36" s="25">
        <v>0.52800000000000002</v>
      </c>
      <c r="G36" s="26">
        <v>1.2643333333333333</v>
      </c>
      <c r="H36" s="28">
        <f t="shared" si="0"/>
        <v>139.45707070707067</v>
      </c>
      <c r="I36" s="27">
        <f t="shared" si="4"/>
        <v>-41.485038788326555</v>
      </c>
      <c r="J36" s="28">
        <f t="shared" si="1"/>
        <v>0.13099488073525664</v>
      </c>
      <c r="K36" s="27">
        <f t="shared" si="2"/>
        <v>5.3038283327562961E-2</v>
      </c>
      <c r="L36" s="18"/>
    </row>
    <row r="37" spans="1:15">
      <c r="A37" s="16"/>
      <c r="B37" s="11" t="s">
        <v>12</v>
      </c>
      <c r="C37" s="25">
        <v>0.44266666666666671</v>
      </c>
      <c r="D37" s="25">
        <v>0.31</v>
      </c>
      <c r="E37" s="25">
        <v>0.27766666666666667</v>
      </c>
      <c r="F37" s="25">
        <v>0.16866666666666666</v>
      </c>
      <c r="G37" s="26">
        <v>0.69366666666666665</v>
      </c>
      <c r="H37" s="28">
        <f t="shared" si="0"/>
        <v>311.26482213438737</v>
      </c>
      <c r="I37" s="27">
        <f t="shared" si="4"/>
        <v>-39.255702280912367</v>
      </c>
      <c r="J37" s="28">
        <f t="shared" si="1"/>
        <v>7.1869324231497264E-2</v>
      </c>
      <c r="K37" s="27">
        <f t="shared" si="2"/>
        <v>1.6942784951860392E-2</v>
      </c>
      <c r="L37" s="18"/>
    </row>
    <row r="38" spans="1:15">
      <c r="A38" s="16"/>
      <c r="B38" s="11" t="s">
        <v>13</v>
      </c>
      <c r="C38" s="157">
        <v>0.45466666666666661</v>
      </c>
      <c r="D38" s="157">
        <v>0.24333333333333332</v>
      </c>
      <c r="E38" s="157">
        <v>0.45500000000000002</v>
      </c>
      <c r="F38" s="157">
        <v>0.25366666666666665</v>
      </c>
      <c r="G38" s="158">
        <v>9.7000000000000017E-2</v>
      </c>
      <c r="H38" s="159">
        <f t="shared" si="0"/>
        <v>-61.760840998685929</v>
      </c>
      <c r="I38" s="160">
        <f t="shared" si="4"/>
        <v>-44.249084249084255</v>
      </c>
      <c r="J38" s="159">
        <f t="shared" si="1"/>
        <v>1.0049963167403031E-2</v>
      </c>
      <c r="K38" s="160">
        <f t="shared" si="2"/>
        <v>2.5481144957244579E-2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si="0"/>
        <v/>
      </c>
      <c r="I39" s="8" t="str">
        <f t="shared" si="4"/>
        <v/>
      </c>
      <c r="J39" s="6" t="str">
        <f t="shared" si="1"/>
        <v/>
      </c>
      <c r="K39" s="8" t="str">
        <f t="shared" si="2"/>
        <v/>
      </c>
      <c r="L39" s="18"/>
      <c r="M39" s="16"/>
      <c r="N39" s="63"/>
      <c r="O39" s="63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35" sqref="I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964.03099999999995</v>
      </c>
      <c r="D13" s="26">
        <v>1094.7830000000001</v>
      </c>
      <c r="E13" s="26">
        <v>1221.7893333333334</v>
      </c>
      <c r="F13" s="26">
        <v>1393.278333333333</v>
      </c>
      <c r="G13" s="26">
        <v>1468.7226666666668</v>
      </c>
      <c r="H13" s="28">
        <f t="shared" ref="H13:H38" si="0">IF(OR(OR(G13=0,F13=0),G13=""),"",(G13/F13-1)*100)</f>
        <v>5.4148788169868345</v>
      </c>
      <c r="I13" s="27">
        <f>IF(OR(OR(G13=0,F13=0),F13=""),"",(F13/E13-1)*100)</f>
        <v>14.035889438659321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347.45433333333312</v>
      </c>
      <c r="D14" s="25">
        <f>D13-SUM(D15:D38)</f>
        <v>414.70133333333354</v>
      </c>
      <c r="E14" s="25">
        <f>E13-SUM(E15:E38)</f>
        <v>476.8413333333333</v>
      </c>
      <c r="F14" s="25">
        <f>F13-SUM(F15:F38)</f>
        <v>514.97533333333286</v>
      </c>
      <c r="G14" s="26">
        <f>G13-SUM(G15:G38)</f>
        <v>547.14700000000005</v>
      </c>
      <c r="H14" s="28">
        <f t="shared" si="0"/>
        <v>6.2472247861711017</v>
      </c>
      <c r="I14" s="27">
        <f>IF(OR(OR(G14=0,F14=0),F14=""),"",(F14/E14-1)*100)</f>
        <v>7.9972094141726124</v>
      </c>
      <c r="J14" s="28">
        <f t="shared" si="1"/>
        <v>37.253254982560811</v>
      </c>
      <c r="K14" s="27">
        <f t="shared" si="2"/>
        <v>36.961411156181981</v>
      </c>
      <c r="L14" s="18"/>
    </row>
    <row r="15" spans="1:15">
      <c r="A15" s="16"/>
      <c r="B15" s="12" t="s">
        <v>4</v>
      </c>
      <c r="C15" s="109">
        <v>238.00833333333333</v>
      </c>
      <c r="D15" s="109">
        <v>258.76466666666664</v>
      </c>
      <c r="E15" s="109">
        <v>227.60066666666668</v>
      </c>
      <c r="F15" s="109">
        <v>313.69933333333341</v>
      </c>
      <c r="G15" s="109">
        <v>370.95433333333335</v>
      </c>
      <c r="H15" s="50">
        <f t="shared" si="0"/>
        <v>18.251552973229114</v>
      </c>
      <c r="I15" s="36">
        <f t="shared" ref="I15:I38" si="3">IF(OR(OR(G15=0,F15=0),F15=""),"",(F15/E15-1)*100)</f>
        <v>37.828828855217211</v>
      </c>
      <c r="J15" s="50">
        <f t="shared" si="1"/>
        <v>25.256935278001201</v>
      </c>
      <c r="K15" s="36">
        <f t="shared" si="2"/>
        <v>22.515194977792198</v>
      </c>
      <c r="L15" s="18"/>
      <c r="N15" s="23" t="s">
        <v>4</v>
      </c>
      <c r="O15" s="34">
        <f>J15</f>
        <v>25.256935278001201</v>
      </c>
    </row>
    <row r="16" spans="1:15">
      <c r="A16" s="16"/>
      <c r="B16" s="11" t="s">
        <v>23</v>
      </c>
      <c r="C16" s="55">
        <v>74.895666666666671</v>
      </c>
      <c r="D16" s="55">
        <v>76.195999999999984</v>
      </c>
      <c r="E16" s="55">
        <v>138.14099999999999</v>
      </c>
      <c r="F16" s="55">
        <v>132.97033333333334</v>
      </c>
      <c r="G16" s="56">
        <v>130.86333333333334</v>
      </c>
      <c r="H16" s="28">
        <f t="shared" si="0"/>
        <v>-1.5845639754230922</v>
      </c>
      <c r="I16" s="27">
        <f t="shared" si="3"/>
        <v>-3.7430354975471758</v>
      </c>
      <c r="J16" s="28">
        <f t="shared" si="1"/>
        <v>8.910009786281412</v>
      </c>
      <c r="K16" s="27">
        <f t="shared" si="2"/>
        <v>9.5437020839339386</v>
      </c>
      <c r="L16" s="18"/>
      <c r="N16" s="23" t="s">
        <v>37</v>
      </c>
      <c r="O16" s="34">
        <f>100-O15</f>
        <v>74.743064721998792</v>
      </c>
    </row>
    <row r="17" spans="1:12">
      <c r="A17" s="16"/>
      <c r="B17" s="11" t="s">
        <v>24</v>
      </c>
      <c r="C17" s="25">
        <v>62.817999999999991</v>
      </c>
      <c r="D17" s="25">
        <v>85.137666666666675</v>
      </c>
      <c r="E17" s="25">
        <v>116.06033333333333</v>
      </c>
      <c r="F17" s="25">
        <v>130.35566666666668</v>
      </c>
      <c r="G17" s="26">
        <v>89.509666666666661</v>
      </c>
      <c r="H17" s="28">
        <f t="shared" si="0"/>
        <v>-31.334272643818075</v>
      </c>
      <c r="I17" s="27">
        <f t="shared" si="3"/>
        <v>12.317156881047509</v>
      </c>
      <c r="J17" s="28">
        <f t="shared" si="1"/>
        <v>6.0943885934444619</v>
      </c>
      <c r="K17" s="27">
        <f t="shared" si="2"/>
        <v>9.3560391737951409</v>
      </c>
      <c r="L17" s="18"/>
    </row>
    <row r="18" spans="1:12">
      <c r="A18" s="16"/>
      <c r="B18" s="11" t="s">
        <v>25</v>
      </c>
      <c r="C18" s="25">
        <v>33.169666666666672</v>
      </c>
      <c r="D18" s="25">
        <v>28.787666666666667</v>
      </c>
      <c r="E18" s="25">
        <v>30.914666666666665</v>
      </c>
      <c r="F18" s="25">
        <v>42.736666666666657</v>
      </c>
      <c r="G18" s="26">
        <v>57.70066666666667</v>
      </c>
      <c r="H18" s="28">
        <f t="shared" si="0"/>
        <v>35.014429451680876</v>
      </c>
      <c r="I18" s="27">
        <f t="shared" si="3"/>
        <v>38.240748727680462</v>
      </c>
      <c r="J18" s="28">
        <f t="shared" si="1"/>
        <v>3.9286291398784612</v>
      </c>
      <c r="K18" s="27">
        <f t="shared" si="2"/>
        <v>3.067345959828558</v>
      </c>
      <c r="L18" s="18"/>
    </row>
    <row r="19" spans="1:12">
      <c r="A19" s="16"/>
      <c r="B19" s="11" t="s">
        <v>19</v>
      </c>
      <c r="C19" s="25">
        <v>15.006666666666666</v>
      </c>
      <c r="D19" s="25">
        <v>41.260999999999996</v>
      </c>
      <c r="E19" s="25">
        <v>37.932333333333339</v>
      </c>
      <c r="F19" s="25">
        <v>60.063333333333333</v>
      </c>
      <c r="G19" s="26">
        <v>43.587333333333333</v>
      </c>
      <c r="H19" s="28">
        <f t="shared" si="0"/>
        <v>-27.431045008047061</v>
      </c>
      <c r="I19" s="27">
        <f t="shared" si="3"/>
        <v>58.343365818079526</v>
      </c>
      <c r="J19" s="28">
        <f t="shared" si="1"/>
        <v>2.9677034557011894</v>
      </c>
      <c r="K19" s="27">
        <f t="shared" si="2"/>
        <v>4.3109357187544495</v>
      </c>
      <c r="L19" s="18"/>
    </row>
    <row r="20" spans="1:12">
      <c r="A20" s="16"/>
      <c r="B20" s="11" t="s">
        <v>20</v>
      </c>
      <c r="C20" s="25">
        <v>18.378</v>
      </c>
      <c r="D20" s="25">
        <v>22.611333333333334</v>
      </c>
      <c r="E20" s="25">
        <v>22.248000000000001</v>
      </c>
      <c r="F20" s="25">
        <v>25.394333333333332</v>
      </c>
      <c r="G20" s="26">
        <v>31.163666666666671</v>
      </c>
      <c r="H20" s="28">
        <f t="shared" si="0"/>
        <v>22.718979299843809</v>
      </c>
      <c r="I20" s="27">
        <f t="shared" si="3"/>
        <v>14.142095169603252</v>
      </c>
      <c r="J20" s="28">
        <f t="shared" si="1"/>
        <v>2.1218210472228929</v>
      </c>
      <c r="K20" s="27">
        <f t="shared" si="2"/>
        <v>1.8226317546027537</v>
      </c>
      <c r="L20" s="18"/>
    </row>
    <row r="21" spans="1:12">
      <c r="A21" s="16"/>
      <c r="B21" s="11" t="s">
        <v>7</v>
      </c>
      <c r="C21" s="25">
        <v>23.827666666666669</v>
      </c>
      <c r="D21" s="25">
        <v>23.239000000000001</v>
      </c>
      <c r="E21" s="25">
        <v>19.675999999999998</v>
      </c>
      <c r="F21" s="25">
        <v>19.793333333333333</v>
      </c>
      <c r="G21" s="26">
        <v>28.945333333333334</v>
      </c>
      <c r="H21" s="28">
        <f t="shared" si="0"/>
        <v>46.23779050185248</v>
      </c>
      <c r="I21" s="27">
        <f t="shared" si="3"/>
        <v>0.59632716676831787</v>
      </c>
      <c r="J21" s="28">
        <f t="shared" si="1"/>
        <v>1.9707827754184586</v>
      </c>
      <c r="K21" s="27">
        <f t="shared" si="2"/>
        <v>1.4206302401889073</v>
      </c>
      <c r="L21" s="18"/>
    </row>
    <row r="22" spans="1:12">
      <c r="A22" s="16"/>
      <c r="B22" s="11" t="s">
        <v>5</v>
      </c>
      <c r="C22" s="25">
        <v>22.962999999999997</v>
      </c>
      <c r="D22" s="25">
        <v>13.006</v>
      </c>
      <c r="E22" s="25">
        <v>13.654333333333334</v>
      </c>
      <c r="F22" s="25">
        <v>11.292666666666667</v>
      </c>
      <c r="G22" s="26">
        <v>17.873999999999999</v>
      </c>
      <c r="H22" s="28">
        <f t="shared" si="0"/>
        <v>58.27970954601804</v>
      </c>
      <c r="I22" s="27">
        <f t="shared" si="3"/>
        <v>-17.296096477308787</v>
      </c>
      <c r="J22" s="28">
        <f t="shared" si="1"/>
        <v>1.2169758393234209</v>
      </c>
      <c r="K22" s="27">
        <f t="shared" si="2"/>
        <v>0.81051046273357708</v>
      </c>
      <c r="L22" s="18"/>
    </row>
    <row r="23" spans="1:12">
      <c r="A23" s="16"/>
      <c r="B23" s="11" t="s">
        <v>9</v>
      </c>
      <c r="C23" s="25">
        <v>11.861333333333334</v>
      </c>
      <c r="D23" s="25">
        <v>15.096333333333334</v>
      </c>
      <c r="E23" s="25">
        <v>16.28</v>
      </c>
      <c r="F23" s="25">
        <v>18.037000000000003</v>
      </c>
      <c r="G23" s="26">
        <v>16.488</v>
      </c>
      <c r="H23" s="28">
        <f t="shared" si="0"/>
        <v>-8.5879026445639717</v>
      </c>
      <c r="I23" s="27">
        <f t="shared" si="3"/>
        <v>10.792383292383301</v>
      </c>
      <c r="J23" s="28">
        <f t="shared" si="1"/>
        <v>1.1226081257001548</v>
      </c>
      <c r="K23" s="27">
        <f t="shared" si="2"/>
        <v>1.2945726326517679</v>
      </c>
      <c r="L23" s="18"/>
    </row>
    <row r="24" spans="1:12">
      <c r="A24" s="16"/>
      <c r="B24" s="11" t="s">
        <v>21</v>
      </c>
      <c r="C24" s="25">
        <v>8.775999999999998</v>
      </c>
      <c r="D24" s="25">
        <v>10.951333333333332</v>
      </c>
      <c r="E24" s="25">
        <v>15.590333333333334</v>
      </c>
      <c r="F24" s="25">
        <v>18.363666666666663</v>
      </c>
      <c r="G24" s="26">
        <v>16.425000000000001</v>
      </c>
      <c r="H24" s="28">
        <f t="shared" si="0"/>
        <v>-10.557078288649668</v>
      </c>
      <c r="I24" s="27">
        <f t="shared" si="3"/>
        <v>17.788800752603095</v>
      </c>
      <c r="J24" s="28">
        <f t="shared" si="1"/>
        <v>1.1183186841718245</v>
      </c>
      <c r="K24" s="27">
        <f t="shared" si="2"/>
        <v>1.3180185342244373</v>
      </c>
      <c r="L24" s="18"/>
    </row>
    <row r="25" spans="1:12">
      <c r="A25" s="16"/>
      <c r="B25" s="11" t="s">
        <v>3</v>
      </c>
      <c r="C25" s="25">
        <v>6.83</v>
      </c>
      <c r="D25" s="25">
        <v>6.3449999999999998</v>
      </c>
      <c r="E25" s="25">
        <v>4.2646666666666668</v>
      </c>
      <c r="F25" s="25">
        <v>8.5269999999999992</v>
      </c>
      <c r="G25" s="26">
        <v>16.422333333333331</v>
      </c>
      <c r="H25" s="28">
        <f t="shared" si="0"/>
        <v>92.592158242445549</v>
      </c>
      <c r="I25" s="27">
        <f t="shared" si="3"/>
        <v>99.945286853212423</v>
      </c>
      <c r="J25" s="28">
        <f t="shared" si="1"/>
        <v>1.1181371205092496</v>
      </c>
      <c r="K25" s="27">
        <f t="shared" si="2"/>
        <v>0.61200980421475981</v>
      </c>
      <c r="L25" s="18"/>
    </row>
    <row r="26" spans="1:12">
      <c r="A26" s="16"/>
      <c r="B26" s="11" t="s">
        <v>17</v>
      </c>
      <c r="C26" s="25">
        <v>12.813000000000001</v>
      </c>
      <c r="D26" s="25">
        <v>12.078999999999999</v>
      </c>
      <c r="E26" s="25">
        <v>11.471666666666666</v>
      </c>
      <c r="F26" s="25">
        <v>13.790999999999999</v>
      </c>
      <c r="G26" s="26">
        <v>14.923</v>
      </c>
      <c r="H26" s="28">
        <f t="shared" si="0"/>
        <v>8.2082517583931711</v>
      </c>
      <c r="I26" s="27">
        <f t="shared" si="3"/>
        <v>20.217928228969928</v>
      </c>
      <c r="J26" s="28">
        <f t="shared" si="1"/>
        <v>1.0160529512265533</v>
      </c>
      <c r="K26" s="27">
        <f t="shared" si="2"/>
        <v>0.98982376098578073</v>
      </c>
      <c r="L26" s="18"/>
    </row>
    <row r="27" spans="1:12">
      <c r="A27" s="16"/>
      <c r="B27" s="11" t="s">
        <v>10</v>
      </c>
      <c r="C27" s="25">
        <v>9.7969999999999988</v>
      </c>
      <c r="D27" s="25">
        <v>12.004333333333333</v>
      </c>
      <c r="E27" s="25">
        <v>10.174333333333335</v>
      </c>
      <c r="F27" s="25">
        <v>12.091000000000001</v>
      </c>
      <c r="G27" s="26">
        <v>14.694333333333333</v>
      </c>
      <c r="H27" s="28">
        <f t="shared" si="0"/>
        <v>21.531166432332572</v>
      </c>
      <c r="I27" s="27">
        <f t="shared" si="3"/>
        <v>18.838253120597571</v>
      </c>
      <c r="J27" s="28">
        <f t="shared" si="1"/>
        <v>1.0004838671607619</v>
      </c>
      <c r="K27" s="27">
        <f t="shared" si="2"/>
        <v>0.86780937525045876</v>
      </c>
      <c r="L27" s="18"/>
    </row>
    <row r="28" spans="1:12">
      <c r="A28" s="16"/>
      <c r="B28" s="11" t="s">
        <v>18</v>
      </c>
      <c r="C28" s="25">
        <v>12.199333333333334</v>
      </c>
      <c r="D28" s="25">
        <v>13.72</v>
      </c>
      <c r="E28" s="25">
        <v>20.533666666666665</v>
      </c>
      <c r="F28" s="25">
        <v>16.397666666666666</v>
      </c>
      <c r="G28" s="26">
        <v>13.957333333333333</v>
      </c>
      <c r="H28" s="28">
        <f t="shared" si="0"/>
        <v>-14.882198686805037</v>
      </c>
      <c r="I28" s="27">
        <f t="shared" si="3"/>
        <v>-20.142530153731265</v>
      </c>
      <c r="J28" s="28">
        <f t="shared" si="1"/>
        <v>0.95030420991664399</v>
      </c>
      <c r="K28" s="27">
        <f t="shared" si="2"/>
        <v>1.1769124857799413</v>
      </c>
      <c r="L28" s="18"/>
    </row>
    <row r="29" spans="1:12">
      <c r="A29" s="16"/>
      <c r="B29" s="11" t="s">
        <v>22</v>
      </c>
      <c r="C29" s="25">
        <v>10.684333333333333</v>
      </c>
      <c r="D29" s="25">
        <v>11.468999999999999</v>
      </c>
      <c r="E29" s="25">
        <v>6.5003333333333337</v>
      </c>
      <c r="F29" s="25">
        <v>9.1393333333333331</v>
      </c>
      <c r="G29" s="26">
        <v>11.662666666666667</v>
      </c>
      <c r="H29" s="28">
        <f t="shared" si="0"/>
        <v>27.609599533153407</v>
      </c>
      <c r="I29" s="27">
        <f t="shared" si="3"/>
        <v>40.597918055484314</v>
      </c>
      <c r="J29" s="28">
        <f t="shared" si="1"/>
        <v>0.79406867827100558</v>
      </c>
      <c r="K29" s="27">
        <f t="shared" si="2"/>
        <v>0.65595890746883567</v>
      </c>
      <c r="L29" s="18"/>
    </row>
    <row r="30" spans="1:12">
      <c r="A30" s="16"/>
      <c r="B30" s="11" t="s">
        <v>11</v>
      </c>
      <c r="C30" s="25">
        <v>9.7383333333333333</v>
      </c>
      <c r="D30" s="25">
        <v>10.489333333333333</v>
      </c>
      <c r="E30" s="25">
        <v>10.665666666666667</v>
      </c>
      <c r="F30" s="25">
        <v>12.916666666666666</v>
      </c>
      <c r="G30" s="26">
        <v>9.3840000000000003</v>
      </c>
      <c r="H30" s="28">
        <f t="shared" si="0"/>
        <v>-27.349677419354833</v>
      </c>
      <c r="I30" s="27">
        <f t="shared" si="3"/>
        <v>21.105103603462826</v>
      </c>
      <c r="J30" s="28">
        <f t="shared" si="1"/>
        <v>0.63892252860081589</v>
      </c>
      <c r="K30" s="27">
        <f t="shared" si="2"/>
        <v>0.92707008769484944</v>
      </c>
      <c r="L30" s="18"/>
    </row>
    <row r="31" spans="1:12">
      <c r="A31" s="16"/>
      <c r="B31" s="11" t="s">
        <v>14</v>
      </c>
      <c r="C31" s="25">
        <v>7.8386666666666658</v>
      </c>
      <c r="D31" s="25">
        <v>6.8506666666666662</v>
      </c>
      <c r="E31" s="25">
        <v>6.9446666666666665</v>
      </c>
      <c r="F31" s="25">
        <v>6.7403333333333331</v>
      </c>
      <c r="G31" s="26">
        <v>9.2033333333333331</v>
      </c>
      <c r="H31" s="28">
        <f t="shared" si="0"/>
        <v>36.541219524256974</v>
      </c>
      <c r="I31" s="27">
        <f t="shared" si="3"/>
        <v>-2.9423058462129226</v>
      </c>
      <c r="J31" s="28">
        <f t="shared" si="1"/>
        <v>0.62662159046137134</v>
      </c>
      <c r="K31" s="27">
        <f t="shared" si="2"/>
        <v>0.48377507724587226</v>
      </c>
      <c r="L31" s="18"/>
    </row>
    <row r="32" spans="1:12">
      <c r="A32" s="16"/>
      <c r="B32" s="11" t="s">
        <v>8</v>
      </c>
      <c r="C32" s="25">
        <v>10.216000000000001</v>
      </c>
      <c r="D32" s="25">
        <v>7.6736666666666657</v>
      </c>
      <c r="E32" s="25">
        <v>4.3870000000000005</v>
      </c>
      <c r="F32" s="25">
        <v>4.125</v>
      </c>
      <c r="G32" s="26">
        <v>7.0296666666666665</v>
      </c>
      <c r="H32" s="28">
        <f t="shared" si="0"/>
        <v>70.416161616161617</v>
      </c>
      <c r="I32" s="27">
        <f t="shared" si="3"/>
        <v>-5.9721905630271355</v>
      </c>
      <c r="J32" s="28">
        <f t="shared" si="1"/>
        <v>0.47862451000506556</v>
      </c>
      <c r="K32" s="27">
        <f t="shared" si="2"/>
        <v>0.29606431832835511</v>
      </c>
      <c r="L32" s="18"/>
    </row>
    <row r="33" spans="1:14">
      <c r="A33" s="16"/>
      <c r="B33" s="11" t="s">
        <v>16</v>
      </c>
      <c r="C33" s="25">
        <v>4.6669999999999998</v>
      </c>
      <c r="D33" s="25">
        <v>2.9079999999999999</v>
      </c>
      <c r="E33" s="25">
        <v>4.222666666666667</v>
      </c>
      <c r="F33" s="25">
        <v>3.3409999999999997</v>
      </c>
      <c r="G33" s="26">
        <v>6.5653333333333324</v>
      </c>
      <c r="H33" s="28">
        <f t="shared" si="0"/>
        <v>96.508031527486764</v>
      </c>
      <c r="I33" s="27">
        <f t="shared" si="3"/>
        <v>-20.879381117777086</v>
      </c>
      <c r="J33" s="28">
        <f t="shared" si="1"/>
        <v>0.44700973725922377</v>
      </c>
      <c r="K33" s="27">
        <f t="shared" si="2"/>
        <v>0.23979415455394776</v>
      </c>
      <c r="L33" s="18"/>
    </row>
    <row r="34" spans="1:14">
      <c r="A34" s="16"/>
      <c r="B34" s="11" t="s">
        <v>198</v>
      </c>
      <c r="C34" s="25">
        <v>5.8910000000000009</v>
      </c>
      <c r="D34" s="25">
        <v>7.0263333333333335</v>
      </c>
      <c r="E34" s="25">
        <v>6.6156666666666668</v>
      </c>
      <c r="F34" s="25">
        <v>10.263</v>
      </c>
      <c r="G34" s="26">
        <v>5.7330000000000005</v>
      </c>
      <c r="H34" s="28">
        <f t="shared" si="0"/>
        <v>-44.13914060216311</v>
      </c>
      <c r="I34" s="27">
        <f t="shared" si="3"/>
        <v>55.131757948304518</v>
      </c>
      <c r="J34" s="28">
        <f t="shared" si="1"/>
        <v>0.39033917907805604</v>
      </c>
      <c r="K34" s="27">
        <f t="shared" si="2"/>
        <v>0.7366080240009476</v>
      </c>
      <c r="L34" s="18"/>
    </row>
    <row r="35" spans="1:14">
      <c r="A35" s="16"/>
      <c r="B35" s="11" t="s">
        <v>15</v>
      </c>
      <c r="C35" s="25">
        <v>11.001666666666665</v>
      </c>
      <c r="D35" s="25">
        <v>11.339666666666668</v>
      </c>
      <c r="E35" s="25">
        <v>16.581999999999997</v>
      </c>
      <c r="F35" s="25">
        <v>5.8506666666666662</v>
      </c>
      <c r="G35" s="26">
        <v>5.1996666666666664</v>
      </c>
      <c r="H35" s="28">
        <f t="shared" si="0"/>
        <v>-11.126937101185053</v>
      </c>
      <c r="I35" s="27">
        <f t="shared" si="3"/>
        <v>-64.716761146624862</v>
      </c>
      <c r="J35" s="28">
        <f t="shared" si="1"/>
        <v>0.35402644656309062</v>
      </c>
      <c r="K35" s="27">
        <f t="shared" si="2"/>
        <v>0.41992088204438704</v>
      </c>
      <c r="L35" s="18"/>
    </row>
    <row r="36" spans="1:14">
      <c r="A36" s="16"/>
      <c r="B36" s="11" t="s">
        <v>12</v>
      </c>
      <c r="C36" s="25">
        <v>2.0976666666666666</v>
      </c>
      <c r="D36" s="25">
        <v>0.65133333333333343</v>
      </c>
      <c r="E36" s="25">
        <v>1.5173333333333332</v>
      </c>
      <c r="F36" s="25">
        <v>1.1873333333333334</v>
      </c>
      <c r="G36" s="26">
        <v>1.7766666666666666</v>
      </c>
      <c r="H36" s="28">
        <f t="shared" si="0"/>
        <v>49.635036496350352</v>
      </c>
      <c r="I36" s="27">
        <f t="shared" si="3"/>
        <v>-21.748681898066778</v>
      </c>
      <c r="J36" s="28">
        <f t="shared" si="1"/>
        <v>0.12096679019047843</v>
      </c>
      <c r="K36" s="27">
        <f t="shared" si="2"/>
        <v>8.5218674899846553E-2</v>
      </c>
      <c r="L36" s="18"/>
    </row>
    <row r="37" spans="1:14">
      <c r="A37" s="16"/>
      <c r="B37" s="11" t="s">
        <v>6</v>
      </c>
      <c r="C37" s="25">
        <v>2.33</v>
      </c>
      <c r="D37" s="25">
        <v>1.9876666666666667</v>
      </c>
      <c r="E37" s="25">
        <v>1.9986666666666668</v>
      </c>
      <c r="F37" s="25">
        <v>0.57199999999999995</v>
      </c>
      <c r="G37" s="26">
        <v>1.37</v>
      </c>
      <c r="H37" s="28">
        <f t="shared" si="0"/>
        <v>139.51048951048955</v>
      </c>
      <c r="I37" s="27">
        <f t="shared" si="3"/>
        <v>-71.380920613742504</v>
      </c>
      <c r="J37" s="28">
        <f t="shared" si="1"/>
        <v>9.3278331647817334E-2</v>
      </c>
      <c r="K37" s="27">
        <f t="shared" si="2"/>
        <v>4.1054252141531911E-2</v>
      </c>
      <c r="L37" s="18"/>
    </row>
    <row r="38" spans="1:14">
      <c r="A38" s="16"/>
      <c r="B38" s="11" t="s">
        <v>13</v>
      </c>
      <c r="C38" s="25">
        <v>0.7683333333333332</v>
      </c>
      <c r="D38" s="25">
        <v>0.48666666666666664</v>
      </c>
      <c r="E38" s="25">
        <v>0.97199999999999998</v>
      </c>
      <c r="F38" s="25">
        <v>0.65466666666666662</v>
      </c>
      <c r="G38" s="26">
        <v>0.14299999999999999</v>
      </c>
      <c r="H38" s="28">
        <f t="shared" si="0"/>
        <v>-78.156822810590626</v>
      </c>
      <c r="I38" s="27">
        <f t="shared" si="3"/>
        <v>-32.647462277091911</v>
      </c>
      <c r="J38" s="28">
        <f t="shared" si="1"/>
        <v>9.7363514055750916E-3</v>
      </c>
      <c r="K38" s="27">
        <f t="shared" si="2"/>
        <v>4.6987500702778948E-2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35" sqref="I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1495.1809999999998</v>
      </c>
      <c r="D13" s="26">
        <v>1617.1396666666667</v>
      </c>
      <c r="E13" s="26">
        <v>1984.1</v>
      </c>
      <c r="F13" s="26">
        <v>2256.9063333333338</v>
      </c>
      <c r="G13" s="26">
        <v>2286.3836666666666</v>
      </c>
      <c r="H13" s="28">
        <f t="shared" ref="H13:H38" si="0">IF(OR(OR(G13=0,F13=0),G13=""),"",(G13/F13-1)*100)</f>
        <v>1.3060946703001397</v>
      </c>
      <c r="I13" s="27">
        <f>IF(OR(OR(G13=0,F13=0),F13=""),"",(F13/E13-1)*100)</f>
        <v>13.749626194916287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614.69199999999967</v>
      </c>
      <c r="D14" s="25">
        <f>D13-SUM(D15:D38)</f>
        <v>675.47300000000007</v>
      </c>
      <c r="E14" s="25">
        <f>E13-SUM(E15:E38)</f>
        <v>839.74233333333291</v>
      </c>
      <c r="F14" s="25">
        <f>F13-SUM(F15:F38)</f>
        <v>970.48533333333421</v>
      </c>
      <c r="G14" s="26">
        <f>G13-SUM(G15:G38)</f>
        <v>974.23966666666638</v>
      </c>
      <c r="H14" s="28">
        <f t="shared" si="0"/>
        <v>0.38685111504335179</v>
      </c>
      <c r="I14" s="27">
        <f>IF(OR(OR(G14=0,F14=0),F14=""),"",(F14/E14-1)*100)</f>
        <v>15.569418714550309</v>
      </c>
      <c r="J14" s="28">
        <f t="shared" si="1"/>
        <v>42.610506752220488</v>
      </c>
      <c r="K14" s="27">
        <f t="shared" si="2"/>
        <v>43.000691654756338</v>
      </c>
      <c r="L14" s="18"/>
    </row>
    <row r="15" spans="1:15">
      <c r="A15" s="16"/>
      <c r="B15" s="12" t="s">
        <v>4</v>
      </c>
      <c r="C15" s="109">
        <v>278.93566666666669</v>
      </c>
      <c r="D15" s="109">
        <v>304.91300000000001</v>
      </c>
      <c r="E15" s="109">
        <v>295.73266666666672</v>
      </c>
      <c r="F15" s="109">
        <v>419.15100000000001</v>
      </c>
      <c r="G15" s="109">
        <v>477.53133333333335</v>
      </c>
      <c r="H15" s="50">
        <f t="shared" si="0"/>
        <v>13.928234295834518</v>
      </c>
      <c r="I15" s="36">
        <f t="shared" ref="I15:I38" si="3">IF(OR(OR(G15=0,F15=0),F15=""),"",(F15/E15-1)*100)</f>
        <v>41.733074240473925</v>
      </c>
      <c r="J15" s="50">
        <f t="shared" si="1"/>
        <v>20.885879316550984</v>
      </c>
      <c r="K15" s="36">
        <f t="shared" si="2"/>
        <v>18.571927146880558</v>
      </c>
      <c r="L15" s="18"/>
      <c r="N15" s="23" t="s">
        <v>4</v>
      </c>
      <c r="O15" s="34">
        <f>J15</f>
        <v>20.885879316550984</v>
      </c>
    </row>
    <row r="16" spans="1:15">
      <c r="A16" s="16"/>
      <c r="B16" s="11" t="s">
        <v>23</v>
      </c>
      <c r="C16" s="55">
        <v>118.88333333333333</v>
      </c>
      <c r="D16" s="55">
        <v>132.78966666666668</v>
      </c>
      <c r="E16" s="55">
        <v>212.1336666666667</v>
      </c>
      <c r="F16" s="55">
        <v>193.86433333333332</v>
      </c>
      <c r="G16" s="56">
        <v>191.71866666666665</v>
      </c>
      <c r="H16" s="28">
        <f t="shared" si="0"/>
        <v>-1.1067877364411172</v>
      </c>
      <c r="I16" s="27">
        <f t="shared" si="3"/>
        <v>-8.6121800562852897</v>
      </c>
      <c r="J16" s="28">
        <f t="shared" si="1"/>
        <v>8.3852360153610839</v>
      </c>
      <c r="K16" s="27">
        <f t="shared" si="2"/>
        <v>8.5898262798973022</v>
      </c>
      <c r="L16" s="18"/>
      <c r="N16" s="23" t="s">
        <v>37</v>
      </c>
      <c r="O16" s="34">
        <f>100-O15</f>
        <v>79.114120683449016</v>
      </c>
    </row>
    <row r="17" spans="1:12">
      <c r="A17" s="16"/>
      <c r="B17" s="11" t="s">
        <v>24</v>
      </c>
      <c r="C17" s="25">
        <v>104.04133333333334</v>
      </c>
      <c r="D17" s="25">
        <v>126.541</v>
      </c>
      <c r="E17" s="25">
        <v>174.79833333333332</v>
      </c>
      <c r="F17" s="25">
        <v>179.8713333333333</v>
      </c>
      <c r="G17" s="26">
        <v>145.24866666666665</v>
      </c>
      <c r="H17" s="28">
        <f t="shared" si="0"/>
        <v>-19.248573980660243</v>
      </c>
      <c r="I17" s="27">
        <f t="shared" si="3"/>
        <v>2.9022015846832838</v>
      </c>
      <c r="J17" s="28">
        <f t="shared" si="1"/>
        <v>6.3527687318736676</v>
      </c>
      <c r="K17" s="27">
        <f t="shared" si="2"/>
        <v>7.9698182718851545</v>
      </c>
      <c r="L17" s="18"/>
    </row>
    <row r="18" spans="1:12">
      <c r="A18" s="16"/>
      <c r="B18" s="11" t="s">
        <v>25</v>
      </c>
      <c r="C18" s="25">
        <v>72.62</v>
      </c>
      <c r="D18" s="25">
        <v>49.826999999999998</v>
      </c>
      <c r="E18" s="25">
        <v>50.097333333333331</v>
      </c>
      <c r="F18" s="25">
        <v>57.079000000000008</v>
      </c>
      <c r="G18" s="26">
        <v>83.019666666666666</v>
      </c>
      <c r="H18" s="28">
        <f t="shared" si="0"/>
        <v>45.446953637356401</v>
      </c>
      <c r="I18" s="27">
        <f t="shared" si="3"/>
        <v>13.936204189178426</v>
      </c>
      <c r="J18" s="28">
        <f t="shared" si="1"/>
        <v>3.6310470494088842</v>
      </c>
      <c r="K18" s="27">
        <f t="shared" si="2"/>
        <v>2.5290814756896571</v>
      </c>
      <c r="L18" s="18"/>
    </row>
    <row r="19" spans="1:12">
      <c r="A19" s="16"/>
      <c r="B19" s="11" t="s">
        <v>19</v>
      </c>
      <c r="C19" s="25">
        <v>22.861999999999998</v>
      </c>
      <c r="D19" s="25">
        <v>46.032999999999994</v>
      </c>
      <c r="E19" s="25">
        <v>51.722000000000001</v>
      </c>
      <c r="F19" s="25">
        <v>73.823666666666668</v>
      </c>
      <c r="G19" s="26">
        <v>55.770666666666671</v>
      </c>
      <c r="H19" s="28">
        <f t="shared" si="0"/>
        <v>-24.454217482198569</v>
      </c>
      <c r="I19" s="27">
        <f t="shared" si="3"/>
        <v>42.73165513063428</v>
      </c>
      <c r="J19" s="28">
        <f t="shared" si="1"/>
        <v>2.439252321460776</v>
      </c>
      <c r="K19" s="27">
        <f t="shared" si="2"/>
        <v>3.2710115424964465</v>
      </c>
      <c r="L19" s="18"/>
    </row>
    <row r="20" spans="1:12">
      <c r="A20" s="16"/>
      <c r="B20" s="11" t="s">
        <v>7</v>
      </c>
      <c r="C20" s="25">
        <v>32.812666666666665</v>
      </c>
      <c r="D20" s="25">
        <v>32.047333333333334</v>
      </c>
      <c r="E20" s="25">
        <v>32.203666666666663</v>
      </c>
      <c r="F20" s="25">
        <v>35.892333333333333</v>
      </c>
      <c r="G20" s="26">
        <v>44.541333333333334</v>
      </c>
      <c r="H20" s="28">
        <f t="shared" si="0"/>
        <v>24.097068083248985</v>
      </c>
      <c r="I20" s="27">
        <f t="shared" si="3"/>
        <v>11.454182235977273</v>
      </c>
      <c r="J20" s="28">
        <f t="shared" si="1"/>
        <v>1.9481128203767493</v>
      </c>
      <c r="K20" s="27">
        <f t="shared" si="2"/>
        <v>1.5903333161515043</v>
      </c>
      <c r="L20" s="18"/>
    </row>
    <row r="21" spans="1:12">
      <c r="A21" s="16"/>
      <c r="B21" s="11" t="s">
        <v>20</v>
      </c>
      <c r="C21" s="25">
        <v>32.068333333333335</v>
      </c>
      <c r="D21" s="25">
        <v>29.907666666666668</v>
      </c>
      <c r="E21" s="25">
        <v>31.628</v>
      </c>
      <c r="F21" s="25">
        <v>36.168333333333329</v>
      </c>
      <c r="G21" s="26">
        <v>36.234666666666669</v>
      </c>
      <c r="H21" s="28">
        <f t="shared" si="0"/>
        <v>0.18340168655823774</v>
      </c>
      <c r="I21" s="27">
        <f t="shared" si="3"/>
        <v>14.355423464440786</v>
      </c>
      <c r="J21" s="28">
        <f t="shared" si="1"/>
        <v>1.5848025506363688</v>
      </c>
      <c r="K21" s="27">
        <f t="shared" si="2"/>
        <v>1.6025624457313907</v>
      </c>
      <c r="L21" s="18"/>
    </row>
    <row r="22" spans="1:12">
      <c r="A22" s="16"/>
      <c r="B22" s="11" t="s">
        <v>22</v>
      </c>
      <c r="C22" s="25">
        <v>17.820666666666668</v>
      </c>
      <c r="D22" s="25">
        <v>20.504333333333335</v>
      </c>
      <c r="E22" s="25">
        <v>26.19</v>
      </c>
      <c r="F22" s="25">
        <v>35.019333333333329</v>
      </c>
      <c r="G22" s="26">
        <v>35.198333333333331</v>
      </c>
      <c r="H22" s="28">
        <f t="shared" si="0"/>
        <v>0.51114622399055509</v>
      </c>
      <c r="I22" s="27">
        <f t="shared" si="3"/>
        <v>33.712612956599173</v>
      </c>
      <c r="J22" s="28">
        <f t="shared" si="1"/>
        <v>1.5394762413015839</v>
      </c>
      <c r="K22" s="27">
        <f t="shared" si="2"/>
        <v>1.551652047589037</v>
      </c>
      <c r="L22" s="18"/>
    </row>
    <row r="23" spans="1:12">
      <c r="A23" s="16"/>
      <c r="B23" s="11" t="s">
        <v>10</v>
      </c>
      <c r="C23" s="25">
        <v>18.737333333333336</v>
      </c>
      <c r="D23" s="25">
        <v>21.185666666666666</v>
      </c>
      <c r="E23" s="25">
        <v>22.700333333333333</v>
      </c>
      <c r="F23" s="25">
        <v>27.53466666666667</v>
      </c>
      <c r="G23" s="26">
        <v>27.896000000000001</v>
      </c>
      <c r="H23" s="28">
        <f t="shared" si="0"/>
        <v>1.3122851193646756</v>
      </c>
      <c r="I23" s="27">
        <f t="shared" si="3"/>
        <v>21.296309892659448</v>
      </c>
      <c r="J23" s="28">
        <f t="shared" si="1"/>
        <v>1.2200926907717882</v>
      </c>
      <c r="K23" s="27">
        <f t="shared" si="2"/>
        <v>1.2200181398755434</v>
      </c>
      <c r="L23" s="18"/>
    </row>
    <row r="24" spans="1:12">
      <c r="A24" s="16"/>
      <c r="B24" s="11" t="s">
        <v>5</v>
      </c>
      <c r="C24" s="25">
        <v>27.679000000000002</v>
      </c>
      <c r="D24" s="25">
        <v>25.167333333333335</v>
      </c>
      <c r="E24" s="25">
        <v>69.120333333333335</v>
      </c>
      <c r="F24" s="25">
        <v>57.506333333333338</v>
      </c>
      <c r="G24" s="26">
        <v>25.585999999999999</v>
      </c>
      <c r="H24" s="28">
        <f t="shared" si="0"/>
        <v>-55.507509317814275</v>
      </c>
      <c r="I24" s="27">
        <f t="shared" si="3"/>
        <v>-16.802581006071538</v>
      </c>
      <c r="J24" s="28">
        <f t="shared" si="1"/>
        <v>1.1190597786810641</v>
      </c>
      <c r="K24" s="27">
        <f t="shared" si="2"/>
        <v>2.5480159492662446</v>
      </c>
      <c r="L24" s="18"/>
    </row>
    <row r="25" spans="1:12">
      <c r="A25" s="16"/>
      <c r="B25" s="11" t="s">
        <v>8</v>
      </c>
      <c r="C25" s="25">
        <v>21.173666666666669</v>
      </c>
      <c r="D25" s="25">
        <v>16.013999999999999</v>
      </c>
      <c r="E25" s="25">
        <v>18.956333333333333</v>
      </c>
      <c r="F25" s="25">
        <v>12.491</v>
      </c>
      <c r="G25" s="26">
        <v>23.665666666666667</v>
      </c>
      <c r="H25" s="28">
        <f t="shared" si="0"/>
        <v>89.461745790302345</v>
      </c>
      <c r="I25" s="27">
        <f t="shared" si="3"/>
        <v>-34.106455186481213</v>
      </c>
      <c r="J25" s="28">
        <f t="shared" si="1"/>
        <v>1.0350697921652403</v>
      </c>
      <c r="K25" s="27">
        <f t="shared" si="2"/>
        <v>0.55345673037088072</v>
      </c>
      <c r="L25" s="18"/>
    </row>
    <row r="26" spans="1:12">
      <c r="A26" s="16"/>
      <c r="B26" s="11" t="s">
        <v>18</v>
      </c>
      <c r="C26" s="25">
        <v>18.611000000000001</v>
      </c>
      <c r="D26" s="25">
        <v>19.178000000000001</v>
      </c>
      <c r="E26" s="25">
        <v>24.828333333333333</v>
      </c>
      <c r="F26" s="25">
        <v>22.272000000000002</v>
      </c>
      <c r="G26" s="26">
        <v>21.910666666666668</v>
      </c>
      <c r="H26" s="28">
        <f t="shared" si="0"/>
        <v>-1.6223659003831492</v>
      </c>
      <c r="I26" s="27">
        <f t="shared" si="3"/>
        <v>-10.296032758273466</v>
      </c>
      <c r="J26" s="28">
        <f t="shared" si="1"/>
        <v>0.95831102129111911</v>
      </c>
      <c r="K26" s="27">
        <f t="shared" si="2"/>
        <v>0.98683758696823765</v>
      </c>
      <c r="L26" s="18"/>
    </row>
    <row r="27" spans="1:12">
      <c r="A27" s="16"/>
      <c r="B27" s="11" t="s">
        <v>9</v>
      </c>
      <c r="C27" s="25">
        <v>12.951000000000001</v>
      </c>
      <c r="D27" s="25">
        <v>17.555</v>
      </c>
      <c r="E27" s="25">
        <v>19.558666666666667</v>
      </c>
      <c r="F27" s="25">
        <v>21.032</v>
      </c>
      <c r="G27" s="26">
        <v>20.318333333333332</v>
      </c>
      <c r="H27" s="28">
        <f t="shared" si="0"/>
        <v>-3.3932420438696709</v>
      </c>
      <c r="I27" s="27">
        <f t="shared" si="3"/>
        <v>7.5328924943758979</v>
      </c>
      <c r="J27" s="28">
        <f t="shared" si="1"/>
        <v>0.8886668335483503</v>
      </c>
      <c r="K27" s="27">
        <f t="shared" si="2"/>
        <v>0.93189512073976166</v>
      </c>
      <c r="L27" s="18"/>
    </row>
    <row r="28" spans="1:12">
      <c r="A28" s="16"/>
      <c r="B28" s="11" t="s">
        <v>21</v>
      </c>
      <c r="C28" s="25">
        <v>12.973666666666666</v>
      </c>
      <c r="D28" s="25">
        <v>14.035666666666666</v>
      </c>
      <c r="E28" s="25">
        <v>17.89</v>
      </c>
      <c r="F28" s="25">
        <v>20.221333333333334</v>
      </c>
      <c r="G28" s="26">
        <v>19.849</v>
      </c>
      <c r="H28" s="28">
        <f t="shared" si="0"/>
        <v>-1.8412897270209672</v>
      </c>
      <c r="I28" s="27">
        <f t="shared" si="3"/>
        <v>13.031488727408224</v>
      </c>
      <c r="J28" s="28">
        <f t="shared" si="1"/>
        <v>0.86813951172674286</v>
      </c>
      <c r="K28" s="27">
        <f t="shared" si="2"/>
        <v>0.89597574496888721</v>
      </c>
      <c r="L28" s="18"/>
    </row>
    <row r="29" spans="1:12">
      <c r="A29" s="16"/>
      <c r="B29" s="11" t="s">
        <v>3</v>
      </c>
      <c r="C29" s="25">
        <v>11.028666666666668</v>
      </c>
      <c r="D29" s="25">
        <v>11.256666666666668</v>
      </c>
      <c r="E29" s="25">
        <v>7.8966666666666674</v>
      </c>
      <c r="F29" s="25">
        <v>10.898333333333333</v>
      </c>
      <c r="G29" s="26">
        <v>17.239000000000001</v>
      </c>
      <c r="H29" s="28">
        <f t="shared" si="0"/>
        <v>58.180149870010702</v>
      </c>
      <c r="I29" s="27">
        <f t="shared" si="3"/>
        <v>38.011819333051911</v>
      </c>
      <c r="J29" s="28">
        <f t="shared" si="1"/>
        <v>0.75398544222163943</v>
      </c>
      <c r="K29" s="27">
        <f t="shared" si="2"/>
        <v>0.48288815412366093</v>
      </c>
      <c r="L29" s="18"/>
    </row>
    <row r="30" spans="1:12">
      <c r="A30" s="16"/>
      <c r="B30" s="11" t="s">
        <v>14</v>
      </c>
      <c r="C30" s="25">
        <v>9.4463333333333335</v>
      </c>
      <c r="D30" s="25">
        <v>8.6526666666666667</v>
      </c>
      <c r="E30" s="25">
        <v>11.819333333333333</v>
      </c>
      <c r="F30" s="25">
        <v>9.7756666666666661</v>
      </c>
      <c r="G30" s="26">
        <v>16.750666666666667</v>
      </c>
      <c r="H30" s="28">
        <f t="shared" si="0"/>
        <v>71.350632522931107</v>
      </c>
      <c r="I30" s="27">
        <f t="shared" si="3"/>
        <v>-17.29087935021716</v>
      </c>
      <c r="J30" s="28">
        <f t="shared" si="1"/>
        <v>0.73262711376378797</v>
      </c>
      <c r="K30" s="27">
        <f t="shared" si="2"/>
        <v>0.43314454491465376</v>
      </c>
      <c r="L30" s="18"/>
    </row>
    <row r="31" spans="1:12">
      <c r="A31" s="16"/>
      <c r="B31" s="11" t="s">
        <v>17</v>
      </c>
      <c r="C31" s="25">
        <v>14.402666666666667</v>
      </c>
      <c r="D31" s="25">
        <v>14.152666666666667</v>
      </c>
      <c r="E31" s="25">
        <v>13.340333333333334</v>
      </c>
      <c r="F31" s="25">
        <v>15.450333333333333</v>
      </c>
      <c r="G31" s="26">
        <v>15.857333333333335</v>
      </c>
      <c r="H31" s="28">
        <f t="shared" si="0"/>
        <v>2.6342473733037108</v>
      </c>
      <c r="I31" s="27">
        <f t="shared" si="3"/>
        <v>15.8166962344769</v>
      </c>
      <c r="J31" s="28">
        <f t="shared" si="1"/>
        <v>0.69355522279652404</v>
      </c>
      <c r="K31" s="27">
        <f t="shared" si="2"/>
        <v>0.68458017531077553</v>
      </c>
      <c r="L31" s="18"/>
    </row>
    <row r="32" spans="1:12">
      <c r="A32" s="16"/>
      <c r="B32" s="11" t="s">
        <v>11</v>
      </c>
      <c r="C32" s="25">
        <v>14.282000000000002</v>
      </c>
      <c r="D32" s="25">
        <v>20.016333333333336</v>
      </c>
      <c r="E32" s="25">
        <v>16.77</v>
      </c>
      <c r="F32" s="25">
        <v>17.608666666666668</v>
      </c>
      <c r="G32" s="26">
        <v>15.086333333333334</v>
      </c>
      <c r="H32" s="28">
        <f t="shared" si="0"/>
        <v>-14.324385719153454</v>
      </c>
      <c r="I32" s="27">
        <f t="shared" si="3"/>
        <v>5.0009938382031605</v>
      </c>
      <c r="J32" s="28">
        <f t="shared" si="1"/>
        <v>0.65983384824156821</v>
      </c>
      <c r="K32" s="27">
        <f t="shared" si="2"/>
        <v>0.78021255940469536</v>
      </c>
      <c r="L32" s="18"/>
    </row>
    <row r="33" spans="1:14">
      <c r="A33" s="16"/>
      <c r="B33" s="11" t="s">
        <v>15</v>
      </c>
      <c r="C33" s="25">
        <v>18.371666666666666</v>
      </c>
      <c r="D33" s="25">
        <v>14.757333333333335</v>
      </c>
      <c r="E33" s="25">
        <v>24.752333333333329</v>
      </c>
      <c r="F33" s="25">
        <v>16.706333333333333</v>
      </c>
      <c r="G33" s="26">
        <v>14.506</v>
      </c>
      <c r="H33" s="28">
        <f t="shared" si="0"/>
        <v>-13.170653843851632</v>
      </c>
      <c r="I33" s="27">
        <f t="shared" si="3"/>
        <v>-32.506026367884502</v>
      </c>
      <c r="J33" s="28">
        <f t="shared" si="1"/>
        <v>0.63445169817664027</v>
      </c>
      <c r="K33" s="27">
        <f t="shared" si="2"/>
        <v>0.74023157658736083</v>
      </c>
      <c r="L33" s="18"/>
    </row>
    <row r="34" spans="1:14">
      <c r="A34" s="16"/>
      <c r="B34" s="11" t="s">
        <v>16</v>
      </c>
      <c r="C34" s="25">
        <v>5.6273333333333335</v>
      </c>
      <c r="D34" s="25">
        <v>3.800333333333334</v>
      </c>
      <c r="E34" s="25">
        <v>5.4466666666666663</v>
      </c>
      <c r="F34" s="25">
        <v>4.331666666666667</v>
      </c>
      <c r="G34" s="26">
        <v>9.1920000000000002</v>
      </c>
      <c r="H34" s="28">
        <f t="shared" si="0"/>
        <v>112.20469411312041</v>
      </c>
      <c r="I34" s="27">
        <f t="shared" si="3"/>
        <v>-20.471236230110147</v>
      </c>
      <c r="J34" s="28">
        <f t="shared" si="1"/>
        <v>0.4020322631765943</v>
      </c>
      <c r="K34" s="27">
        <f t="shared" si="2"/>
        <v>0.19192939479544194</v>
      </c>
      <c r="L34" s="18"/>
    </row>
    <row r="35" spans="1:14">
      <c r="A35" s="16"/>
      <c r="B35" s="11" t="s">
        <v>198</v>
      </c>
      <c r="C35" s="25">
        <v>6.2480000000000002</v>
      </c>
      <c r="D35" s="25">
        <v>7.7986666666666666</v>
      </c>
      <c r="E35" s="25">
        <v>9.363999999999999</v>
      </c>
      <c r="F35" s="25">
        <v>14.629666666666665</v>
      </c>
      <c r="G35" s="26">
        <v>9.0709999999999997</v>
      </c>
      <c r="H35" s="28">
        <f t="shared" si="0"/>
        <v>-37.995853175055252</v>
      </c>
      <c r="I35" s="27">
        <f t="shared" si="3"/>
        <v>56.233091271536374</v>
      </c>
      <c r="J35" s="28">
        <f t="shared" si="1"/>
        <v>0.39674006301946113</v>
      </c>
      <c r="K35" s="27">
        <f t="shared" si="2"/>
        <v>0.64821771513483262</v>
      </c>
      <c r="L35" s="18"/>
    </row>
    <row r="36" spans="1:14">
      <c r="A36" s="16"/>
      <c r="B36" s="11" t="s">
        <v>6</v>
      </c>
      <c r="C36" s="25">
        <v>4.4836666666666671</v>
      </c>
      <c r="D36" s="25">
        <v>3.8126666666666664</v>
      </c>
      <c r="E36" s="25">
        <v>3.8820000000000001</v>
      </c>
      <c r="F36" s="25">
        <v>3.0803333333333334</v>
      </c>
      <c r="G36" s="26">
        <v>3.4576666666666669</v>
      </c>
      <c r="H36" s="28">
        <f t="shared" si="0"/>
        <v>12.249756519857158</v>
      </c>
      <c r="I36" s="27">
        <f t="shared" si="3"/>
        <v>-20.650867250558136</v>
      </c>
      <c r="J36" s="28">
        <f t="shared" si="1"/>
        <v>0.15122862873262305</v>
      </c>
      <c r="K36" s="27">
        <f t="shared" si="2"/>
        <v>0.13648476624122191</v>
      </c>
      <c r="L36" s="18"/>
    </row>
    <row r="37" spans="1:14">
      <c r="A37" s="16"/>
      <c r="B37" s="11" t="s">
        <v>12</v>
      </c>
      <c r="C37" s="25">
        <v>3.3343333333333334</v>
      </c>
      <c r="D37" s="25">
        <v>0.79866666666666664</v>
      </c>
      <c r="E37" s="25">
        <v>1.9003333333333334</v>
      </c>
      <c r="F37" s="25">
        <v>1.3046666666666666</v>
      </c>
      <c r="G37" s="26">
        <v>2.3063333333333333</v>
      </c>
      <c r="H37" s="28">
        <f t="shared" si="0"/>
        <v>76.775677056719488</v>
      </c>
      <c r="I37" s="27">
        <f t="shared" si="3"/>
        <v>-31.345378003858983</v>
      </c>
      <c r="J37" s="28">
        <f t="shared" si="1"/>
        <v>0.10087254238899244</v>
      </c>
      <c r="K37" s="27">
        <f t="shared" si="2"/>
        <v>5.7807745381251226E-2</v>
      </c>
      <c r="L37" s="18"/>
    </row>
    <row r="38" spans="1:14">
      <c r="A38" s="16"/>
      <c r="B38" s="11" t="s">
        <v>13</v>
      </c>
      <c r="C38" s="25">
        <v>1.0946666666666667</v>
      </c>
      <c r="D38" s="25">
        <v>0.92200000000000004</v>
      </c>
      <c r="E38" s="25">
        <v>1.6263333333333332</v>
      </c>
      <c r="F38" s="25">
        <v>0.70866666666666678</v>
      </c>
      <c r="G38" s="26">
        <v>0.18866666666666665</v>
      </c>
      <c r="H38" s="28">
        <f t="shared" si="0"/>
        <v>-73.377234242709321</v>
      </c>
      <c r="I38" s="27">
        <f t="shared" si="3"/>
        <v>-56.425497028079505</v>
      </c>
      <c r="J38" s="28">
        <f t="shared" si="1"/>
        <v>8.2517501072654608E-3</v>
      </c>
      <c r="K38" s="27">
        <f t="shared" si="2"/>
        <v>3.1399914839177347E-2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88" t="s">
        <v>179</v>
      </c>
      <c r="C7" s="188"/>
      <c r="D7" s="188"/>
      <c r="E7" s="188"/>
      <c r="F7" s="188"/>
      <c r="G7" s="188"/>
      <c r="H7" s="188"/>
      <c r="I7" s="188"/>
      <c r="J7" s="18"/>
    </row>
    <row r="8" spans="1:13">
      <c r="A8" s="16"/>
      <c r="B8" s="188" t="s">
        <v>195</v>
      </c>
      <c r="C8" s="188"/>
      <c r="D8" s="188"/>
      <c r="E8" s="188"/>
      <c r="F8" s="188"/>
      <c r="G8" s="188"/>
      <c r="H8" s="188"/>
      <c r="I8" s="188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89" t="s">
        <v>2</v>
      </c>
      <c r="D10" s="189"/>
      <c r="E10" s="189"/>
      <c r="F10" s="189"/>
      <c r="G10" s="190" t="s">
        <v>187</v>
      </c>
      <c r="H10" s="190"/>
      <c r="I10" s="190" t="s">
        <v>186</v>
      </c>
      <c r="J10" s="18"/>
    </row>
    <row r="11" spans="1:13">
      <c r="A11" s="16"/>
      <c r="B11" s="11"/>
      <c r="C11" s="183">
        <v>2008</v>
      </c>
      <c r="D11" s="183">
        <v>2009</v>
      </c>
      <c r="E11" s="183">
        <v>2010</v>
      </c>
      <c r="F11" s="75">
        <v>2011</v>
      </c>
      <c r="G11" s="76" t="s">
        <v>106</v>
      </c>
      <c r="H11" s="76" t="s">
        <v>107</v>
      </c>
      <c r="I11" s="190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>
      <c r="A13" s="16"/>
      <c r="B13" s="11" t="s">
        <v>32</v>
      </c>
      <c r="C13" s="25">
        <v>3368.1090000000004</v>
      </c>
      <c r="D13" s="25">
        <v>3375.3110000000001</v>
      </c>
      <c r="E13" s="25">
        <v>3524.8386666666665</v>
      </c>
      <c r="F13" s="29">
        <v>3786.3873333333336</v>
      </c>
      <c r="G13" s="28">
        <f>IF(OR(OR(F13=0,E13=0),F13=""),"",(F13/E13-1)*100)</f>
        <v>7.4201599392350603</v>
      </c>
      <c r="H13" s="26">
        <f>F13-E13</f>
        <v>261.54866666666703</v>
      </c>
      <c r="I13" s="28">
        <f>IF(F13=0,"",F13/$F$13*100)</f>
        <v>100</v>
      </c>
      <c r="J13" s="18"/>
    </row>
    <row r="14" spans="1:13">
      <c r="A14" s="16"/>
      <c r="B14" s="11" t="s">
        <v>62</v>
      </c>
      <c r="C14" s="25">
        <v>1709.2076666666665</v>
      </c>
      <c r="D14" s="25">
        <v>1760.329</v>
      </c>
      <c r="E14" s="25">
        <v>1765.7550000000001</v>
      </c>
      <c r="F14" s="29">
        <v>1920.8059999999998</v>
      </c>
      <c r="G14" s="28">
        <f>IF(OR(OR(F14=0,E14=0),F14=""),"",(F14/E14-1)*100)</f>
        <v>8.7810030270337514</v>
      </c>
      <c r="H14" s="26">
        <f>F14-E14</f>
        <v>155.0509999999997</v>
      </c>
      <c r="I14" s="28">
        <f>IF(F14=0,"",F14/$F$13*100)</f>
        <v>50.729252738890416</v>
      </c>
      <c r="J14" s="18"/>
    </row>
    <row r="15" spans="1:13">
      <c r="A15" s="16"/>
      <c r="B15" s="11" t="s">
        <v>63</v>
      </c>
      <c r="C15" s="25">
        <v>128.54333333333332</v>
      </c>
      <c r="D15" s="25">
        <v>136.39233333333331</v>
      </c>
      <c r="E15" s="25">
        <v>164.44066666666666</v>
      </c>
      <c r="F15" s="29">
        <v>146.96</v>
      </c>
      <c r="G15" s="28">
        <f t="shared" ref="G15:G22" si="0">IF(OR(OR(F15=0,E15=0),F15=""),"",(F15/E15-1)*100)</f>
        <v>-10.630379346552543</v>
      </c>
      <c r="H15" s="26">
        <f t="shared" ref="H15:H22" si="1">F15-E15</f>
        <v>-17.48066666666665</v>
      </c>
      <c r="I15" s="28">
        <f>IF(F15=0,"",F15/$F$13*100)</f>
        <v>3.8812722276520044</v>
      </c>
      <c r="J15" s="18"/>
      <c r="M15" s="34"/>
    </row>
    <row r="16" spans="1:13">
      <c r="A16" s="16"/>
      <c r="B16" s="11" t="s">
        <v>64</v>
      </c>
      <c r="C16" s="25">
        <v>131.10600000000002</v>
      </c>
      <c r="D16" s="25">
        <v>150.74733333333333</v>
      </c>
      <c r="E16" s="25">
        <v>145.47499999999999</v>
      </c>
      <c r="F16" s="29">
        <v>147.58466666666666</v>
      </c>
      <c r="G16" s="28">
        <f t="shared" si="0"/>
        <v>1.4501919000973862</v>
      </c>
      <c r="H16" s="26">
        <f t="shared" si="1"/>
        <v>2.1096666666666692</v>
      </c>
      <c r="I16" s="28">
        <f t="shared" ref="I16:I22" si="2">IF(F16=0,"",F16/$F$13*100)</f>
        <v>3.8977699235207663</v>
      </c>
      <c r="J16" s="18"/>
      <c r="M16" s="34"/>
    </row>
    <row r="17" spans="1:12">
      <c r="A17" s="16"/>
      <c r="B17" s="11" t="s">
        <v>65</v>
      </c>
      <c r="C17" s="25">
        <v>1129.3533333333332</v>
      </c>
      <c r="D17" s="25">
        <v>1089.7640000000001</v>
      </c>
      <c r="E17" s="25">
        <v>1240.5896666666665</v>
      </c>
      <c r="F17" s="29">
        <v>1263.2946666666667</v>
      </c>
      <c r="G17" s="28">
        <f t="shared" si="0"/>
        <v>1.8301780685475277</v>
      </c>
      <c r="H17" s="26">
        <f t="shared" si="1"/>
        <v>22.705000000000155</v>
      </c>
      <c r="I17" s="28">
        <f t="shared" si="2"/>
        <v>33.364116120537766</v>
      </c>
      <c r="J17" s="18"/>
    </row>
    <row r="18" spans="1:12">
      <c r="A18" s="16"/>
      <c r="B18" s="11" t="s">
        <v>66</v>
      </c>
      <c r="C18" s="25">
        <v>199.50566666666666</v>
      </c>
      <c r="D18" s="25">
        <v>154.13766666666666</v>
      </c>
      <c r="E18" s="25">
        <v>133.37299999999999</v>
      </c>
      <c r="F18" s="29">
        <v>212.441</v>
      </c>
      <c r="G18" s="28">
        <f t="shared" si="0"/>
        <v>59.283363199448182</v>
      </c>
      <c r="H18" s="26">
        <f t="shared" si="1"/>
        <v>79.068000000000012</v>
      </c>
      <c r="I18" s="28">
        <f t="shared" si="2"/>
        <v>5.6106515603879927</v>
      </c>
      <c r="J18" s="18"/>
    </row>
    <row r="19" spans="1:12">
      <c r="A19" s="16"/>
      <c r="B19" s="11" t="s">
        <v>67</v>
      </c>
      <c r="C19" s="25">
        <v>65.534666666666666</v>
      </c>
      <c r="D19" s="25">
        <v>78.257666666666651</v>
      </c>
      <c r="E19" s="25">
        <v>66.334333333333333</v>
      </c>
      <c r="F19" s="29">
        <v>82.233999999999995</v>
      </c>
      <c r="G19" s="28">
        <f t="shared" si="0"/>
        <v>23.96898539218002</v>
      </c>
      <c r="H19" s="26">
        <f t="shared" si="1"/>
        <v>15.899666666666661</v>
      </c>
      <c r="I19" s="28">
        <f t="shared" si="2"/>
        <v>2.1718327461127851</v>
      </c>
      <c r="J19" s="18"/>
    </row>
    <row r="20" spans="1:12">
      <c r="A20" s="16"/>
      <c r="B20" s="11" t="s">
        <v>68</v>
      </c>
      <c r="C20" s="25">
        <v>2.2653333333333334</v>
      </c>
      <c r="D20" s="25">
        <v>2.6349999999999998</v>
      </c>
      <c r="E20" s="25">
        <v>5.8519999999999994</v>
      </c>
      <c r="F20" s="29">
        <v>7.5923333333333334</v>
      </c>
      <c r="G20" s="28">
        <f t="shared" si="0"/>
        <v>29.739120528594221</v>
      </c>
      <c r="H20" s="26">
        <f t="shared" si="1"/>
        <v>1.740333333333334</v>
      </c>
      <c r="I20" s="28">
        <f t="shared" si="2"/>
        <v>0.20051655218932524</v>
      </c>
      <c r="J20" s="18"/>
    </row>
    <row r="21" spans="1:12">
      <c r="A21" s="16"/>
      <c r="B21" s="11" t="s">
        <v>69</v>
      </c>
      <c r="C21" s="25">
        <v>0.90366666666666662</v>
      </c>
      <c r="D21" s="25">
        <v>0.80133333333333334</v>
      </c>
      <c r="E21" s="25">
        <v>0.80066666666666675</v>
      </c>
      <c r="F21" s="29">
        <v>0</v>
      </c>
      <c r="G21" s="28" t="str">
        <f t="shared" si="0"/>
        <v/>
      </c>
      <c r="H21" s="26">
        <f t="shared" si="1"/>
        <v>-0.80066666666666675</v>
      </c>
      <c r="I21" s="28" t="str">
        <f t="shared" si="2"/>
        <v/>
      </c>
      <c r="J21" s="18"/>
      <c r="L21" s="23" t="s">
        <v>116</v>
      </c>
    </row>
    <row r="22" spans="1:12">
      <c r="A22" s="16"/>
      <c r="B22" s="11" t="s">
        <v>70</v>
      </c>
      <c r="C22" s="25">
        <v>1.6890000000000001</v>
      </c>
      <c r="D22" s="25">
        <v>2.2466666666666666</v>
      </c>
      <c r="E22" s="25">
        <v>2.218</v>
      </c>
      <c r="F22" s="29">
        <v>5.4746666666666668</v>
      </c>
      <c r="G22" s="28">
        <f t="shared" si="0"/>
        <v>146.82897505259996</v>
      </c>
      <c r="H22" s="26">
        <f t="shared" si="1"/>
        <v>3.2566666666666668</v>
      </c>
      <c r="I22" s="28">
        <f t="shared" si="2"/>
        <v>0.14458813070893783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74" t="s">
        <v>193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4"/>
    </row>
    <row r="50" spans="5:6">
      <c r="E50" s="23" t="s">
        <v>51</v>
      </c>
      <c r="F50" s="34">
        <f>F15-F16</f>
        <v>-0.6246666666666556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Normal="100" zoomScaleSheetLayoutView="100" workbookViewId="0">
      <pane ySplit="11" topLeftCell="A12" activePane="bottomLeft" state="frozen"/>
      <selection activeCell="F16" sqref="F16"/>
      <selection pane="bottomLeft" activeCell="I26" sqref="I2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76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6505.623333333333</v>
      </c>
      <c r="D13" s="26">
        <v>6121.9623333333338</v>
      </c>
      <c r="E13" s="26">
        <v>6510.0386666666673</v>
      </c>
      <c r="F13" s="26">
        <v>6614.3413333333328</v>
      </c>
      <c r="G13" s="26">
        <v>6801.996666666666</v>
      </c>
      <c r="H13" s="28">
        <f t="shared" ref="H13:H27" si="0">IF(OR(OR(G13=0,F13=0),G13=""),"",(G13/F13-1)*100)</f>
        <v>2.8370978133171576</v>
      </c>
      <c r="I13" s="27">
        <f>IF(OR(OR(G13=0,F13=0),F13=""),"",(F13/E13-1)*100)</f>
        <v>1.6021819839677098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2394.7073333333328</v>
      </c>
      <c r="D14" s="25">
        <f t="shared" ref="D14:G14" si="3">D13-SUM(D15:D27)</f>
        <v>2210.8486666666677</v>
      </c>
      <c r="E14" s="25">
        <f t="shared" si="3"/>
        <v>2440.8400000000006</v>
      </c>
      <c r="F14" s="25">
        <f t="shared" si="3"/>
        <v>2455.8946666666661</v>
      </c>
      <c r="G14" s="26">
        <f t="shared" si="3"/>
        <v>2411.4026666666678</v>
      </c>
      <c r="H14" s="54">
        <f t="shared" ref="H14" si="4">IF(OR(OR(G14=0,F14=0),G14=""),"",(G14/F14-1)*100)</f>
        <v>-1.8116412158826978</v>
      </c>
      <c r="I14" s="53">
        <f t="shared" ref="I14" si="5">IF(OR(OR(G14=0,F14=0),F14=""),"",(F14/E14-1)*100)</f>
        <v>0.61678220066310185</v>
      </c>
      <c r="J14" s="54">
        <f t="shared" ref="J14" si="6">IF(G14=0,"",G14/$G$13*100)</f>
        <v>35.451394418991697</v>
      </c>
      <c r="K14" s="53">
        <f t="shared" ref="K14" si="7">IF(F14=0,"",F14/$F$13*100)</f>
        <v>37.129844725279767</v>
      </c>
      <c r="L14" s="18"/>
    </row>
    <row r="15" spans="1:15">
      <c r="A15" s="16"/>
      <c r="B15" s="12" t="s">
        <v>4</v>
      </c>
      <c r="C15" s="109">
        <v>1769.412</v>
      </c>
      <c r="D15" s="109">
        <v>1709.2076666666665</v>
      </c>
      <c r="E15" s="109">
        <v>1760.329</v>
      </c>
      <c r="F15" s="109">
        <v>1765.7550000000001</v>
      </c>
      <c r="G15" s="109">
        <v>1920.8059999999998</v>
      </c>
      <c r="H15" s="50">
        <f t="shared" si="0"/>
        <v>8.7810030270337514</v>
      </c>
      <c r="I15" s="36">
        <f>IF(OR(OR(G15=0,F15=0),F15=""),"",(F15/E15-1)*100)</f>
        <v>0.30823783508651115</v>
      </c>
      <c r="J15" s="50">
        <f t="shared" si="1"/>
        <v>28.238855355706825</v>
      </c>
      <c r="K15" s="36">
        <f t="shared" si="2"/>
        <v>26.695855430099769</v>
      </c>
      <c r="L15" s="18"/>
    </row>
    <row r="16" spans="1:15">
      <c r="A16" s="16"/>
      <c r="B16" s="11" t="s">
        <v>23</v>
      </c>
      <c r="C16" s="55">
        <v>741.9373333333333</v>
      </c>
      <c r="D16" s="55">
        <v>716.61299999999994</v>
      </c>
      <c r="E16" s="55">
        <v>770.70866666666677</v>
      </c>
      <c r="F16" s="55">
        <v>768.07366666666667</v>
      </c>
      <c r="G16" s="56">
        <v>841.19100000000014</v>
      </c>
      <c r="H16" s="54">
        <f t="shared" si="0"/>
        <v>9.5195729923475358</v>
      </c>
      <c r="I16" s="53">
        <f t="shared" ref="I16:I27" si="8">IF(OR(OR(G16=0,F16=0),F16=""),"",(F16/E16-1)*100)</f>
        <v>-0.34189313212170669</v>
      </c>
      <c r="J16" s="54">
        <f t="shared" si="1"/>
        <v>12.366824643156253</v>
      </c>
      <c r="K16" s="53">
        <f t="shared" si="2"/>
        <v>11.612247205869428</v>
      </c>
      <c r="L16" s="18"/>
      <c r="N16" s="23" t="s">
        <v>4</v>
      </c>
      <c r="O16" s="34">
        <f>J15</f>
        <v>28.238855355706825</v>
      </c>
    </row>
    <row r="17" spans="1:15">
      <c r="A17" s="16"/>
      <c r="B17" s="11" t="s">
        <v>24</v>
      </c>
      <c r="C17" s="55">
        <v>488.99399999999997</v>
      </c>
      <c r="D17" s="55">
        <v>466.07099999999997</v>
      </c>
      <c r="E17" s="55">
        <v>454.12900000000008</v>
      </c>
      <c r="F17" s="55">
        <v>495.62033333333329</v>
      </c>
      <c r="G17" s="56">
        <v>474.24466666666666</v>
      </c>
      <c r="H17" s="28">
        <f t="shared" si="0"/>
        <v>-4.3129115633539268</v>
      </c>
      <c r="I17" s="27">
        <f t="shared" si="8"/>
        <v>9.1364641617983402</v>
      </c>
      <c r="J17" s="28">
        <f t="shared" si="1"/>
        <v>6.9721390630888296</v>
      </c>
      <c r="K17" s="27">
        <f t="shared" si="2"/>
        <v>7.4931169765253518</v>
      </c>
      <c r="L17" s="18"/>
      <c r="N17" s="23" t="s">
        <v>37</v>
      </c>
      <c r="O17" s="34">
        <f>100-O16</f>
        <v>71.761144644293182</v>
      </c>
    </row>
    <row r="18" spans="1:15">
      <c r="A18" s="16"/>
      <c r="B18" s="11" t="s">
        <v>25</v>
      </c>
      <c r="C18" s="25">
        <v>241.56533333333334</v>
      </c>
      <c r="D18" s="25">
        <v>213.10466666666665</v>
      </c>
      <c r="E18" s="25">
        <v>248.30399999999997</v>
      </c>
      <c r="F18" s="25">
        <v>255.95866666666666</v>
      </c>
      <c r="G18" s="26">
        <v>272.01966666666664</v>
      </c>
      <c r="H18" s="28">
        <f t="shared" si="0"/>
        <v>6.2748412504102236</v>
      </c>
      <c r="I18" s="27">
        <f t="shared" si="8"/>
        <v>3.0827802478682109</v>
      </c>
      <c r="J18" s="28">
        <f t="shared" si="1"/>
        <v>3.9991149657527028</v>
      </c>
      <c r="K18" s="27">
        <f t="shared" si="2"/>
        <v>3.8697529166925362</v>
      </c>
      <c r="L18" s="18"/>
    </row>
    <row r="19" spans="1:15">
      <c r="A19" s="16"/>
      <c r="B19" s="11" t="s">
        <v>19</v>
      </c>
      <c r="C19" s="25">
        <v>183.94733333333332</v>
      </c>
      <c r="D19" s="25">
        <v>183.828</v>
      </c>
      <c r="E19" s="25">
        <v>183.77533333333335</v>
      </c>
      <c r="F19" s="25">
        <v>198.23</v>
      </c>
      <c r="G19" s="26">
        <v>189.45133333333334</v>
      </c>
      <c r="H19" s="28">
        <f t="shared" si="0"/>
        <v>-4.4285257865442462</v>
      </c>
      <c r="I19" s="27">
        <f t="shared" si="8"/>
        <v>7.8654008699027278</v>
      </c>
      <c r="J19" s="28">
        <f t="shared" si="1"/>
        <v>2.7852311992704109</v>
      </c>
      <c r="K19" s="27">
        <f t="shared" si="2"/>
        <v>2.9969726388477889</v>
      </c>
      <c r="L19" s="18"/>
    </row>
    <row r="20" spans="1:15">
      <c r="A20" s="16"/>
      <c r="B20" s="11" t="s">
        <v>22</v>
      </c>
      <c r="C20" s="25">
        <v>115.76100000000001</v>
      </c>
      <c r="D20" s="25">
        <v>113.64133333333332</v>
      </c>
      <c r="E20" s="25">
        <v>111.32766666666667</v>
      </c>
      <c r="F20" s="25">
        <v>108.62866666666666</v>
      </c>
      <c r="G20" s="26">
        <v>124.50700000000001</v>
      </c>
      <c r="H20" s="28">
        <f t="shared" si="0"/>
        <v>14.617074682557707</v>
      </c>
      <c r="I20" s="27">
        <f t="shared" si="8"/>
        <v>-2.4243748933329035</v>
      </c>
      <c r="J20" s="28">
        <f t="shared" si="1"/>
        <v>1.8304478243888194</v>
      </c>
      <c r="K20" s="27">
        <f t="shared" si="2"/>
        <v>1.6423202431242334</v>
      </c>
      <c r="L20" s="18"/>
    </row>
    <row r="21" spans="1:15">
      <c r="A21" s="16"/>
      <c r="B21" s="11" t="s">
        <v>5</v>
      </c>
      <c r="C21" s="25">
        <v>109.21366666666667</v>
      </c>
      <c r="D21" s="25">
        <v>103.28933333333333</v>
      </c>
      <c r="E21" s="25">
        <v>110.78099999999999</v>
      </c>
      <c r="F21" s="25">
        <v>124.93833333333332</v>
      </c>
      <c r="G21" s="26">
        <v>119.88366666666667</v>
      </c>
      <c r="H21" s="28">
        <f t="shared" si="0"/>
        <v>-4.0457292264183486</v>
      </c>
      <c r="I21" s="27">
        <f t="shared" si="8"/>
        <v>12.779568096815641</v>
      </c>
      <c r="J21" s="28">
        <f t="shared" si="1"/>
        <v>1.7624775862381588</v>
      </c>
      <c r="K21" s="27">
        <f t="shared" si="2"/>
        <v>1.888900603053244</v>
      </c>
      <c r="L21" s="18"/>
    </row>
    <row r="22" spans="1:15">
      <c r="A22" s="16"/>
      <c r="B22" s="11" t="s">
        <v>20</v>
      </c>
      <c r="C22" s="25">
        <v>126.62866666666666</v>
      </c>
      <c r="D22" s="25">
        <v>80.402333333333331</v>
      </c>
      <c r="E22" s="25">
        <v>121.63266666666668</v>
      </c>
      <c r="F22" s="25">
        <v>116.351</v>
      </c>
      <c r="G22" s="26">
        <v>102.97533333333332</v>
      </c>
      <c r="H22" s="28">
        <f t="shared" si="0"/>
        <v>-11.49596193128265</v>
      </c>
      <c r="I22" s="27">
        <f t="shared" si="8"/>
        <v>-4.3423093576835274</v>
      </c>
      <c r="J22" s="28">
        <f t="shared" si="1"/>
        <v>1.5138986150635181</v>
      </c>
      <c r="K22" s="27">
        <f t="shared" si="2"/>
        <v>1.7590716011833682</v>
      </c>
      <c r="L22" s="18"/>
    </row>
    <row r="23" spans="1:15">
      <c r="A23" s="16"/>
      <c r="B23" s="11" t="s">
        <v>7</v>
      </c>
      <c r="C23" s="25">
        <v>90.475999999999999</v>
      </c>
      <c r="D23" s="25">
        <v>84.636333333333326</v>
      </c>
      <c r="E23" s="25">
        <v>78.276666666666657</v>
      </c>
      <c r="F23" s="25">
        <v>85.780333333333331</v>
      </c>
      <c r="G23" s="26">
        <v>87.98033333333332</v>
      </c>
      <c r="H23" s="28">
        <f t="shared" si="0"/>
        <v>2.5646904302073725</v>
      </c>
      <c r="I23" s="27">
        <f t="shared" si="8"/>
        <v>9.5860835498019945</v>
      </c>
      <c r="J23" s="28">
        <f t="shared" si="1"/>
        <v>1.2934486393456039</v>
      </c>
      <c r="K23" s="27">
        <f t="shared" si="2"/>
        <v>1.2968839830058161</v>
      </c>
      <c r="L23" s="18"/>
    </row>
    <row r="24" spans="1:15">
      <c r="A24" s="16"/>
      <c r="B24" s="11" t="s">
        <v>21</v>
      </c>
      <c r="C24" s="25">
        <v>81.23566666666666</v>
      </c>
      <c r="D24" s="25">
        <v>82.550666666666672</v>
      </c>
      <c r="E24" s="25">
        <v>79.669333333333341</v>
      </c>
      <c r="F24" s="25">
        <v>79.971999999999994</v>
      </c>
      <c r="G24" s="26">
        <v>83.123666666666665</v>
      </c>
      <c r="H24" s="28">
        <f t="shared" si="0"/>
        <v>3.9409626702679335</v>
      </c>
      <c r="I24" s="27">
        <f t="shared" si="8"/>
        <v>0.37990360155306657</v>
      </c>
      <c r="J24" s="28">
        <f t="shared" si="1"/>
        <v>1.2220480358953427</v>
      </c>
      <c r="K24" s="27">
        <f t="shared" si="2"/>
        <v>1.2090697466273286</v>
      </c>
      <c r="L24" s="18"/>
    </row>
    <row r="25" spans="1:15">
      <c r="A25" s="16"/>
      <c r="B25" s="11" t="s">
        <v>18</v>
      </c>
      <c r="C25" s="25">
        <v>63.365666666666669</v>
      </c>
      <c r="D25" s="25">
        <v>62.568000000000005</v>
      </c>
      <c r="E25" s="25">
        <v>62.767666666666663</v>
      </c>
      <c r="F25" s="25">
        <v>66.389666666666656</v>
      </c>
      <c r="G25" s="26">
        <v>70.977000000000004</v>
      </c>
      <c r="H25" s="28">
        <f t="shared" si="0"/>
        <v>6.909709844403511</v>
      </c>
      <c r="I25" s="27">
        <f t="shared" si="8"/>
        <v>5.7704869279830762</v>
      </c>
      <c r="J25" s="28">
        <f t="shared" si="1"/>
        <v>1.0434730194418405</v>
      </c>
      <c r="K25" s="27">
        <f t="shared" si="2"/>
        <v>1.0037230212491806</v>
      </c>
      <c r="L25" s="18"/>
    </row>
    <row r="26" spans="1:15">
      <c r="A26" s="16"/>
      <c r="B26" s="11" t="s">
        <v>10</v>
      </c>
      <c r="C26" s="25">
        <v>54.651333333333334</v>
      </c>
      <c r="D26" s="25">
        <v>49.99666666666667</v>
      </c>
      <c r="E26" s="25">
        <v>48.16566666666666</v>
      </c>
      <c r="F26" s="25">
        <v>51.678333333333335</v>
      </c>
      <c r="G26" s="26">
        <v>59.823666666666668</v>
      </c>
      <c r="H26" s="28">
        <f t="shared" si="0"/>
        <v>15.76160221885381</v>
      </c>
      <c r="I26" s="27">
        <f t="shared" si="8"/>
        <v>7.2928849733904677</v>
      </c>
      <c r="J26" s="28">
        <f t="shared" si="1"/>
        <v>0.87950155812092434</v>
      </c>
      <c r="K26" s="27">
        <f t="shared" si="2"/>
        <v>0.78130732493192578</v>
      </c>
      <c r="L26" s="18"/>
    </row>
    <row r="27" spans="1:15">
      <c r="A27" s="16"/>
      <c r="B27" s="11" t="s">
        <v>8</v>
      </c>
      <c r="C27" s="25">
        <v>43.728000000000002</v>
      </c>
      <c r="D27" s="25">
        <v>45.204666666666668</v>
      </c>
      <c r="E27" s="25">
        <v>39.332000000000001</v>
      </c>
      <c r="F27" s="25">
        <v>41.070666666666661</v>
      </c>
      <c r="G27" s="26">
        <v>43.610666666666674</v>
      </c>
      <c r="H27" s="28">
        <f t="shared" si="0"/>
        <v>6.184462552348835</v>
      </c>
      <c r="I27" s="27">
        <f t="shared" si="8"/>
        <v>4.4204888301298206</v>
      </c>
      <c r="J27" s="28">
        <f t="shared" si="1"/>
        <v>0.64114507553909439</v>
      </c>
      <c r="K27" s="27">
        <f t="shared" si="2"/>
        <v>0.62093358351025518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77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969.98733333333337</v>
      </c>
      <c r="D13" s="26">
        <v>896.28466666666657</v>
      </c>
      <c r="E13" s="26">
        <v>816.07633333333342</v>
      </c>
      <c r="F13" s="26">
        <v>815.32066666666663</v>
      </c>
      <c r="G13" s="26">
        <v>815.45766666666657</v>
      </c>
      <c r="H13" s="28">
        <f t="shared" ref="H13:H27" si="0">IF(OR(OR(G13=0,F13=0),G13=""),"",(G13/F13-1)*100)</f>
        <v>1.6803204628690338E-2</v>
      </c>
      <c r="I13" s="27">
        <f>IF(OR(OR(G13=0,F13=0),F13=""),"",(F13/E13-1)*100)</f>
        <v>-9.2597547043204997E-2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526.8130000000001</v>
      </c>
      <c r="D14" s="25">
        <f t="shared" ref="D14:G14" si="3">D13-SUM(D15:D27)</f>
        <v>505.67933333333332</v>
      </c>
      <c r="E14" s="25">
        <f t="shared" si="3"/>
        <v>444.31366666666679</v>
      </c>
      <c r="F14" s="25">
        <f t="shared" si="3"/>
        <v>422.51699999999988</v>
      </c>
      <c r="G14" s="26">
        <f t="shared" si="3"/>
        <v>433.84133333333318</v>
      </c>
      <c r="H14" s="54">
        <f t="shared" si="0"/>
        <v>2.6802077391757662</v>
      </c>
      <c r="I14" s="53">
        <f t="shared" ref="I14" si="4">IF(OR(OR(G14=0,F14=0),F14=""),"",(F14/E14-1)*100)</f>
        <v>-4.905693500312525</v>
      </c>
      <c r="J14" s="54">
        <f t="shared" si="1"/>
        <v>53.202189527108082</v>
      </c>
      <c r="K14" s="53">
        <f t="shared" si="2"/>
        <v>51.822186935038225</v>
      </c>
      <c r="L14" s="18"/>
    </row>
    <row r="15" spans="1:15">
      <c r="A15" s="16"/>
      <c r="B15" s="12" t="s">
        <v>4</v>
      </c>
      <c r="C15" s="109">
        <v>187.81700000000001</v>
      </c>
      <c r="D15" s="109">
        <v>128.54333333333332</v>
      </c>
      <c r="E15" s="109">
        <v>136.39233333333331</v>
      </c>
      <c r="F15" s="109">
        <v>164.44066666666666</v>
      </c>
      <c r="G15" s="109">
        <v>146.96</v>
      </c>
      <c r="H15" s="50">
        <f t="shared" si="0"/>
        <v>-10.630379346552543</v>
      </c>
      <c r="I15" s="36">
        <f>IF(OR(OR(G15=0,F15=0),F15=""),"",(F15/E15-1)*100)</f>
        <v>20.564450103500455</v>
      </c>
      <c r="J15" s="50">
        <f t="shared" si="1"/>
        <v>18.021781633463092</v>
      </c>
      <c r="K15" s="36">
        <f t="shared" si="2"/>
        <v>20.168833366994253</v>
      </c>
      <c r="L15" s="18"/>
    </row>
    <row r="16" spans="1:15">
      <c r="A16" s="16"/>
      <c r="B16" s="11" t="s">
        <v>23</v>
      </c>
      <c r="C16" s="55">
        <v>57.480333333333334</v>
      </c>
      <c r="D16" s="55">
        <v>71.765000000000001</v>
      </c>
      <c r="E16" s="55">
        <v>58.888333333333328</v>
      </c>
      <c r="F16" s="55">
        <v>53.327333333333335</v>
      </c>
      <c r="G16" s="56">
        <v>64.271000000000001</v>
      </c>
      <c r="H16" s="54">
        <f t="shared" si="0"/>
        <v>20.521683689415049</v>
      </c>
      <c r="I16" s="53">
        <f t="shared" ref="I16:I27" si="5">IF(OR(OR(G16=0,F16=0),F16=""),"",(F16/E16-1)*100)</f>
        <v>-9.4432966348738994</v>
      </c>
      <c r="J16" s="54">
        <f t="shared" si="1"/>
        <v>7.88158633209245</v>
      </c>
      <c r="K16" s="53">
        <f t="shared" si="2"/>
        <v>6.5406576226449964</v>
      </c>
      <c r="L16" s="18"/>
      <c r="N16" s="23" t="s">
        <v>4</v>
      </c>
      <c r="O16" s="34">
        <f>J15</f>
        <v>18.021781633463092</v>
      </c>
    </row>
    <row r="17" spans="1:15">
      <c r="A17" s="16"/>
      <c r="B17" s="11" t="s">
        <v>24</v>
      </c>
      <c r="C17" s="55">
        <v>37.67</v>
      </c>
      <c r="D17" s="55">
        <v>40.211000000000006</v>
      </c>
      <c r="E17" s="55">
        <v>30.786000000000001</v>
      </c>
      <c r="F17" s="55">
        <v>31.729333333333333</v>
      </c>
      <c r="G17" s="56">
        <v>31.969666666666669</v>
      </c>
      <c r="H17" s="28">
        <f t="shared" si="0"/>
        <v>0.75744841786780093</v>
      </c>
      <c r="I17" s="27">
        <f t="shared" si="5"/>
        <v>3.0641633642997768</v>
      </c>
      <c r="J17" s="28">
        <f t="shared" si="1"/>
        <v>3.9204569376787601</v>
      </c>
      <c r="K17" s="27">
        <f t="shared" si="2"/>
        <v>3.8916385454884419</v>
      </c>
      <c r="L17" s="18"/>
      <c r="N17" s="23" t="s">
        <v>37</v>
      </c>
      <c r="O17" s="34">
        <f>100-O16</f>
        <v>81.978218366536908</v>
      </c>
    </row>
    <row r="18" spans="1:15">
      <c r="A18" s="16"/>
      <c r="B18" s="11" t="s">
        <v>25</v>
      </c>
      <c r="C18" s="25">
        <v>29.843666666666667</v>
      </c>
      <c r="D18" s="25">
        <v>22.898666666666667</v>
      </c>
      <c r="E18" s="25">
        <v>24.624333333333336</v>
      </c>
      <c r="F18" s="25">
        <v>25.299666666666667</v>
      </c>
      <c r="G18" s="26">
        <v>26.091999999999999</v>
      </c>
      <c r="H18" s="28">
        <f t="shared" si="0"/>
        <v>3.1317935677676934</v>
      </c>
      <c r="I18" s="27">
        <f t="shared" si="5"/>
        <v>2.7425446374182538</v>
      </c>
      <c r="J18" s="28">
        <f t="shared" si="1"/>
        <v>3.1996756013903034</v>
      </c>
      <c r="K18" s="27">
        <f t="shared" si="2"/>
        <v>3.1030326718076573</v>
      </c>
      <c r="L18" s="18"/>
    </row>
    <row r="19" spans="1:15">
      <c r="A19" s="16"/>
      <c r="B19" s="11" t="s">
        <v>5</v>
      </c>
      <c r="C19" s="25">
        <v>26.97366666666667</v>
      </c>
      <c r="D19" s="25">
        <v>21.824666666666669</v>
      </c>
      <c r="E19" s="25">
        <v>22.905666666666665</v>
      </c>
      <c r="F19" s="25">
        <v>18.983999999999998</v>
      </c>
      <c r="G19" s="26">
        <v>18.755333333333333</v>
      </c>
      <c r="H19" s="28">
        <f t="shared" si="0"/>
        <v>-1.2045231071779683</v>
      </c>
      <c r="I19" s="27">
        <f t="shared" si="5"/>
        <v>-17.120945326483984</v>
      </c>
      <c r="J19" s="28">
        <f t="shared" si="1"/>
        <v>2.2999763323090963</v>
      </c>
      <c r="K19" s="27">
        <f t="shared" si="2"/>
        <v>2.3284090267960007</v>
      </c>
      <c r="L19" s="18"/>
    </row>
    <row r="20" spans="1:15">
      <c r="A20" s="16"/>
      <c r="B20" s="11" t="s">
        <v>19</v>
      </c>
      <c r="C20" s="25">
        <v>21.018666666666665</v>
      </c>
      <c r="D20" s="25">
        <v>20.094999999999999</v>
      </c>
      <c r="E20" s="25">
        <v>16.923000000000002</v>
      </c>
      <c r="F20" s="25">
        <v>18.873333333333335</v>
      </c>
      <c r="G20" s="26">
        <v>17.845666666666666</v>
      </c>
      <c r="H20" s="28">
        <f t="shared" si="0"/>
        <v>-5.4450724125750689</v>
      </c>
      <c r="I20" s="27">
        <f t="shared" si="5"/>
        <v>11.524749354921315</v>
      </c>
      <c r="J20" s="28">
        <f t="shared" si="1"/>
        <v>2.1884234333848522</v>
      </c>
      <c r="K20" s="27">
        <f t="shared" si="2"/>
        <v>2.3148356352224608</v>
      </c>
      <c r="L20" s="18"/>
    </row>
    <row r="21" spans="1:15">
      <c r="A21" s="16"/>
      <c r="B21" s="11" t="s">
        <v>20</v>
      </c>
      <c r="C21" s="25">
        <v>12.203333333333333</v>
      </c>
      <c r="D21" s="25">
        <v>14.14</v>
      </c>
      <c r="E21" s="25">
        <v>16.427333333333333</v>
      </c>
      <c r="F21" s="25">
        <v>12.342999999999998</v>
      </c>
      <c r="G21" s="26">
        <v>14.205999999999998</v>
      </c>
      <c r="H21" s="28">
        <f t="shared" si="0"/>
        <v>15.093575305841366</v>
      </c>
      <c r="I21" s="27">
        <f t="shared" si="5"/>
        <v>-24.863033156121915</v>
      </c>
      <c r="J21" s="28">
        <f t="shared" si="1"/>
        <v>1.742089207165056</v>
      </c>
      <c r="K21" s="27">
        <f t="shared" si="2"/>
        <v>1.5138828812549008</v>
      </c>
      <c r="L21" s="18"/>
    </row>
    <row r="22" spans="1:15">
      <c r="A22" s="16"/>
      <c r="B22" s="11" t="s">
        <v>7</v>
      </c>
      <c r="C22" s="25">
        <v>12.166000000000002</v>
      </c>
      <c r="D22" s="25">
        <v>10.341666666666667</v>
      </c>
      <c r="E22" s="25">
        <v>11.774000000000001</v>
      </c>
      <c r="F22" s="25">
        <v>12.274666666666667</v>
      </c>
      <c r="G22" s="26">
        <v>11.602666666666666</v>
      </c>
      <c r="H22" s="28">
        <f t="shared" si="0"/>
        <v>-5.4746904192917718</v>
      </c>
      <c r="I22" s="27">
        <f t="shared" si="5"/>
        <v>4.2523073438650139</v>
      </c>
      <c r="J22" s="28">
        <f t="shared" si="1"/>
        <v>1.4228410794265633</v>
      </c>
      <c r="K22" s="27">
        <f t="shared" si="2"/>
        <v>1.5055017207953354</v>
      </c>
      <c r="L22" s="18"/>
    </row>
    <row r="23" spans="1:15">
      <c r="A23" s="16"/>
      <c r="B23" s="11" t="s">
        <v>21</v>
      </c>
      <c r="C23" s="25">
        <v>12.125999999999999</v>
      </c>
      <c r="D23" s="25">
        <v>14.370666666666665</v>
      </c>
      <c r="E23" s="25">
        <v>13.864333333333335</v>
      </c>
      <c r="F23" s="25">
        <v>12.522</v>
      </c>
      <c r="G23" s="26">
        <v>11.146000000000001</v>
      </c>
      <c r="H23" s="28">
        <f t="shared" si="0"/>
        <v>-10.988659958473079</v>
      </c>
      <c r="I23" s="27">
        <f t="shared" si="5"/>
        <v>-9.6819176303704957</v>
      </c>
      <c r="J23" s="28">
        <f t="shared" si="1"/>
        <v>1.3668398073392733</v>
      </c>
      <c r="K23" s="27">
        <f t="shared" si="2"/>
        <v>1.5358374332880069</v>
      </c>
      <c r="L23" s="18"/>
    </row>
    <row r="24" spans="1:15">
      <c r="A24" s="16"/>
      <c r="B24" s="11" t="s">
        <v>22</v>
      </c>
      <c r="C24" s="25">
        <v>15.060666666666668</v>
      </c>
      <c r="D24" s="25">
        <v>17.593666666666667</v>
      </c>
      <c r="E24" s="25">
        <v>11.459666666666665</v>
      </c>
      <c r="F24" s="25">
        <v>14.981666666666667</v>
      </c>
      <c r="G24" s="26">
        <v>10.603</v>
      </c>
      <c r="H24" s="28">
        <f t="shared" si="0"/>
        <v>-29.226832795639123</v>
      </c>
      <c r="I24" s="27">
        <f t="shared" si="5"/>
        <v>30.733878239623035</v>
      </c>
      <c r="J24" s="28">
        <f t="shared" si="1"/>
        <v>1.3002514334486197</v>
      </c>
      <c r="K24" s="27">
        <f t="shared" si="2"/>
        <v>1.8375183261228099</v>
      </c>
      <c r="L24" s="18"/>
    </row>
    <row r="25" spans="1:15">
      <c r="A25" s="16"/>
      <c r="B25" s="11" t="s">
        <v>18</v>
      </c>
      <c r="C25" s="25">
        <v>11.594333333333333</v>
      </c>
      <c r="D25" s="25">
        <v>11.366333333333335</v>
      </c>
      <c r="E25" s="25">
        <v>9.6043333333333329</v>
      </c>
      <c r="F25" s="25">
        <v>10.170333333333334</v>
      </c>
      <c r="G25" s="26">
        <v>10.066666666666666</v>
      </c>
      <c r="H25" s="28">
        <f t="shared" si="0"/>
        <v>-1.0193045131264178</v>
      </c>
      <c r="I25" s="27">
        <f t="shared" si="5"/>
        <v>5.8931732204213549</v>
      </c>
      <c r="J25" s="28">
        <f t="shared" si="1"/>
        <v>1.2344805963767587</v>
      </c>
      <c r="K25" s="27">
        <f t="shared" si="2"/>
        <v>1.2474028623502738</v>
      </c>
      <c r="L25" s="18"/>
    </row>
    <row r="26" spans="1:15">
      <c r="A26" s="16"/>
      <c r="B26" s="11" t="s">
        <v>10</v>
      </c>
      <c r="C26" s="25">
        <v>11.785</v>
      </c>
      <c r="D26" s="25">
        <v>10.188000000000001</v>
      </c>
      <c r="E26" s="25">
        <v>10.045999999999999</v>
      </c>
      <c r="F26" s="25">
        <v>9.940666666666667</v>
      </c>
      <c r="G26" s="26">
        <v>9.5156666666666663</v>
      </c>
      <c r="H26" s="28">
        <f t="shared" si="0"/>
        <v>-4.2753671785929921</v>
      </c>
      <c r="I26" s="27">
        <f t="shared" si="5"/>
        <v>-1.0485101864755375</v>
      </c>
      <c r="J26" s="28">
        <f t="shared" si="1"/>
        <v>1.166911178303554</v>
      </c>
      <c r="K26" s="27">
        <f t="shared" si="2"/>
        <v>1.2192339864642214</v>
      </c>
      <c r="L26" s="18"/>
    </row>
    <row r="27" spans="1:15">
      <c r="A27" s="16"/>
      <c r="B27" s="11" t="s">
        <v>8</v>
      </c>
      <c r="C27" s="25">
        <v>7.4356666666666671</v>
      </c>
      <c r="D27" s="25">
        <v>7.2673333333333332</v>
      </c>
      <c r="E27" s="25">
        <v>8.0673333333333321</v>
      </c>
      <c r="F27" s="25">
        <v>7.9170000000000007</v>
      </c>
      <c r="G27" s="26">
        <v>8.5826666666666664</v>
      </c>
      <c r="H27" s="28">
        <f t="shared" si="0"/>
        <v>8.4080670287566726</v>
      </c>
      <c r="I27" s="27">
        <f t="shared" si="5"/>
        <v>-1.863482356829993</v>
      </c>
      <c r="J27" s="28">
        <f t="shared" si="1"/>
        <v>1.0524969005135358</v>
      </c>
      <c r="K27" s="27">
        <f t="shared" si="2"/>
        <v>0.97102898573240315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6" sqref="I2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8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78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625.00133333333326</v>
      </c>
      <c r="D13" s="26">
        <v>637.45933333333335</v>
      </c>
      <c r="E13" s="26">
        <v>688.49200000000008</v>
      </c>
      <c r="F13" s="26">
        <v>706.16166666666652</v>
      </c>
      <c r="G13" s="26">
        <v>693.25466666666671</v>
      </c>
      <c r="H13" s="28">
        <f t="shared" ref="H13:H27" si="0">IF(OR(OR(G13=0,F13=0),G13=""),"",(G13/F13-1)*100)</f>
        <v>-1.8277684288536156</v>
      </c>
      <c r="I13" s="27">
        <f>IF(OR(OR(G13=0,F13=0),F13=""),"",(F13/E13-1)*100)</f>
        <v>2.5664302078552081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257.05466666666655</v>
      </c>
      <c r="D14" s="25">
        <f t="shared" ref="D14:G14" si="3">D13-SUM(D15:D27)</f>
        <v>289.10000000000002</v>
      </c>
      <c r="E14" s="25">
        <f t="shared" si="3"/>
        <v>315.61666666666679</v>
      </c>
      <c r="F14" s="25">
        <f t="shared" si="3"/>
        <v>312.71566666666655</v>
      </c>
      <c r="G14" s="26">
        <f t="shared" si="3"/>
        <v>319.11833333333334</v>
      </c>
      <c r="H14" s="54">
        <f t="shared" si="0"/>
        <v>2.0474403265160257</v>
      </c>
      <c r="I14" s="53">
        <f t="shared" ref="I14" si="4">IF(OR(OR(G14=0,F14=0),F14=""),"",(F14/E14-1)*100)</f>
        <v>-0.91915298093686593</v>
      </c>
      <c r="J14" s="54">
        <f t="shared" si="1"/>
        <v>46.031905543128929</v>
      </c>
      <c r="K14" s="53">
        <f t="shared" si="2"/>
        <v>44.283863232451488</v>
      </c>
      <c r="L14" s="18"/>
    </row>
    <row r="15" spans="1:15">
      <c r="A15" s="16"/>
      <c r="B15" s="12" t="s">
        <v>4</v>
      </c>
      <c r="C15" s="109">
        <v>120.649</v>
      </c>
      <c r="D15" s="109">
        <v>131.10600000000002</v>
      </c>
      <c r="E15" s="109">
        <v>150.74733333333333</v>
      </c>
      <c r="F15" s="109">
        <v>145.47499999999999</v>
      </c>
      <c r="G15" s="109">
        <v>147.58466666666666</v>
      </c>
      <c r="H15" s="50">
        <f t="shared" si="0"/>
        <v>1.4501919000973862</v>
      </c>
      <c r="I15" s="36">
        <f>IF(OR(OR(G15=0,F15=0),F15=""),"",(F15/E15-1)*100)</f>
        <v>-3.4974637472857451</v>
      </c>
      <c r="J15" s="50">
        <f t="shared" si="1"/>
        <v>21.288665444733152</v>
      </c>
      <c r="K15" s="36">
        <f t="shared" si="2"/>
        <v>20.600806708567681</v>
      </c>
      <c r="L15" s="18"/>
    </row>
    <row r="16" spans="1:15">
      <c r="A16" s="16"/>
      <c r="B16" s="11" t="s">
        <v>23</v>
      </c>
      <c r="C16" s="25">
        <v>54.401666666666664</v>
      </c>
      <c r="D16" s="25">
        <v>52.947666666666663</v>
      </c>
      <c r="E16" s="25">
        <v>62.504333333333335</v>
      </c>
      <c r="F16" s="25">
        <v>63.56366666666667</v>
      </c>
      <c r="G16" s="26">
        <v>55.684333333333335</v>
      </c>
      <c r="H16" s="28">
        <f t="shared" si="0"/>
        <v>-12.395970444331406</v>
      </c>
      <c r="I16" s="27">
        <f t="shared" ref="I16:I27" si="5">IF(OR(OR(G16=0,F16=0),F16=""),"",(F16/E16-1)*100)</f>
        <v>1.6948158261027357</v>
      </c>
      <c r="J16" s="28">
        <f t="shared" si="1"/>
        <v>8.0323055885186978</v>
      </c>
      <c r="K16" s="27">
        <f t="shared" si="2"/>
        <v>9.001291016929553</v>
      </c>
      <c r="L16" s="18"/>
      <c r="N16" s="23" t="s">
        <v>4</v>
      </c>
      <c r="O16" s="34">
        <f>J15</f>
        <v>21.288665444733152</v>
      </c>
    </row>
    <row r="17" spans="1:15">
      <c r="A17" s="16"/>
      <c r="B17" s="11" t="s">
        <v>24</v>
      </c>
      <c r="C17" s="55">
        <v>61.734333333333332</v>
      </c>
      <c r="D17" s="55">
        <v>49.231333333333332</v>
      </c>
      <c r="E17" s="55">
        <v>41.639333333333333</v>
      </c>
      <c r="F17" s="55">
        <v>50.556666666666672</v>
      </c>
      <c r="G17" s="56">
        <v>41.648666666666671</v>
      </c>
      <c r="H17" s="28">
        <f t="shared" si="0"/>
        <v>-17.619832531153158</v>
      </c>
      <c r="I17" s="27">
        <f t="shared" si="5"/>
        <v>21.415648665524589</v>
      </c>
      <c r="J17" s="28">
        <f t="shared" si="1"/>
        <v>6.0077008737529836</v>
      </c>
      <c r="K17" s="27">
        <f t="shared" si="2"/>
        <v>7.1593615248632894</v>
      </c>
      <c r="L17" s="18"/>
      <c r="N17" s="23" t="s">
        <v>37</v>
      </c>
      <c r="O17" s="34">
        <f>100-O16</f>
        <v>78.711334555266845</v>
      </c>
    </row>
    <row r="18" spans="1:15">
      <c r="A18" s="16"/>
      <c r="B18" s="11" t="s">
        <v>25</v>
      </c>
      <c r="C18" s="25">
        <v>36.594666666666662</v>
      </c>
      <c r="D18" s="25">
        <v>31.588666666666665</v>
      </c>
      <c r="E18" s="25">
        <v>29.844999999999999</v>
      </c>
      <c r="F18" s="25">
        <v>31.413666666666668</v>
      </c>
      <c r="G18" s="26">
        <v>35.346666666666671</v>
      </c>
      <c r="H18" s="28">
        <f t="shared" si="0"/>
        <v>12.520028437728815</v>
      </c>
      <c r="I18" s="27">
        <f t="shared" si="5"/>
        <v>5.2560451220193372</v>
      </c>
      <c r="J18" s="28">
        <f t="shared" si="1"/>
        <v>5.0986554243654574</v>
      </c>
      <c r="K18" s="27">
        <f t="shared" si="2"/>
        <v>4.4485091940702919</v>
      </c>
      <c r="L18" s="18"/>
    </row>
    <row r="19" spans="1:15">
      <c r="A19" s="16"/>
      <c r="B19" s="11" t="s">
        <v>5</v>
      </c>
      <c r="C19" s="25">
        <v>20.162333333333333</v>
      </c>
      <c r="D19" s="25">
        <v>14.402000000000001</v>
      </c>
      <c r="E19" s="25">
        <v>18.311333333333334</v>
      </c>
      <c r="F19" s="25">
        <v>19.893666666666665</v>
      </c>
      <c r="G19" s="26">
        <v>20.312333333333331</v>
      </c>
      <c r="H19" s="28">
        <f t="shared" si="0"/>
        <v>2.1045223773060062</v>
      </c>
      <c r="I19" s="27">
        <f t="shared" si="5"/>
        <v>8.6412786252593854</v>
      </c>
      <c r="J19" s="28">
        <f t="shared" si="1"/>
        <v>2.9299959033813447</v>
      </c>
      <c r="K19" s="27">
        <f t="shared" si="2"/>
        <v>2.8171547119757756</v>
      </c>
      <c r="L19" s="18"/>
    </row>
    <row r="20" spans="1:15">
      <c r="A20" s="16"/>
      <c r="B20" s="11" t="s">
        <v>19</v>
      </c>
      <c r="C20" s="25">
        <v>11.817666666666668</v>
      </c>
      <c r="D20" s="25">
        <v>14.755000000000001</v>
      </c>
      <c r="E20" s="25">
        <v>16.956</v>
      </c>
      <c r="F20" s="25">
        <v>18.673999999999999</v>
      </c>
      <c r="G20" s="26">
        <v>15.018000000000001</v>
      </c>
      <c r="H20" s="28">
        <f t="shared" si="0"/>
        <v>-19.578022919567307</v>
      </c>
      <c r="I20" s="27">
        <f t="shared" si="5"/>
        <v>10.132106628921921</v>
      </c>
      <c r="J20" s="28">
        <f t="shared" si="1"/>
        <v>2.1663034844338109</v>
      </c>
      <c r="K20" s="27">
        <f t="shared" si="2"/>
        <v>2.6444369443257805</v>
      </c>
      <c r="L20" s="18"/>
    </row>
    <row r="21" spans="1:15">
      <c r="A21" s="16"/>
      <c r="B21" s="11" t="s">
        <v>20</v>
      </c>
      <c r="C21" s="25">
        <v>10.637333333333332</v>
      </c>
      <c r="D21" s="25">
        <v>7.6456666666666671</v>
      </c>
      <c r="E21" s="25">
        <v>11.057666666666668</v>
      </c>
      <c r="F21" s="25">
        <v>12.824333333333334</v>
      </c>
      <c r="G21" s="26">
        <v>10.395666666666665</v>
      </c>
      <c r="H21" s="28">
        <f t="shared" si="0"/>
        <v>-18.9379564889663</v>
      </c>
      <c r="I21" s="27">
        <f t="shared" si="5"/>
        <v>15.976848641967845</v>
      </c>
      <c r="J21" s="28">
        <f t="shared" si="1"/>
        <v>1.499545140698656</v>
      </c>
      <c r="K21" s="27">
        <f t="shared" si="2"/>
        <v>1.8160619499312012</v>
      </c>
      <c r="L21" s="18"/>
    </row>
    <row r="22" spans="1:15">
      <c r="A22" s="16"/>
      <c r="B22" s="11" t="s">
        <v>8</v>
      </c>
      <c r="C22" s="25">
        <v>10.108666666666666</v>
      </c>
      <c r="D22" s="25">
        <v>9.6156666666666677</v>
      </c>
      <c r="E22" s="25">
        <v>10.454666666666666</v>
      </c>
      <c r="F22" s="25">
        <v>10.101333333333333</v>
      </c>
      <c r="G22" s="26">
        <v>9.3179999999999996</v>
      </c>
      <c r="H22" s="28">
        <f t="shared" si="0"/>
        <v>-7.7547518479408666</v>
      </c>
      <c r="I22" s="27">
        <f t="shared" si="5"/>
        <v>-3.3796709603366892</v>
      </c>
      <c r="J22" s="28">
        <f t="shared" si="1"/>
        <v>1.3440948107573742</v>
      </c>
      <c r="K22" s="27">
        <f t="shared" si="2"/>
        <v>1.4304561986513948</v>
      </c>
      <c r="L22" s="18"/>
    </row>
    <row r="23" spans="1:15">
      <c r="A23" s="16"/>
      <c r="B23" s="11" t="s">
        <v>22</v>
      </c>
      <c r="C23" s="25">
        <v>10.641</v>
      </c>
      <c r="D23" s="25">
        <v>9.7866666666666671</v>
      </c>
      <c r="E23" s="25">
        <v>7.5143333333333331</v>
      </c>
      <c r="F23" s="25">
        <v>8.9883333333333333</v>
      </c>
      <c r="G23" s="26">
        <v>9.2076666666666664</v>
      </c>
      <c r="H23" s="28">
        <f t="shared" si="0"/>
        <v>2.4402002595957706</v>
      </c>
      <c r="I23" s="27">
        <f t="shared" si="5"/>
        <v>19.615845273477351</v>
      </c>
      <c r="J23" s="28">
        <f t="shared" si="1"/>
        <v>1.3281795434481987</v>
      </c>
      <c r="K23" s="27">
        <f t="shared" si="2"/>
        <v>1.2728435650948677</v>
      </c>
      <c r="L23" s="18"/>
    </row>
    <row r="24" spans="1:15">
      <c r="A24" s="16"/>
      <c r="B24" s="11" t="s">
        <v>10</v>
      </c>
      <c r="C24" s="25">
        <v>8.2606666666666673</v>
      </c>
      <c r="D24" s="25">
        <v>8.2993333333333332</v>
      </c>
      <c r="E24" s="25">
        <v>6.9513333333333334</v>
      </c>
      <c r="F24" s="25">
        <v>8.766</v>
      </c>
      <c r="G24" s="26">
        <v>8.1180000000000003</v>
      </c>
      <c r="H24" s="28">
        <f t="shared" si="0"/>
        <v>-7.3921971252566721</v>
      </c>
      <c r="I24" s="27">
        <f t="shared" si="5"/>
        <v>26.105303538889423</v>
      </c>
      <c r="J24" s="28">
        <f t="shared" si="1"/>
        <v>1.1709982478781247</v>
      </c>
      <c r="K24" s="27">
        <f t="shared" si="2"/>
        <v>1.2413588012187957</v>
      </c>
      <c r="L24" s="18"/>
    </row>
    <row r="25" spans="1:15">
      <c r="A25" s="16"/>
      <c r="B25" s="11" t="s">
        <v>21</v>
      </c>
      <c r="C25" s="25">
        <v>10.281666666666668</v>
      </c>
      <c r="D25" s="25">
        <v>6.2743333333333338</v>
      </c>
      <c r="E25" s="25">
        <v>5.9829999999999997</v>
      </c>
      <c r="F25" s="25">
        <v>9.8230000000000004</v>
      </c>
      <c r="G25" s="26">
        <v>7.9123333333333337</v>
      </c>
      <c r="H25" s="28">
        <f t="shared" si="0"/>
        <v>-19.450948454307916</v>
      </c>
      <c r="I25" s="27">
        <f t="shared" si="5"/>
        <v>64.181848570951033</v>
      </c>
      <c r="J25" s="28">
        <f t="shared" si="1"/>
        <v>1.1413314202957643</v>
      </c>
      <c r="K25" s="27">
        <f t="shared" si="2"/>
        <v>1.3910412393762526</v>
      </c>
      <c r="L25" s="18"/>
    </row>
    <row r="26" spans="1:15">
      <c r="A26" s="16"/>
      <c r="B26" s="11" t="s">
        <v>7</v>
      </c>
      <c r="C26" s="25">
        <v>7.668333333333333</v>
      </c>
      <c r="D26" s="25">
        <v>7.0806666666666667</v>
      </c>
      <c r="E26" s="25">
        <v>5.62</v>
      </c>
      <c r="F26" s="25">
        <v>8.2523333333333344</v>
      </c>
      <c r="G26" s="26">
        <v>7.7379999999999995</v>
      </c>
      <c r="H26" s="28">
        <f t="shared" si="0"/>
        <v>-6.2325806842509319</v>
      </c>
      <c r="I26" s="27">
        <f t="shared" si="5"/>
        <v>46.838671411625164</v>
      </c>
      <c r="J26" s="28">
        <f t="shared" si="1"/>
        <v>1.1161843362996955</v>
      </c>
      <c r="K26" s="27">
        <f t="shared" si="2"/>
        <v>1.1686181398499405</v>
      </c>
      <c r="L26" s="18"/>
    </row>
    <row r="27" spans="1:15">
      <c r="A27" s="16"/>
      <c r="B27" s="11" t="s">
        <v>18</v>
      </c>
      <c r="C27" s="25">
        <v>4.9893333333333336</v>
      </c>
      <c r="D27" s="25">
        <v>5.6263333333333341</v>
      </c>
      <c r="E27" s="25">
        <v>5.2910000000000004</v>
      </c>
      <c r="F27" s="25">
        <v>5.1139999999999999</v>
      </c>
      <c r="G27" s="26">
        <v>5.8519999999999994</v>
      </c>
      <c r="H27" s="28">
        <f t="shared" si="0"/>
        <v>14.430973797418844</v>
      </c>
      <c r="I27" s="27">
        <f t="shared" si="5"/>
        <v>-3.345303345303352</v>
      </c>
      <c r="J27" s="28">
        <f t="shared" si="1"/>
        <v>0.84413423830780787</v>
      </c>
      <c r="K27" s="27">
        <f t="shared" si="2"/>
        <v>0.72419677269369398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zoomScaleNormal="100" zoomScaleSheetLayoutView="100" workbookViewId="0">
      <selection activeCell="I24" sqref="I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79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6213.3596666666663</v>
      </c>
      <c r="D13" s="26">
        <v>7528.6556666666665</v>
      </c>
      <c r="E13" s="26">
        <v>7740.5010000000002</v>
      </c>
      <c r="F13" s="26">
        <v>8123.0303333333331</v>
      </c>
      <c r="G13" s="26">
        <v>8569.5753333333341</v>
      </c>
      <c r="H13" s="28">
        <f t="shared" ref="H13:H27" si="0">IF(OR(OR(G13=0,F13=0),G13=""),"",(G13/F13-1)*100)</f>
        <v>5.4972711128207674</v>
      </c>
      <c r="I13" s="27">
        <f>IF(OR(OR(G13=0,F13=0),F13=""),"",(F13/E13-1)*100)</f>
        <v>4.9419195648102487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3534.018333333333</v>
      </c>
      <c r="D14" s="25">
        <f t="shared" ref="D14:G14" si="3">D13-SUM(D15:D27)</f>
        <v>4265.8426666666674</v>
      </c>
      <c r="E14" s="25">
        <f t="shared" si="3"/>
        <v>4462.3346666666675</v>
      </c>
      <c r="F14" s="25">
        <f t="shared" si="3"/>
        <v>4686.6023333333333</v>
      </c>
      <c r="G14" s="26">
        <f t="shared" si="3"/>
        <v>4980.1713333333337</v>
      </c>
      <c r="H14" s="54">
        <f t="shared" si="0"/>
        <v>6.2640049041924994</v>
      </c>
      <c r="I14" s="53">
        <f t="shared" ref="I14" si="4">IF(OR(OR(G14=0,F14=0),F14=""),"",(F14/E14-1)*100)</f>
        <v>5.0257921787428828</v>
      </c>
      <c r="J14" s="54">
        <f t="shared" si="1"/>
        <v>58.114563903322157</v>
      </c>
      <c r="K14" s="53">
        <f t="shared" si="2"/>
        <v>57.695245998301701</v>
      </c>
      <c r="L14" s="18"/>
    </row>
    <row r="15" spans="1:15">
      <c r="A15" s="16"/>
      <c r="B15" s="12" t="s">
        <v>4</v>
      </c>
      <c r="C15" s="109">
        <v>876.072</v>
      </c>
      <c r="D15" s="109">
        <v>1129.3533333333332</v>
      </c>
      <c r="E15" s="109">
        <v>1089.7640000000001</v>
      </c>
      <c r="F15" s="109">
        <v>1240.5896666666665</v>
      </c>
      <c r="G15" s="109">
        <v>1263.2946666666667</v>
      </c>
      <c r="H15" s="50">
        <f t="shared" si="0"/>
        <v>1.8301780685475277</v>
      </c>
      <c r="I15" s="36">
        <f>IF(OR(OR(G15=0,F15=0),F15=""),"",(F15/E15-1)*100)</f>
        <v>13.840213722114726</v>
      </c>
      <c r="J15" s="50">
        <f t="shared" si="1"/>
        <v>14.741625080916105</v>
      </c>
      <c r="K15" s="36">
        <f t="shared" si="2"/>
        <v>15.272498264297177</v>
      </c>
      <c r="L15" s="18"/>
    </row>
    <row r="16" spans="1:15">
      <c r="A16" s="16"/>
      <c r="B16" s="11" t="s">
        <v>23</v>
      </c>
      <c r="C16" s="55">
        <v>399.04700000000003</v>
      </c>
      <c r="D16" s="55">
        <v>468.05933333333337</v>
      </c>
      <c r="E16" s="55">
        <v>477.56133333333338</v>
      </c>
      <c r="F16" s="55">
        <v>491.34633333333335</v>
      </c>
      <c r="G16" s="56">
        <v>520.29266666666672</v>
      </c>
      <c r="H16" s="54">
        <f t="shared" si="0"/>
        <v>5.891228115402658</v>
      </c>
      <c r="I16" s="53">
        <f t="shared" ref="I16:I27" si="5">IF(OR(OR(G16=0,F16=0),F16=""),"",(F16/E16-1)*100)</f>
        <v>2.8865402279916408</v>
      </c>
      <c r="J16" s="54">
        <f t="shared" si="1"/>
        <v>6.0713938139136108</v>
      </c>
      <c r="K16" s="53">
        <f t="shared" si="2"/>
        <v>6.0488058417936061</v>
      </c>
      <c r="L16" s="18"/>
      <c r="N16" s="23" t="s">
        <v>4</v>
      </c>
      <c r="O16" s="34">
        <f>J15</f>
        <v>14.741625080916105</v>
      </c>
    </row>
    <row r="17" spans="1:15">
      <c r="A17" s="16"/>
      <c r="B17" s="11" t="s">
        <v>24</v>
      </c>
      <c r="C17" s="55">
        <v>327.15600000000001</v>
      </c>
      <c r="D17" s="55">
        <v>399.85633333333334</v>
      </c>
      <c r="E17" s="55">
        <v>436.75566666666668</v>
      </c>
      <c r="F17" s="55">
        <v>393.07866666666672</v>
      </c>
      <c r="G17" s="56">
        <v>403.18400000000003</v>
      </c>
      <c r="H17" s="28">
        <f t="shared" si="0"/>
        <v>2.5708170374717065</v>
      </c>
      <c r="I17" s="27">
        <f t="shared" si="5"/>
        <v>-10.000328177386741</v>
      </c>
      <c r="J17" s="28">
        <f t="shared" si="1"/>
        <v>4.7048305699784576</v>
      </c>
      <c r="K17" s="27">
        <f t="shared" si="2"/>
        <v>4.8390643705175558</v>
      </c>
      <c r="L17" s="18"/>
      <c r="N17" s="23" t="s">
        <v>37</v>
      </c>
      <c r="O17" s="34">
        <f>100-O16</f>
        <v>85.258374919083892</v>
      </c>
    </row>
    <row r="18" spans="1:15">
      <c r="A18" s="16"/>
      <c r="B18" s="11" t="s">
        <v>25</v>
      </c>
      <c r="C18" s="25">
        <v>283.9973333333333</v>
      </c>
      <c r="D18" s="25">
        <v>330.04033333333331</v>
      </c>
      <c r="E18" s="25">
        <v>313.20166666666665</v>
      </c>
      <c r="F18" s="25">
        <v>348.89933333333329</v>
      </c>
      <c r="G18" s="26">
        <v>361.04866666666675</v>
      </c>
      <c r="H18" s="28">
        <f t="shared" si="0"/>
        <v>3.4821887497635817</v>
      </c>
      <c r="I18" s="27">
        <f t="shared" si="5"/>
        <v>11.397661783408974</v>
      </c>
      <c r="J18" s="28">
        <f t="shared" si="1"/>
        <v>4.213145373286876</v>
      </c>
      <c r="K18" s="27">
        <f t="shared" si="2"/>
        <v>4.2951868824323398</v>
      </c>
      <c r="L18" s="18"/>
    </row>
    <row r="19" spans="1:15">
      <c r="A19" s="16"/>
      <c r="B19" s="11" t="s">
        <v>19</v>
      </c>
      <c r="C19" s="25">
        <v>161.15166666666664</v>
      </c>
      <c r="D19" s="25">
        <v>200.952</v>
      </c>
      <c r="E19" s="25">
        <v>225.07033333333334</v>
      </c>
      <c r="F19" s="25">
        <v>227.48666666666668</v>
      </c>
      <c r="G19" s="26">
        <v>237.46966666666671</v>
      </c>
      <c r="H19" s="28">
        <f t="shared" si="0"/>
        <v>4.3883890630952882</v>
      </c>
      <c r="I19" s="27">
        <f t="shared" si="5"/>
        <v>1.0735903295414406</v>
      </c>
      <c r="J19" s="28">
        <f t="shared" si="1"/>
        <v>2.7710785824237267</v>
      </c>
      <c r="K19" s="27">
        <f t="shared" si="2"/>
        <v>2.800514799669795</v>
      </c>
      <c r="L19" s="18"/>
    </row>
    <row r="20" spans="1:15">
      <c r="A20" s="16"/>
      <c r="B20" s="11" t="s">
        <v>5</v>
      </c>
      <c r="C20" s="25">
        <v>158.30333333333331</v>
      </c>
      <c r="D20" s="25">
        <v>165.77833333333334</v>
      </c>
      <c r="E20" s="25">
        <v>174.20033333333333</v>
      </c>
      <c r="F20" s="25">
        <v>164.26499999999999</v>
      </c>
      <c r="G20" s="26">
        <v>192.29566666666665</v>
      </c>
      <c r="H20" s="28">
        <f t="shared" si="0"/>
        <v>17.064296512748701</v>
      </c>
      <c r="I20" s="27">
        <f t="shared" si="5"/>
        <v>-5.70339513318957</v>
      </c>
      <c r="J20" s="28">
        <f t="shared" si="1"/>
        <v>2.243934608039309</v>
      </c>
      <c r="K20" s="27">
        <f t="shared" si="2"/>
        <v>2.0222133029090004</v>
      </c>
      <c r="L20" s="18"/>
    </row>
    <row r="21" spans="1:15">
      <c r="A21" s="16"/>
      <c r="B21" s="11" t="s">
        <v>20</v>
      </c>
      <c r="C21" s="25">
        <v>117.02833333333332</v>
      </c>
      <c r="D21" s="25">
        <v>182.91366666666667</v>
      </c>
      <c r="E21" s="25">
        <v>140.95733333333331</v>
      </c>
      <c r="F21" s="25">
        <v>145.29900000000001</v>
      </c>
      <c r="G21" s="26">
        <v>166.43833333333333</v>
      </c>
      <c r="H21" s="28">
        <f t="shared" si="0"/>
        <v>14.548849842967492</v>
      </c>
      <c r="I21" s="27">
        <f t="shared" si="5"/>
        <v>3.0801282657636486</v>
      </c>
      <c r="J21" s="28">
        <f t="shared" si="1"/>
        <v>1.942200480879527</v>
      </c>
      <c r="K21" s="27">
        <f t="shared" si="2"/>
        <v>1.7887290092190966</v>
      </c>
      <c r="L21" s="18"/>
    </row>
    <row r="22" spans="1:15">
      <c r="A22" s="16"/>
      <c r="B22" s="11" t="s">
        <v>22</v>
      </c>
      <c r="C22" s="25">
        <v>75.975333333333325</v>
      </c>
      <c r="D22" s="25">
        <v>77.224666666666664</v>
      </c>
      <c r="E22" s="25">
        <v>83.448333333333323</v>
      </c>
      <c r="F22" s="25">
        <v>86.761333333333326</v>
      </c>
      <c r="G22" s="26">
        <v>95.89</v>
      </c>
      <c r="H22" s="28">
        <f t="shared" si="0"/>
        <v>10.521584115811965</v>
      </c>
      <c r="I22" s="27">
        <f t="shared" si="5"/>
        <v>3.9701212326988866</v>
      </c>
      <c r="J22" s="28">
        <f t="shared" si="1"/>
        <v>1.1189585979484165</v>
      </c>
      <c r="K22" s="27">
        <f t="shared" si="2"/>
        <v>1.0680907219723541</v>
      </c>
      <c r="L22" s="18"/>
    </row>
    <row r="23" spans="1:15">
      <c r="A23" s="16"/>
      <c r="B23" s="11" t="s">
        <v>7</v>
      </c>
      <c r="C23" s="25">
        <v>72.319999999999993</v>
      </c>
      <c r="D23" s="25">
        <v>77.303666666666672</v>
      </c>
      <c r="E23" s="25">
        <v>89.255333333333326</v>
      </c>
      <c r="F23" s="25">
        <v>84.309666666666658</v>
      </c>
      <c r="G23" s="26">
        <v>87.563666666666677</v>
      </c>
      <c r="H23" s="28">
        <f t="shared" si="0"/>
        <v>3.8595811472785124</v>
      </c>
      <c r="I23" s="27">
        <f t="shared" si="5"/>
        <v>-5.5410320951875924</v>
      </c>
      <c r="J23" s="28">
        <f t="shared" si="1"/>
        <v>1.0217970349833749</v>
      </c>
      <c r="K23" s="27">
        <f t="shared" si="2"/>
        <v>1.0379090463407108</v>
      </c>
      <c r="L23" s="18"/>
    </row>
    <row r="24" spans="1:15">
      <c r="A24" s="16"/>
      <c r="B24" s="11" t="s">
        <v>18</v>
      </c>
      <c r="C24" s="25">
        <v>68.796666666666667</v>
      </c>
      <c r="D24" s="25">
        <v>76.251999999999995</v>
      </c>
      <c r="E24" s="25">
        <v>72.597999999999999</v>
      </c>
      <c r="F24" s="25">
        <v>79.560666666666648</v>
      </c>
      <c r="G24" s="26">
        <v>77.953999999999994</v>
      </c>
      <c r="H24" s="28">
        <f t="shared" si="0"/>
        <v>-2.0194233331378042</v>
      </c>
      <c r="I24" s="27">
        <f t="shared" si="5"/>
        <v>9.5907141610879876</v>
      </c>
      <c r="J24" s="28">
        <f t="shared" si="1"/>
        <v>0.90966001193524704</v>
      </c>
      <c r="K24" s="27">
        <f t="shared" si="2"/>
        <v>0.97944564284322277</v>
      </c>
      <c r="L24" s="18"/>
    </row>
    <row r="25" spans="1:15">
      <c r="A25" s="16"/>
      <c r="B25" s="11" t="s">
        <v>10</v>
      </c>
      <c r="C25" s="25">
        <v>48.277333333333331</v>
      </c>
      <c r="D25" s="25">
        <v>56.746000000000002</v>
      </c>
      <c r="E25" s="25">
        <v>61.104999999999997</v>
      </c>
      <c r="F25" s="25">
        <v>63.804666666666662</v>
      </c>
      <c r="G25" s="26">
        <v>65.717333333333343</v>
      </c>
      <c r="H25" s="28">
        <f t="shared" si="0"/>
        <v>2.9976908690064752</v>
      </c>
      <c r="I25" s="27">
        <f t="shared" si="5"/>
        <v>4.4180781714534989</v>
      </c>
      <c r="J25" s="28">
        <f t="shared" si="1"/>
        <v>0.76686802761054751</v>
      </c>
      <c r="K25" s="27">
        <f t="shared" si="2"/>
        <v>0.78547862125837997</v>
      </c>
      <c r="L25" s="18"/>
    </row>
    <row r="26" spans="1:15">
      <c r="A26" s="16"/>
      <c r="B26" s="11" t="s">
        <v>8</v>
      </c>
      <c r="C26" s="25">
        <v>49.215666666666664</v>
      </c>
      <c r="D26" s="25">
        <v>57.081333333333333</v>
      </c>
      <c r="E26" s="25">
        <v>62.731333333333339</v>
      </c>
      <c r="F26" s="25">
        <v>59.553333333333342</v>
      </c>
      <c r="G26" s="26">
        <v>63.210999999999991</v>
      </c>
      <c r="H26" s="28">
        <f t="shared" si="0"/>
        <v>6.1418336505093096</v>
      </c>
      <c r="I26" s="27">
        <f t="shared" si="5"/>
        <v>-5.0660488644696411</v>
      </c>
      <c r="J26" s="28">
        <f t="shared" si="1"/>
        <v>0.73762114855477456</v>
      </c>
      <c r="K26" s="27">
        <f t="shared" si="2"/>
        <v>0.7331418311827882</v>
      </c>
      <c r="L26" s="18"/>
    </row>
    <row r="27" spans="1:15">
      <c r="A27" s="16"/>
      <c r="B27" s="11" t="s">
        <v>21</v>
      </c>
      <c r="C27" s="25">
        <v>42.000666666666667</v>
      </c>
      <c r="D27" s="25">
        <v>41.252000000000002</v>
      </c>
      <c r="E27" s="25">
        <v>51.517666666666663</v>
      </c>
      <c r="F27" s="25">
        <v>51.473666666666666</v>
      </c>
      <c r="G27" s="26">
        <v>55.044333333333334</v>
      </c>
      <c r="H27" s="28">
        <f t="shared" si="0"/>
        <v>6.9368803465849949</v>
      </c>
      <c r="I27" s="27">
        <f t="shared" si="5"/>
        <v>-8.5407594805664289E-2</v>
      </c>
      <c r="J27" s="28">
        <f t="shared" si="1"/>
        <v>0.64232276620786266</v>
      </c>
      <c r="K27" s="27">
        <f t="shared" si="2"/>
        <v>0.63367566726227087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763.16833333333341</v>
      </c>
      <c r="D13" s="26">
        <v>822.78033333333349</v>
      </c>
      <c r="E13" s="26">
        <v>919.62233333333336</v>
      </c>
      <c r="F13" s="26">
        <v>946.32733333333329</v>
      </c>
      <c r="G13" s="26">
        <v>910.18433333333326</v>
      </c>
      <c r="H13" s="28">
        <f t="shared" ref="H13:H27" si="0">IF(OR(OR(G13=0,F13=0),G13=""),"",(G13/F13-1)*100)</f>
        <v>-3.8192915629616575</v>
      </c>
      <c r="I13" s="27">
        <f>IF(OR(OR(G13=0,F13=0),F13=""),"",(F13/E13-1)*100)</f>
        <v>2.9039094671834409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366.21266666666668</v>
      </c>
      <c r="D14" s="25">
        <f t="shared" ref="D14:G14" si="3">D13-SUM(D15:D27)</f>
        <v>392.92300000000012</v>
      </c>
      <c r="E14" s="25">
        <f t="shared" si="3"/>
        <v>486.49266666666676</v>
      </c>
      <c r="F14" s="25">
        <f t="shared" si="3"/>
        <v>516.05966666666666</v>
      </c>
      <c r="G14" s="26">
        <f t="shared" si="3"/>
        <v>417.23766666666654</v>
      </c>
      <c r="H14" s="54">
        <f t="shared" si="0"/>
        <v>-19.149336090981748</v>
      </c>
      <c r="I14" s="53">
        <f t="shared" ref="I14" si="4">IF(OR(OR(G14=0,F14=0),F14=""),"",(F14/E14-1)*100)</f>
        <v>6.0775839032859436</v>
      </c>
      <c r="J14" s="54">
        <f t="shared" si="1"/>
        <v>45.841007297789119</v>
      </c>
      <c r="K14" s="53">
        <f t="shared" si="2"/>
        <v>54.53289242411541</v>
      </c>
      <c r="L14" s="18"/>
    </row>
    <row r="15" spans="1:15">
      <c r="A15" s="16"/>
      <c r="B15" s="12" t="s">
        <v>4</v>
      </c>
      <c r="C15" s="109">
        <v>172.82566666666671</v>
      </c>
      <c r="D15" s="109">
        <v>199.50566666666666</v>
      </c>
      <c r="E15" s="109">
        <v>154.13766666666666</v>
      </c>
      <c r="F15" s="109">
        <v>133.37299999999999</v>
      </c>
      <c r="G15" s="109">
        <v>212.441</v>
      </c>
      <c r="H15" s="50">
        <f t="shared" si="0"/>
        <v>59.283363199448182</v>
      </c>
      <c r="I15" s="36">
        <f>IF(OR(OR(G15=0,F15=0),F15=""),"",(F15/E15-1)*100)</f>
        <v>-13.471507072681788</v>
      </c>
      <c r="J15" s="50">
        <f t="shared" si="1"/>
        <v>23.340436900510632</v>
      </c>
      <c r="K15" s="36">
        <f t="shared" si="2"/>
        <v>14.093749097387725</v>
      </c>
      <c r="L15" s="18"/>
    </row>
    <row r="16" spans="1:15">
      <c r="A16" s="16"/>
      <c r="B16" s="11" t="s">
        <v>23</v>
      </c>
      <c r="C16" s="55">
        <v>56.793333333333329</v>
      </c>
      <c r="D16" s="55">
        <v>62.571333333333335</v>
      </c>
      <c r="E16" s="55">
        <v>79.930999999999997</v>
      </c>
      <c r="F16" s="55">
        <v>88.823999999999998</v>
      </c>
      <c r="G16" s="56">
        <v>76.28166666666668</v>
      </c>
      <c r="H16" s="54">
        <f t="shared" si="0"/>
        <v>-14.12043291602868</v>
      </c>
      <c r="I16" s="53">
        <f t="shared" ref="I16:I27" si="5">IF(OR(OR(G16=0,F16=0),F16=""),"",(F16/E16-1)*100)</f>
        <v>11.125846042211407</v>
      </c>
      <c r="J16" s="54">
        <f t="shared" si="1"/>
        <v>8.3809030624932035</v>
      </c>
      <c r="K16" s="53">
        <f t="shared" si="2"/>
        <v>9.3861813847357958</v>
      </c>
      <c r="L16" s="18"/>
      <c r="N16" s="23" t="s">
        <v>4</v>
      </c>
      <c r="O16" s="34">
        <f>J15</f>
        <v>23.340436900510632</v>
      </c>
    </row>
    <row r="17" spans="1:15">
      <c r="A17" s="16"/>
      <c r="B17" s="11" t="s">
        <v>24</v>
      </c>
      <c r="C17" s="55">
        <v>59.039666666666669</v>
      </c>
      <c r="D17" s="55">
        <v>55.186</v>
      </c>
      <c r="E17" s="55">
        <v>55.577666666666666</v>
      </c>
      <c r="F17" s="55">
        <v>60.283999999999999</v>
      </c>
      <c r="G17" s="56">
        <v>45.741666666666667</v>
      </c>
      <c r="H17" s="28">
        <f t="shared" si="0"/>
        <v>-24.123039833676152</v>
      </c>
      <c r="I17" s="27">
        <f t="shared" si="5"/>
        <v>8.4680297241697779</v>
      </c>
      <c r="J17" s="28">
        <f t="shared" si="1"/>
        <v>5.0255387828033378</v>
      </c>
      <c r="K17" s="27">
        <f t="shared" si="2"/>
        <v>6.3703116116974323</v>
      </c>
      <c r="L17" s="18"/>
      <c r="N17" s="23" t="s">
        <v>37</v>
      </c>
      <c r="O17" s="34">
        <f>100-O16</f>
        <v>76.659563099489361</v>
      </c>
    </row>
    <row r="18" spans="1:15">
      <c r="A18" s="16"/>
      <c r="B18" s="11" t="s">
        <v>19</v>
      </c>
      <c r="C18" s="25">
        <v>13.896333333333331</v>
      </c>
      <c r="D18" s="25">
        <v>19.352333333333334</v>
      </c>
      <c r="E18" s="25">
        <v>37.492666666666672</v>
      </c>
      <c r="F18" s="25">
        <v>45.885333333333335</v>
      </c>
      <c r="G18" s="26">
        <v>44.765333333333331</v>
      </c>
      <c r="H18" s="28">
        <f t="shared" si="0"/>
        <v>-2.4408670889754291</v>
      </c>
      <c r="I18" s="27">
        <f t="shared" si="5"/>
        <v>22.384821920731145</v>
      </c>
      <c r="J18" s="28">
        <f t="shared" si="1"/>
        <v>4.9182711340889558</v>
      </c>
      <c r="K18" s="27">
        <f t="shared" si="2"/>
        <v>4.848780302235097</v>
      </c>
      <c r="L18" s="18"/>
    </row>
    <row r="19" spans="1:15">
      <c r="A19" s="16"/>
      <c r="B19" s="11" t="s">
        <v>25</v>
      </c>
      <c r="C19" s="25">
        <v>21.789333333333332</v>
      </c>
      <c r="D19" s="25">
        <v>21.601666666666663</v>
      </c>
      <c r="E19" s="25">
        <v>19.147000000000002</v>
      </c>
      <c r="F19" s="25">
        <v>15.208999999999998</v>
      </c>
      <c r="G19" s="26">
        <v>23.261333333333329</v>
      </c>
      <c r="H19" s="28">
        <f t="shared" si="0"/>
        <v>52.944528459026444</v>
      </c>
      <c r="I19" s="27">
        <f t="shared" si="5"/>
        <v>-20.567190682613479</v>
      </c>
      <c r="J19" s="28">
        <f t="shared" si="1"/>
        <v>2.5556727886256003</v>
      </c>
      <c r="K19" s="27">
        <f t="shared" si="2"/>
        <v>1.6071605948892946</v>
      </c>
      <c r="L19" s="18"/>
    </row>
    <row r="20" spans="1:15">
      <c r="A20" s="16"/>
      <c r="B20" s="11" t="s">
        <v>20</v>
      </c>
      <c r="C20" s="25">
        <v>15.559333333333333</v>
      </c>
      <c r="D20" s="25">
        <v>9.9986666666666668</v>
      </c>
      <c r="E20" s="25">
        <v>21.484999999999999</v>
      </c>
      <c r="F20" s="25">
        <v>18.106666666666669</v>
      </c>
      <c r="G20" s="26">
        <v>20.760666666666665</v>
      </c>
      <c r="H20" s="28">
        <f t="shared" si="0"/>
        <v>14.65758468335785</v>
      </c>
      <c r="I20" s="27">
        <f t="shared" si="5"/>
        <v>-15.724148630827695</v>
      </c>
      <c r="J20" s="28">
        <f t="shared" si="1"/>
        <v>2.2809299068723443</v>
      </c>
      <c r="K20" s="27">
        <f t="shared" si="2"/>
        <v>1.9133619022593313</v>
      </c>
      <c r="L20" s="18"/>
    </row>
    <row r="21" spans="1:15">
      <c r="A21" s="16"/>
      <c r="B21" s="11" t="s">
        <v>7</v>
      </c>
      <c r="C21" s="25">
        <v>10.939</v>
      </c>
      <c r="D21" s="25">
        <v>11.98</v>
      </c>
      <c r="E21" s="25">
        <v>10.725999999999999</v>
      </c>
      <c r="F21" s="25">
        <v>11.512333333333332</v>
      </c>
      <c r="G21" s="26">
        <v>14.181333333333333</v>
      </c>
      <c r="H21" s="28">
        <f t="shared" si="0"/>
        <v>23.183831832527435</v>
      </c>
      <c r="I21" s="27">
        <f t="shared" si="5"/>
        <v>7.3310957797252829</v>
      </c>
      <c r="J21" s="28">
        <f t="shared" si="1"/>
        <v>1.5580726687963942</v>
      </c>
      <c r="K21" s="27">
        <f t="shared" si="2"/>
        <v>1.2165276144758932</v>
      </c>
      <c r="L21" s="18"/>
    </row>
    <row r="22" spans="1:15">
      <c r="A22" s="16"/>
      <c r="B22" s="11" t="s">
        <v>22</v>
      </c>
      <c r="C22" s="25">
        <v>8.4883333333333333</v>
      </c>
      <c r="D22" s="25">
        <v>8.9193333333333342</v>
      </c>
      <c r="E22" s="25">
        <v>11.703666666666665</v>
      </c>
      <c r="F22" s="25">
        <v>11.845333333333334</v>
      </c>
      <c r="G22" s="26">
        <v>12.982999999999999</v>
      </c>
      <c r="H22" s="28">
        <f t="shared" si="0"/>
        <v>9.6043448896893082</v>
      </c>
      <c r="I22" s="27">
        <f t="shared" si="5"/>
        <v>1.2104468685027792</v>
      </c>
      <c r="J22" s="28">
        <f t="shared" si="1"/>
        <v>1.4264143563593161</v>
      </c>
      <c r="K22" s="27">
        <f t="shared" si="2"/>
        <v>1.251716284217371</v>
      </c>
      <c r="L22" s="18"/>
    </row>
    <row r="23" spans="1:15">
      <c r="A23" s="16"/>
      <c r="B23" s="11" t="s">
        <v>18</v>
      </c>
      <c r="C23" s="25">
        <v>8.8246666666666673</v>
      </c>
      <c r="D23" s="25">
        <v>10.060666666666666</v>
      </c>
      <c r="E23" s="25">
        <v>11.477666666666666</v>
      </c>
      <c r="F23" s="25">
        <v>12.110666666666667</v>
      </c>
      <c r="G23" s="26">
        <v>11.917666666666667</v>
      </c>
      <c r="H23" s="28">
        <f t="shared" si="0"/>
        <v>-1.5936364637234357</v>
      </c>
      <c r="I23" s="27">
        <f t="shared" si="5"/>
        <v>5.5150582290244943</v>
      </c>
      <c r="J23" s="28">
        <f t="shared" si="1"/>
        <v>1.3093684685849352</v>
      </c>
      <c r="K23" s="27">
        <f t="shared" si="2"/>
        <v>1.2797545035509208</v>
      </c>
      <c r="L23" s="18"/>
    </row>
    <row r="24" spans="1:15">
      <c r="A24" s="16"/>
      <c r="B24" s="11" t="s">
        <v>10</v>
      </c>
      <c r="C24" s="25">
        <v>7.4776666666666669</v>
      </c>
      <c r="D24" s="25">
        <v>9.2813333333333343</v>
      </c>
      <c r="E24" s="25">
        <v>7.5149999999999997</v>
      </c>
      <c r="F24" s="25">
        <v>8.7433333333333323</v>
      </c>
      <c r="G24" s="26">
        <v>9.23</v>
      </c>
      <c r="H24" s="28">
        <f t="shared" si="0"/>
        <v>5.5661456347693594</v>
      </c>
      <c r="I24" s="27">
        <f t="shared" si="5"/>
        <v>16.345087602572626</v>
      </c>
      <c r="J24" s="28">
        <f t="shared" si="1"/>
        <v>1.0140802980202182</v>
      </c>
      <c r="K24" s="27">
        <f t="shared" si="2"/>
        <v>0.92392273004901038</v>
      </c>
      <c r="L24" s="18"/>
    </row>
    <row r="25" spans="1:15">
      <c r="A25" s="16"/>
      <c r="B25" s="11" t="s">
        <v>8</v>
      </c>
      <c r="C25" s="25">
        <v>9.4160000000000004</v>
      </c>
      <c r="D25" s="25">
        <v>8.9893333333333327</v>
      </c>
      <c r="E25" s="25">
        <v>8.6176666666666666</v>
      </c>
      <c r="F25" s="25">
        <v>8.8323333333333327</v>
      </c>
      <c r="G25" s="26">
        <v>8.3616666666666664</v>
      </c>
      <c r="H25" s="28">
        <f t="shared" si="0"/>
        <v>-5.3289051590746039</v>
      </c>
      <c r="I25" s="27">
        <f t="shared" si="5"/>
        <v>2.4910068464008006</v>
      </c>
      <c r="J25" s="28">
        <f t="shared" si="1"/>
        <v>0.91867837760336457</v>
      </c>
      <c r="K25" s="27">
        <f t="shared" si="2"/>
        <v>0.93332750964958566</v>
      </c>
      <c r="L25" s="18"/>
    </row>
    <row r="26" spans="1:15">
      <c r="A26" s="16"/>
      <c r="B26" s="11" t="s">
        <v>21</v>
      </c>
      <c r="C26" s="25">
        <v>4.5186666666666673</v>
      </c>
      <c r="D26" s="25">
        <v>6.8129999999999997</v>
      </c>
      <c r="E26" s="25">
        <v>6.8913333333333329</v>
      </c>
      <c r="F26" s="25">
        <v>7.4890000000000008</v>
      </c>
      <c r="G26" s="26">
        <v>6.6960000000000006</v>
      </c>
      <c r="H26" s="28">
        <f t="shared" si="0"/>
        <v>-10.588863666711179</v>
      </c>
      <c r="I26" s="27">
        <f t="shared" si="5"/>
        <v>8.6727290316339634</v>
      </c>
      <c r="J26" s="28">
        <f t="shared" si="1"/>
        <v>0.73567515444673681</v>
      </c>
      <c r="K26" s="27">
        <f t="shared" si="2"/>
        <v>0.79137521830008084</v>
      </c>
      <c r="L26" s="18"/>
    </row>
    <row r="27" spans="1:15">
      <c r="A27" s="16"/>
      <c r="B27" s="11" t="s">
        <v>5</v>
      </c>
      <c r="C27" s="25">
        <v>7.3876666666666653</v>
      </c>
      <c r="D27" s="25">
        <v>5.5979999999999999</v>
      </c>
      <c r="E27" s="25">
        <v>8.4273333333333333</v>
      </c>
      <c r="F27" s="25">
        <v>8.0526666666666671</v>
      </c>
      <c r="G27" s="26">
        <v>6.325333333333333</v>
      </c>
      <c r="H27" s="28">
        <f t="shared" si="0"/>
        <v>-21.450451196291088</v>
      </c>
      <c r="I27" s="27">
        <f t="shared" si="5"/>
        <v>-4.4458508029427968</v>
      </c>
      <c r="J27" s="28">
        <f t="shared" si="1"/>
        <v>0.694950803005838</v>
      </c>
      <c r="K27" s="27">
        <f t="shared" si="2"/>
        <v>0.85093882243705665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5" sqref="J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593.21033333333332</v>
      </c>
      <c r="D13" s="26">
        <v>697.61500000000001</v>
      </c>
      <c r="E13" s="26">
        <v>859.50599999999997</v>
      </c>
      <c r="F13" s="26">
        <v>875.58500000000004</v>
      </c>
      <c r="G13" s="26">
        <v>888.0676666666667</v>
      </c>
      <c r="H13" s="28">
        <f t="shared" ref="H13:H27" si="0">IF(OR(OR(G13=0,F13=0),G13=""),"",(G13/F13-1)*100)</f>
        <v>1.4256373358002561</v>
      </c>
      <c r="I13" s="27">
        <f>IF(OR(OR(G13=0,F13=0),F13=""),"",(F13/E13-1)*100)</f>
        <v>1.8707257424613655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409.00166666666667</v>
      </c>
      <c r="D14" s="25">
        <f t="shared" ref="D14:G14" si="3">D13-SUM(D15:D27)</f>
        <v>496.16533333333336</v>
      </c>
      <c r="E14" s="25">
        <f t="shared" si="3"/>
        <v>619.25233333333324</v>
      </c>
      <c r="F14" s="25">
        <f t="shared" si="3"/>
        <v>623.71366666666677</v>
      </c>
      <c r="G14" s="26">
        <f t="shared" si="3"/>
        <v>652.81833333333338</v>
      </c>
      <c r="H14" s="54">
        <f t="shared" si="0"/>
        <v>4.6663506384607034</v>
      </c>
      <c r="I14" s="53">
        <f t="shared" ref="I14" si="4">IF(OR(OR(G14=0,F14=0),F14=""),"",(F14/E14-1)*100)</f>
        <v>0.72043867954747487</v>
      </c>
      <c r="J14" s="54">
        <f t="shared" si="1"/>
        <v>73.509976529566259</v>
      </c>
      <c r="K14" s="53">
        <f t="shared" si="2"/>
        <v>71.233936929785997</v>
      </c>
      <c r="L14" s="18"/>
    </row>
    <row r="15" spans="1:15">
      <c r="A15" s="16"/>
      <c r="B15" s="12" t="s">
        <v>4</v>
      </c>
      <c r="C15" s="109">
        <v>39.62166666666667</v>
      </c>
      <c r="D15" s="109">
        <v>65.534666666666666</v>
      </c>
      <c r="E15" s="109">
        <v>78.257666666666651</v>
      </c>
      <c r="F15" s="109">
        <v>66.334333333333333</v>
      </c>
      <c r="G15" s="109">
        <v>82.233999999999995</v>
      </c>
      <c r="H15" s="50">
        <f t="shared" si="0"/>
        <v>23.96898539218002</v>
      </c>
      <c r="I15" s="36">
        <f>IF(OR(OR(G15=0,F15=0),F15=""),"",(F15/E15-1)*100)</f>
        <v>-15.235993917528834</v>
      </c>
      <c r="J15" s="50">
        <f t="shared" si="1"/>
        <v>9.2598799716087683</v>
      </c>
      <c r="K15" s="36">
        <f t="shared" si="2"/>
        <v>7.5760015684751716</v>
      </c>
      <c r="L15" s="18"/>
    </row>
    <row r="16" spans="1:15">
      <c r="A16" s="16"/>
      <c r="B16" s="11" t="s">
        <v>24</v>
      </c>
      <c r="C16" s="55">
        <v>26.159666666666666</v>
      </c>
      <c r="D16" s="55">
        <v>25.814333333333334</v>
      </c>
      <c r="E16" s="55">
        <v>33.05533333333333</v>
      </c>
      <c r="F16" s="55">
        <v>42.805666666666667</v>
      </c>
      <c r="G16" s="56">
        <v>27.951999999999998</v>
      </c>
      <c r="H16" s="54">
        <f t="shared" si="0"/>
        <v>-34.700234392642727</v>
      </c>
      <c r="I16" s="53">
        <f t="shared" ref="I16:I27" si="5">IF(OR(OR(G16=0,F16=0),F16=""),"",(F16/E16-1)*100)</f>
        <v>29.497005021882504</v>
      </c>
      <c r="J16" s="54">
        <f t="shared" si="1"/>
        <v>3.1475079038646827</v>
      </c>
      <c r="K16" s="53">
        <f t="shared" si="2"/>
        <v>4.8888076733460109</v>
      </c>
      <c r="L16" s="18"/>
      <c r="N16" s="23" t="s">
        <v>4</v>
      </c>
      <c r="O16" s="34">
        <f>J15</f>
        <v>9.2598799716087683</v>
      </c>
    </row>
    <row r="17" spans="1:15">
      <c r="A17" s="16"/>
      <c r="B17" s="11" t="s">
        <v>23</v>
      </c>
      <c r="C17" s="55">
        <v>23.347333333333335</v>
      </c>
      <c r="D17" s="55">
        <v>21.263333333333335</v>
      </c>
      <c r="E17" s="55">
        <v>28.03</v>
      </c>
      <c r="F17" s="55">
        <v>30.777000000000001</v>
      </c>
      <c r="G17" s="56">
        <v>26.685666666666666</v>
      </c>
      <c r="H17" s="28">
        <f t="shared" si="0"/>
        <v>-13.293476730458897</v>
      </c>
      <c r="I17" s="27">
        <f t="shared" si="5"/>
        <v>9.8002140563681728</v>
      </c>
      <c r="J17" s="28">
        <f t="shared" si="1"/>
        <v>3.0049136646118932</v>
      </c>
      <c r="K17" s="27">
        <f t="shared" si="2"/>
        <v>3.5150213857021306</v>
      </c>
      <c r="L17" s="18"/>
      <c r="N17" s="23" t="s">
        <v>37</v>
      </c>
      <c r="O17" s="34">
        <f>100-O16</f>
        <v>90.740120028391232</v>
      </c>
    </row>
    <row r="18" spans="1:15">
      <c r="A18" s="16"/>
      <c r="B18" s="11" t="s">
        <v>25</v>
      </c>
      <c r="C18" s="25">
        <v>16.471333333333334</v>
      </c>
      <c r="D18" s="25">
        <v>12.403</v>
      </c>
      <c r="E18" s="25">
        <v>11.149000000000001</v>
      </c>
      <c r="F18" s="25">
        <v>22.769666666666666</v>
      </c>
      <c r="G18" s="26">
        <v>19.300666666666668</v>
      </c>
      <c r="H18" s="28">
        <f t="shared" si="0"/>
        <v>-15.235181308465929</v>
      </c>
      <c r="I18" s="27">
        <f t="shared" si="5"/>
        <v>104.23057374353451</v>
      </c>
      <c r="J18" s="28">
        <f t="shared" si="1"/>
        <v>2.1733328879218288</v>
      </c>
      <c r="K18" s="27">
        <f t="shared" si="2"/>
        <v>2.6005089930351324</v>
      </c>
      <c r="L18" s="18"/>
    </row>
    <row r="19" spans="1:15">
      <c r="A19" s="16"/>
      <c r="B19" s="11" t="s">
        <v>19</v>
      </c>
      <c r="C19" s="25">
        <v>15.265333333333336</v>
      </c>
      <c r="D19" s="25">
        <v>11.789333333333333</v>
      </c>
      <c r="E19" s="25">
        <v>22.121666666666666</v>
      </c>
      <c r="F19" s="25">
        <v>25.416333333333331</v>
      </c>
      <c r="G19" s="26">
        <v>14.690666666666667</v>
      </c>
      <c r="H19" s="28">
        <f t="shared" si="0"/>
        <v>-42.199897703576426</v>
      </c>
      <c r="I19" s="27">
        <f t="shared" si="5"/>
        <v>14.893392601521871</v>
      </c>
      <c r="J19" s="28">
        <f t="shared" si="1"/>
        <v>1.6542283001708205</v>
      </c>
      <c r="K19" s="27">
        <f t="shared" si="2"/>
        <v>2.9027830916853681</v>
      </c>
      <c r="L19" s="18"/>
    </row>
    <row r="20" spans="1:15">
      <c r="A20" s="16"/>
      <c r="B20" s="11" t="s">
        <v>20</v>
      </c>
      <c r="C20" s="25">
        <v>12.572000000000001</v>
      </c>
      <c r="D20" s="25">
        <v>11.556333333333335</v>
      </c>
      <c r="E20" s="25">
        <v>10.988</v>
      </c>
      <c r="F20" s="25">
        <v>16.051000000000002</v>
      </c>
      <c r="G20" s="26">
        <v>11.755000000000001</v>
      </c>
      <c r="H20" s="28">
        <f t="shared" si="0"/>
        <v>-26.764687558407584</v>
      </c>
      <c r="I20" s="27">
        <f t="shared" si="5"/>
        <v>46.077539133600311</v>
      </c>
      <c r="J20" s="28">
        <f t="shared" si="1"/>
        <v>1.3236603967490466</v>
      </c>
      <c r="K20" s="27">
        <f t="shared" si="2"/>
        <v>1.8331743919779346</v>
      </c>
      <c r="L20" s="18"/>
    </row>
    <row r="21" spans="1:15">
      <c r="A21" s="16"/>
      <c r="B21" s="11" t="s">
        <v>7</v>
      </c>
      <c r="C21" s="25">
        <v>14.222</v>
      </c>
      <c r="D21" s="25">
        <v>14.832666666666668</v>
      </c>
      <c r="E21" s="25">
        <v>16.620666666666668</v>
      </c>
      <c r="F21" s="25">
        <v>11.741999999999999</v>
      </c>
      <c r="G21" s="26">
        <v>10.690333333333333</v>
      </c>
      <c r="H21" s="28">
        <f t="shared" si="0"/>
        <v>-8.9564526202236863</v>
      </c>
      <c r="I21" s="27">
        <f t="shared" si="5"/>
        <v>-29.353014319521897</v>
      </c>
      <c r="J21" s="28">
        <f t="shared" si="1"/>
        <v>1.2037746372930291</v>
      </c>
      <c r="K21" s="27">
        <f t="shared" si="2"/>
        <v>1.3410462719210583</v>
      </c>
      <c r="L21" s="18"/>
    </row>
    <row r="22" spans="1:15">
      <c r="A22" s="16"/>
      <c r="B22" s="11" t="s">
        <v>22</v>
      </c>
      <c r="C22" s="25">
        <v>6.1256666666666675</v>
      </c>
      <c r="D22" s="25">
        <v>8.5013333333333332</v>
      </c>
      <c r="E22" s="25">
        <v>6.1183333333333323</v>
      </c>
      <c r="F22" s="25">
        <v>5.8869999999999996</v>
      </c>
      <c r="G22" s="26">
        <v>9.613999999999999</v>
      </c>
      <c r="H22" s="28">
        <f t="shared" si="0"/>
        <v>63.308985901138094</v>
      </c>
      <c r="I22" s="27">
        <f t="shared" si="5"/>
        <v>-3.7809861073276996</v>
      </c>
      <c r="J22" s="28">
        <f t="shared" si="1"/>
        <v>1.0825751641297601</v>
      </c>
      <c r="K22" s="27">
        <f t="shared" si="2"/>
        <v>0.67235048567529132</v>
      </c>
      <c r="L22" s="18"/>
    </row>
    <row r="23" spans="1:15">
      <c r="A23" s="16"/>
      <c r="B23" s="11" t="s">
        <v>8</v>
      </c>
      <c r="C23" s="25">
        <v>6.6756666666666673</v>
      </c>
      <c r="D23" s="25">
        <v>8.3813333333333322</v>
      </c>
      <c r="E23" s="25">
        <v>10.573</v>
      </c>
      <c r="F23" s="25">
        <v>7.306</v>
      </c>
      <c r="G23" s="26">
        <v>8.875</v>
      </c>
      <c r="H23" s="28">
        <f t="shared" si="0"/>
        <v>21.4754995893786</v>
      </c>
      <c r="I23" s="27">
        <f t="shared" si="5"/>
        <v>-30.899460890948649</v>
      </c>
      <c r="J23" s="28">
        <f t="shared" si="1"/>
        <v>0.99936078444472876</v>
      </c>
      <c r="K23" s="27">
        <f t="shared" si="2"/>
        <v>0.83441356350325779</v>
      </c>
      <c r="L23" s="18"/>
    </row>
    <row r="24" spans="1:15">
      <c r="A24" s="16"/>
      <c r="B24" s="11" t="s">
        <v>18</v>
      </c>
      <c r="C24" s="25">
        <v>9.27</v>
      </c>
      <c r="D24" s="25">
        <v>8.3016666666666676</v>
      </c>
      <c r="E24" s="25">
        <v>8.6613333333333333</v>
      </c>
      <c r="F24" s="25">
        <v>8.9459999999999997</v>
      </c>
      <c r="G24" s="26">
        <v>8.5289999999999999</v>
      </c>
      <c r="H24" s="28">
        <f t="shared" si="0"/>
        <v>-4.6613011401743787</v>
      </c>
      <c r="I24" s="27">
        <f t="shared" si="5"/>
        <v>3.2866379310344751</v>
      </c>
      <c r="J24" s="28">
        <f t="shared" si="1"/>
        <v>0.96039978935539072</v>
      </c>
      <c r="K24" s="27">
        <f t="shared" si="2"/>
        <v>1.0217169092663763</v>
      </c>
      <c r="L24" s="18"/>
    </row>
    <row r="25" spans="1:15">
      <c r="A25" s="16"/>
      <c r="B25" s="11" t="s">
        <v>5</v>
      </c>
      <c r="C25" s="25">
        <v>6.8006666666666673</v>
      </c>
      <c r="D25" s="25">
        <v>4.1933333333333334</v>
      </c>
      <c r="E25" s="25">
        <v>5.6003333333333325</v>
      </c>
      <c r="F25" s="25">
        <v>5.4249999999999998</v>
      </c>
      <c r="G25" s="26">
        <v>6.98</v>
      </c>
      <c r="H25" s="28">
        <f t="shared" si="0"/>
        <v>28.663594470046093</v>
      </c>
      <c r="I25" s="27">
        <f t="shared" si="5"/>
        <v>-3.1307660258317882</v>
      </c>
      <c r="J25" s="28">
        <f t="shared" si="1"/>
        <v>0.78597614370976987</v>
      </c>
      <c r="K25" s="27">
        <f t="shared" si="2"/>
        <v>0.61958576266153476</v>
      </c>
      <c r="L25" s="18"/>
    </row>
    <row r="26" spans="1:15">
      <c r="A26" s="16"/>
      <c r="B26" s="11" t="s">
        <v>10</v>
      </c>
      <c r="C26" s="25">
        <v>4.8223333333333329</v>
      </c>
      <c r="D26" s="25">
        <v>4.5880000000000001</v>
      </c>
      <c r="E26" s="25">
        <v>4.6040000000000001</v>
      </c>
      <c r="F26" s="25">
        <v>4.2779999999999996</v>
      </c>
      <c r="G26" s="26">
        <v>4.9959999999999996</v>
      </c>
      <c r="H26" s="28">
        <f t="shared" si="0"/>
        <v>16.783543712014961</v>
      </c>
      <c r="I26" s="27">
        <f t="shared" si="5"/>
        <v>-7.0807993049522233</v>
      </c>
      <c r="J26" s="28">
        <f t="shared" si="1"/>
        <v>0.56256974412235095</v>
      </c>
      <c r="K26" s="27">
        <f t="shared" si="2"/>
        <v>0.4885876299845246</v>
      </c>
      <c r="L26" s="18"/>
    </row>
    <row r="27" spans="1:15">
      <c r="A27" s="16"/>
      <c r="B27" s="11" t="s">
        <v>21</v>
      </c>
      <c r="C27" s="25">
        <v>2.855</v>
      </c>
      <c r="D27" s="25">
        <v>4.2903333333333338</v>
      </c>
      <c r="E27" s="25">
        <v>4.4743333333333331</v>
      </c>
      <c r="F27" s="25">
        <v>4.1333333333333329</v>
      </c>
      <c r="G27" s="26">
        <v>2.9469999999999996</v>
      </c>
      <c r="H27" s="28">
        <f t="shared" si="0"/>
        <v>-28.701612903225804</v>
      </c>
      <c r="I27" s="27">
        <f t="shared" si="5"/>
        <v>-7.6212471131639763</v>
      </c>
      <c r="J27" s="28">
        <f t="shared" si="1"/>
        <v>0.33184408245167496</v>
      </c>
      <c r="K27" s="27">
        <f t="shared" si="2"/>
        <v>0.47206534298021696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69.247</v>
      </c>
      <c r="D13" s="26">
        <v>78.058666666666667</v>
      </c>
      <c r="E13" s="26">
        <v>98.428999999999988</v>
      </c>
      <c r="F13" s="26">
        <v>108.25099999999999</v>
      </c>
      <c r="G13" s="26">
        <v>99.679000000000016</v>
      </c>
      <c r="H13" s="28">
        <f t="shared" ref="H13:H27" si="0">IF(OR(OR(G13=0,F13=0),G13=""),"",(G13/F13-1)*100)</f>
        <v>-7.91863354611041</v>
      </c>
      <c r="I13" s="27">
        <f>IF(OR(OR(G13=0,F13=0),F13=""),"",(F13/E13-1)*100)</f>
        <v>9.9787664204655115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48.43033333333333</v>
      </c>
      <c r="D14" s="25">
        <f t="shared" ref="D14:F14" si="3">D13-SUM(D15:D27)</f>
        <v>61.933000000000007</v>
      </c>
      <c r="E14" s="25">
        <f t="shared" si="3"/>
        <v>77.328999999999994</v>
      </c>
      <c r="F14" s="25">
        <f t="shared" si="3"/>
        <v>83.957666666666654</v>
      </c>
      <c r="G14" s="26">
        <f>G13-SUM(G15:G27)</f>
        <v>77.567000000000007</v>
      </c>
      <c r="H14" s="54">
        <f t="shared" si="0"/>
        <v>-7.6117725996831531</v>
      </c>
      <c r="I14" s="53">
        <f t="shared" ref="I14" si="4">IF(OR(OR(G14=0,F14=0),F14=""),"",(F14/E14-1)*100)</f>
        <v>8.572032053520239</v>
      </c>
      <c r="J14" s="54">
        <f t="shared" si="1"/>
        <v>77.816791902005434</v>
      </c>
      <c r="K14" s="53">
        <f t="shared" si="2"/>
        <v>77.55832894538311</v>
      </c>
      <c r="L14" s="18"/>
    </row>
    <row r="15" spans="1:15">
      <c r="A15" s="16"/>
      <c r="B15" s="12" t="s">
        <v>4</v>
      </c>
      <c r="C15" s="109">
        <v>3.7393333333333332</v>
      </c>
      <c r="D15" s="109">
        <v>2.2653333333333334</v>
      </c>
      <c r="E15" s="109">
        <v>2.6349999999999998</v>
      </c>
      <c r="F15" s="109">
        <v>5.8519999999999994</v>
      </c>
      <c r="G15" s="109">
        <v>7.5923333333333334</v>
      </c>
      <c r="H15" s="50">
        <f t="shared" si="0"/>
        <v>29.739120528594221</v>
      </c>
      <c r="I15" s="50">
        <f>IF(OR(OR(G15=0,F15=0),F15=""),"",(F15/E15-1)*100)</f>
        <v>122.08728652751421</v>
      </c>
      <c r="J15" s="50">
        <f t="shared" si="1"/>
        <v>7.6167832074291804</v>
      </c>
      <c r="K15" s="50">
        <f t="shared" si="2"/>
        <v>5.4059546794025</v>
      </c>
      <c r="L15" s="18"/>
    </row>
    <row r="16" spans="1:15">
      <c r="A16" s="16"/>
      <c r="B16" s="11" t="s">
        <v>24</v>
      </c>
      <c r="C16" s="25">
        <v>4.6276666666666664</v>
      </c>
      <c r="D16" s="25">
        <v>4.410333333333333</v>
      </c>
      <c r="E16" s="25">
        <v>6.0233333333333334</v>
      </c>
      <c r="F16" s="25">
        <v>7.4103333333333339</v>
      </c>
      <c r="G16" s="26">
        <v>3.0283333333333329</v>
      </c>
      <c r="H16" s="28">
        <f t="shared" si="0"/>
        <v>-59.133642211326531</v>
      </c>
      <c r="I16" s="27">
        <f t="shared" ref="I16:I27" si="5">IF(OR(OR(G16=0,F16=0),F16=""),"",(F16/E16-1)*100)</f>
        <v>23.027116768123967</v>
      </c>
      <c r="J16" s="28">
        <f t="shared" si="1"/>
        <v>3.0380855880710405</v>
      </c>
      <c r="K16" s="27">
        <f t="shared" si="2"/>
        <v>6.8455102801205854</v>
      </c>
      <c r="L16" s="18"/>
      <c r="N16" s="23" t="s">
        <v>4</v>
      </c>
      <c r="O16" s="34">
        <f>J16</f>
        <v>3.0380855880710405</v>
      </c>
    </row>
    <row r="17" spans="1:15">
      <c r="A17" s="16"/>
      <c r="B17" s="11" t="s">
        <v>23</v>
      </c>
      <c r="C17" s="55">
        <v>3.8729999999999998</v>
      </c>
      <c r="D17" s="55">
        <v>2.8346666666666667</v>
      </c>
      <c r="E17" s="55">
        <v>6.0196666666666667</v>
      </c>
      <c r="F17" s="55">
        <v>3.7423333333333333</v>
      </c>
      <c r="G17" s="56">
        <v>2.918333333333333</v>
      </c>
      <c r="H17" s="28">
        <f t="shared" si="0"/>
        <v>-22.018348623853225</v>
      </c>
      <c r="I17" s="27">
        <f t="shared" si="5"/>
        <v>-37.8315521346697</v>
      </c>
      <c r="J17" s="28">
        <f t="shared" si="1"/>
        <v>2.9277313509699461</v>
      </c>
      <c r="K17" s="27">
        <f t="shared" si="2"/>
        <v>3.4570889260453335</v>
      </c>
      <c r="L17" s="18"/>
      <c r="N17" s="23" t="s">
        <v>37</v>
      </c>
      <c r="O17" s="34">
        <f>100-O16</f>
        <v>96.961914411928959</v>
      </c>
    </row>
    <row r="18" spans="1:15">
      <c r="A18" s="16"/>
      <c r="B18" s="11" t="s">
        <v>19</v>
      </c>
      <c r="C18" s="25">
        <v>1.3009999999999999</v>
      </c>
      <c r="D18" s="25">
        <v>0.95466666666666677</v>
      </c>
      <c r="E18" s="25">
        <v>1.383</v>
      </c>
      <c r="F18" s="25">
        <v>2.7409999999999997</v>
      </c>
      <c r="G18" s="26">
        <v>1.9006666666666667</v>
      </c>
      <c r="H18" s="28">
        <f t="shared" si="0"/>
        <v>-30.65791073817341</v>
      </c>
      <c r="I18" s="27">
        <f t="shared" si="5"/>
        <v>98.19233550253071</v>
      </c>
      <c r="J18" s="28">
        <f t="shared" si="1"/>
        <v>1.9067874543952752</v>
      </c>
      <c r="K18" s="27">
        <f t="shared" si="2"/>
        <v>2.5320782256053063</v>
      </c>
      <c r="L18" s="18"/>
    </row>
    <row r="19" spans="1:15">
      <c r="A19" s="16"/>
      <c r="B19" s="11" t="s">
        <v>20</v>
      </c>
      <c r="C19" s="25">
        <v>1.8739999999999999</v>
      </c>
      <c r="D19" s="25">
        <v>0.28833333333333333</v>
      </c>
      <c r="E19" s="25">
        <v>0.49700000000000005</v>
      </c>
      <c r="F19" s="25">
        <v>1.1180000000000001</v>
      </c>
      <c r="G19" s="26">
        <v>1.6406666666666669</v>
      </c>
      <c r="H19" s="28">
        <f t="shared" si="0"/>
        <v>46.750149075730477</v>
      </c>
      <c r="I19" s="27">
        <f t="shared" si="5"/>
        <v>124.94969818913479</v>
      </c>
      <c r="J19" s="28">
        <f t="shared" si="1"/>
        <v>1.6459501667017793</v>
      </c>
      <c r="K19" s="27">
        <f t="shared" si="2"/>
        <v>1.0327849165365679</v>
      </c>
      <c r="L19" s="18"/>
    </row>
    <row r="20" spans="1:15">
      <c r="A20" s="16"/>
      <c r="B20" s="11" t="s">
        <v>7</v>
      </c>
      <c r="C20" s="25">
        <v>2.0030000000000001</v>
      </c>
      <c r="D20" s="25">
        <v>1.014</v>
      </c>
      <c r="E20" s="25">
        <v>0.79200000000000015</v>
      </c>
      <c r="F20" s="25">
        <v>0.57366666666666666</v>
      </c>
      <c r="G20" s="26">
        <v>1.2373333333333332</v>
      </c>
      <c r="H20" s="28">
        <f t="shared" si="0"/>
        <v>115.68855316676347</v>
      </c>
      <c r="I20" s="27">
        <f t="shared" si="5"/>
        <v>-27.567340067340083</v>
      </c>
      <c r="J20" s="28">
        <f t="shared" si="1"/>
        <v>1.2413179639977658</v>
      </c>
      <c r="K20" s="27">
        <f t="shared" si="2"/>
        <v>0.52994121686327766</v>
      </c>
      <c r="L20" s="18"/>
    </row>
    <row r="21" spans="1:15">
      <c r="A21" s="16"/>
      <c r="B21" s="11" t="s">
        <v>25</v>
      </c>
      <c r="C21" s="25">
        <v>0.95166666666666666</v>
      </c>
      <c r="D21" s="25">
        <v>1.8223333333333331</v>
      </c>
      <c r="E21" s="25">
        <v>1.397</v>
      </c>
      <c r="F21" s="25">
        <v>0.78833333333333344</v>
      </c>
      <c r="G21" s="26">
        <v>1.036</v>
      </c>
      <c r="H21" s="28">
        <f t="shared" si="0"/>
        <v>31.416490486257921</v>
      </c>
      <c r="I21" s="27">
        <f t="shared" si="5"/>
        <v>-43.569553805774277</v>
      </c>
      <c r="J21" s="28">
        <f t="shared" si="1"/>
        <v>1.0393362694248536</v>
      </c>
      <c r="K21" s="27">
        <f t="shared" si="2"/>
        <v>0.72824577448091332</v>
      </c>
      <c r="L21" s="18"/>
    </row>
    <row r="22" spans="1:15">
      <c r="A22" s="16"/>
      <c r="B22" s="11" t="s">
        <v>5</v>
      </c>
      <c r="C22" s="25">
        <v>0.14666666666666667</v>
      </c>
      <c r="D22" s="25">
        <v>0.24399999999999999</v>
      </c>
      <c r="E22" s="25">
        <v>0.72299999999999998</v>
      </c>
      <c r="F22" s="25">
        <v>0.21533333333333335</v>
      </c>
      <c r="G22" s="26">
        <v>1.0109999999999999</v>
      </c>
      <c r="H22" s="28">
        <f t="shared" si="0"/>
        <v>369.50464396284826</v>
      </c>
      <c r="I22" s="27">
        <f t="shared" si="5"/>
        <v>-70.2166897187644</v>
      </c>
      <c r="J22" s="28">
        <f t="shared" si="1"/>
        <v>1.0142557609927865</v>
      </c>
      <c r="K22" s="27">
        <f t="shared" si="2"/>
        <v>0.19892041028104437</v>
      </c>
      <c r="L22" s="18"/>
    </row>
    <row r="23" spans="1:15">
      <c r="A23" s="16"/>
      <c r="B23" s="11" t="s">
        <v>18</v>
      </c>
      <c r="C23" s="25">
        <v>0.83100000000000007</v>
      </c>
      <c r="D23" s="25">
        <v>0.23333333333333331</v>
      </c>
      <c r="E23" s="25">
        <v>5.1333333333333335E-2</v>
      </c>
      <c r="F23" s="25">
        <v>0.22500000000000001</v>
      </c>
      <c r="G23" s="26">
        <v>0.60899999999999999</v>
      </c>
      <c r="H23" s="28">
        <f t="shared" si="0"/>
        <v>170.66666666666666</v>
      </c>
      <c r="I23" s="27">
        <f t="shared" si="5"/>
        <v>338.31168831168827</v>
      </c>
      <c r="J23" s="28">
        <f t="shared" si="1"/>
        <v>0.61096118540515043</v>
      </c>
      <c r="K23" s="27">
        <f t="shared" si="2"/>
        <v>0.20785027390047206</v>
      </c>
      <c r="L23" s="18"/>
    </row>
    <row r="24" spans="1:15">
      <c r="A24" s="16"/>
      <c r="B24" s="11" t="s">
        <v>22</v>
      </c>
      <c r="C24" s="25">
        <v>0.31966666666666665</v>
      </c>
      <c r="D24" s="25">
        <v>0.82599999999999996</v>
      </c>
      <c r="E24" s="25">
        <v>0.40166666666666667</v>
      </c>
      <c r="F24" s="25">
        <v>0.8673333333333334</v>
      </c>
      <c r="G24" s="26">
        <v>0.4403333333333333</v>
      </c>
      <c r="H24" s="28">
        <f t="shared" si="0"/>
        <v>-49.231360491929287</v>
      </c>
      <c r="I24" s="27">
        <f t="shared" si="5"/>
        <v>115.93360995850625</v>
      </c>
      <c r="J24" s="28">
        <f t="shared" si="1"/>
        <v>0.44175135518347219</v>
      </c>
      <c r="K24" s="27">
        <f t="shared" si="2"/>
        <v>0.80122431509485681</v>
      </c>
      <c r="L24" s="18"/>
    </row>
    <row r="25" spans="1:15">
      <c r="A25" s="16"/>
      <c r="B25" s="11" t="s">
        <v>21</v>
      </c>
      <c r="C25" s="25">
        <v>0.52700000000000002</v>
      </c>
      <c r="D25" s="25">
        <v>0.46833333333333332</v>
      </c>
      <c r="E25" s="25">
        <v>0.42366666666666664</v>
      </c>
      <c r="F25" s="25">
        <v>0.14733333333333334</v>
      </c>
      <c r="G25" s="26">
        <v>0.41333333333333333</v>
      </c>
      <c r="H25" s="28">
        <f t="shared" si="0"/>
        <v>180.54298642533934</v>
      </c>
      <c r="I25" s="27">
        <f t="shared" si="5"/>
        <v>-65.224232887490146</v>
      </c>
      <c r="J25" s="28">
        <f t="shared" si="1"/>
        <v>0.41466440607683996</v>
      </c>
      <c r="K25" s="27">
        <f t="shared" si="2"/>
        <v>0.13610343861334617</v>
      </c>
      <c r="L25" s="18"/>
    </row>
    <row r="26" spans="1:15">
      <c r="A26" s="16"/>
      <c r="B26" s="11" t="s">
        <v>8</v>
      </c>
      <c r="C26" s="25">
        <v>0.3036666666666667</v>
      </c>
      <c r="D26" s="25">
        <v>0.47633333333333333</v>
      </c>
      <c r="E26" s="25">
        <v>0.435</v>
      </c>
      <c r="F26" s="25">
        <v>0.15266666666666664</v>
      </c>
      <c r="G26" s="26">
        <v>0.15033333333333335</v>
      </c>
      <c r="H26" s="28">
        <f t="shared" si="0"/>
        <v>-1.5283842794759583</v>
      </c>
      <c r="I26" s="27">
        <f t="shared" si="5"/>
        <v>-64.904214559386972</v>
      </c>
      <c r="J26" s="28">
        <f t="shared" si="1"/>
        <v>0.15081745737149582</v>
      </c>
      <c r="K26" s="27">
        <f t="shared" si="2"/>
        <v>0.14103025992061657</v>
      </c>
      <c r="L26" s="18"/>
    </row>
    <row r="27" spans="1:15">
      <c r="A27" s="16"/>
      <c r="B27" s="11" t="s">
        <v>10</v>
      </c>
      <c r="C27" s="25">
        <v>0.31900000000000001</v>
      </c>
      <c r="D27" s="25">
        <v>0.28800000000000003</v>
      </c>
      <c r="E27" s="25">
        <v>0.3183333333333333</v>
      </c>
      <c r="F27" s="25">
        <v>0.46</v>
      </c>
      <c r="G27" s="26">
        <v>0.13433333333333333</v>
      </c>
      <c r="H27" s="28">
        <f t="shared" si="0"/>
        <v>-70.79710144927536</v>
      </c>
      <c r="I27" s="27">
        <f t="shared" si="5"/>
        <v>44.502617801047137</v>
      </c>
      <c r="J27" s="28">
        <f t="shared" si="1"/>
        <v>0.13476593197497297</v>
      </c>
      <c r="K27" s="27">
        <f t="shared" si="2"/>
        <v>0.42493833775207629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6"/>
  <sheetViews>
    <sheetView zoomScaleNormal="100" zoomScaleSheetLayoutView="100" workbookViewId="0">
      <selection activeCell="J24" sqref="J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1106.7303333333332</v>
      </c>
      <c r="D13" s="26">
        <v>929.42933333333349</v>
      </c>
      <c r="E13" s="26">
        <v>724.48</v>
      </c>
      <c r="F13" s="26">
        <v>773.54</v>
      </c>
      <c r="G13" s="26">
        <v>867.73866666666663</v>
      </c>
      <c r="H13" s="28">
        <f t="shared" ref="H13:H25" si="0">IF(OR(OR(G13=0,F13=0),G13=""),"",(G13/F13-1)*100)</f>
        <v>12.177607708284865</v>
      </c>
      <c r="I13" s="27">
        <f>IF(OR(OR(G13=0,F13=0),F13=""),"",(F13/E13-1)*100)</f>
        <v>6.7717535335688916</v>
      </c>
      <c r="J13" s="28">
        <f t="shared" ref="J13:J25" si="1">IF(G13=0,"",G13/$G$13*100)</f>
        <v>100</v>
      </c>
      <c r="K13" s="27">
        <f t="shared" ref="K13:K25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1102.4581666666666</v>
      </c>
      <c r="D14" s="25">
        <f t="shared" ref="D14:G14" si="3">D13-SUM(D15:D27)</f>
        <v>922.69266666666681</v>
      </c>
      <c r="E14" s="25">
        <f t="shared" si="3"/>
        <v>715.20600000000002</v>
      </c>
      <c r="F14" s="25">
        <f t="shared" si="3"/>
        <v>765.48766666666666</v>
      </c>
      <c r="G14" s="26">
        <f t="shared" si="3"/>
        <v>861.71333333333325</v>
      </c>
      <c r="H14" s="54">
        <f t="shared" si="0"/>
        <v>12.570505163810598</v>
      </c>
      <c r="I14" s="53">
        <f t="shared" ref="I14" si="4">IF(OR(OR(G14=0,F14=0),F14=""),"",(F14/E14-1)*100)</f>
        <v>7.0303753976709737</v>
      </c>
      <c r="J14" s="54">
        <f t="shared" si="1"/>
        <v>99.305628115377289</v>
      </c>
      <c r="K14" s="53">
        <f t="shared" si="2"/>
        <v>98.959028190742131</v>
      </c>
      <c r="L14" s="18"/>
    </row>
    <row r="15" spans="1:15">
      <c r="A15" s="16"/>
      <c r="B15" s="11" t="s">
        <v>22</v>
      </c>
      <c r="C15" s="25">
        <v>0.80733333333333335</v>
      </c>
      <c r="D15" s="25">
        <v>1.7066666666666668</v>
      </c>
      <c r="E15" s="25">
        <v>1.5353333333333332</v>
      </c>
      <c r="F15" s="25">
        <v>2.3853333333333331</v>
      </c>
      <c r="G15" s="26">
        <v>1.79</v>
      </c>
      <c r="H15" s="28">
        <f t="shared" si="0"/>
        <v>-24.958077138065949</v>
      </c>
      <c r="I15" s="27">
        <f>IF(OR(OR(G15=0,F15=0),F15=""),"",(F15/E15-1)*100)</f>
        <v>55.362570560138934</v>
      </c>
      <c r="J15" s="28">
        <f t="shared" si="1"/>
        <v>0.20628330495817479</v>
      </c>
      <c r="K15" s="27">
        <f t="shared" si="2"/>
        <v>0.30836586774224128</v>
      </c>
      <c r="L15" s="18"/>
    </row>
    <row r="16" spans="1:15">
      <c r="A16" s="16"/>
      <c r="B16" s="11" t="s">
        <v>21</v>
      </c>
      <c r="C16" s="25">
        <v>0.47400000000000003</v>
      </c>
      <c r="D16" s="25">
        <v>0.30133333333333334</v>
      </c>
      <c r="E16" s="25">
        <v>0.31033333333333335</v>
      </c>
      <c r="F16" s="25">
        <v>0.7573333333333333</v>
      </c>
      <c r="G16" s="26">
        <v>0.94966666666666677</v>
      </c>
      <c r="H16" s="28">
        <f t="shared" si="0"/>
        <v>25.396126760563398</v>
      </c>
      <c r="I16" s="27">
        <f t="shared" ref="I16:I27" si="5">IF(OR(OR(G16=0,F16=0),F16=""),"",(F16/E16-1)*100)</f>
        <v>144.03866809881848</v>
      </c>
      <c r="J16" s="28">
        <f t="shared" si="1"/>
        <v>0.10944155229531474</v>
      </c>
      <c r="K16" s="28">
        <f t="shared" si="2"/>
        <v>9.7904870250191775E-2</v>
      </c>
      <c r="L16" s="18"/>
      <c r="N16" s="23" t="s">
        <v>4</v>
      </c>
      <c r="O16" s="167" t="str">
        <f>+J26</f>
        <v/>
      </c>
    </row>
    <row r="17" spans="1:15">
      <c r="A17" s="16"/>
      <c r="B17" s="11" t="s">
        <v>24</v>
      </c>
      <c r="C17" s="25">
        <v>0.21166666666666667</v>
      </c>
      <c r="D17" s="25">
        <v>1.3336666666666668</v>
      </c>
      <c r="E17" s="25">
        <v>1.5233333333333334</v>
      </c>
      <c r="F17" s="25">
        <v>0</v>
      </c>
      <c r="G17" s="26">
        <v>0.6346666666666666</v>
      </c>
      <c r="H17" s="28" t="str">
        <f t="shared" si="0"/>
        <v/>
      </c>
      <c r="I17" s="53"/>
      <c r="J17" s="28">
        <f t="shared" si="1"/>
        <v>7.3140300305468309E-2</v>
      </c>
      <c r="K17" s="27" t="str">
        <f t="shared" si="2"/>
        <v/>
      </c>
      <c r="L17" s="18"/>
      <c r="N17" s="23" t="s">
        <v>37</v>
      </c>
      <c r="O17" s="167">
        <f>+J14</f>
        <v>99.305628115377289</v>
      </c>
    </row>
    <row r="18" spans="1:15">
      <c r="A18" s="16"/>
      <c r="B18" s="11" t="s">
        <v>23</v>
      </c>
      <c r="C18" s="25">
        <v>0</v>
      </c>
      <c r="D18" s="25">
        <v>0.67899999999999994</v>
      </c>
      <c r="E18" s="25">
        <v>0.90266666666666673</v>
      </c>
      <c r="F18" s="25">
        <v>1.1919999999999999</v>
      </c>
      <c r="G18" s="26">
        <v>0.57600000000000007</v>
      </c>
      <c r="H18" s="28">
        <f t="shared" si="0"/>
        <v>-51.677852348993284</v>
      </c>
      <c r="I18" s="27">
        <f t="shared" si="5"/>
        <v>32.053175775480035</v>
      </c>
      <c r="J18" s="28">
        <f t="shared" si="1"/>
        <v>6.6379432210004863E-2</v>
      </c>
      <c r="K18" s="27">
        <f t="shared" si="2"/>
        <v>0.15409675000646381</v>
      </c>
      <c r="L18" s="18"/>
    </row>
    <row r="19" spans="1:15">
      <c r="A19" s="16"/>
      <c r="B19" s="11" t="s">
        <v>7</v>
      </c>
      <c r="C19" s="25">
        <v>0.69133333333333324</v>
      </c>
      <c r="D19" s="25">
        <v>0.58666666666666667</v>
      </c>
      <c r="E19" s="25">
        <v>1.516</v>
      </c>
      <c r="F19" s="25">
        <v>0.40766666666666668</v>
      </c>
      <c r="G19" s="26">
        <v>0.53166666666666673</v>
      </c>
      <c r="H19" s="28">
        <f t="shared" si="0"/>
        <v>30.417007358953406</v>
      </c>
      <c r="I19" s="27">
        <f t="shared" si="5"/>
        <v>-73.109058927000888</v>
      </c>
      <c r="J19" s="28">
        <f t="shared" si="1"/>
        <v>6.1270367115137593E-2</v>
      </c>
      <c r="K19" s="27">
        <f t="shared" si="2"/>
        <v>5.2701433237669251E-2</v>
      </c>
      <c r="L19" s="18"/>
    </row>
    <row r="20" spans="1:15">
      <c r="A20" s="16"/>
      <c r="B20" s="11" t="s">
        <v>20</v>
      </c>
      <c r="C20" s="25">
        <v>0.69033333333333324</v>
      </c>
      <c r="D20" s="25">
        <v>0.28266666666666668</v>
      </c>
      <c r="E20" s="25">
        <v>0.81300000000000006</v>
      </c>
      <c r="F20" s="25">
        <v>1.0273333333333332</v>
      </c>
      <c r="G20" s="26">
        <v>0.46700000000000003</v>
      </c>
      <c r="H20" s="28">
        <f t="shared" si="0"/>
        <v>-54.542504866969502</v>
      </c>
      <c r="I20" s="27">
        <f t="shared" si="5"/>
        <v>26.363263632636304</v>
      </c>
      <c r="J20" s="28">
        <f t="shared" si="1"/>
        <v>5.3818046600819916E-2</v>
      </c>
      <c r="K20" s="27">
        <f t="shared" si="2"/>
        <v>0.13280933543621962</v>
      </c>
      <c r="L20" s="18"/>
    </row>
    <row r="21" spans="1:15">
      <c r="A21" s="16"/>
      <c r="B21" s="11" t="s">
        <v>19</v>
      </c>
      <c r="C21" s="25">
        <v>0.14433333333333334</v>
      </c>
      <c r="D21" s="25">
        <v>8.9666666666666672E-2</v>
      </c>
      <c r="E21" s="25">
        <v>0.63366666666666671</v>
      </c>
      <c r="F21" s="25">
        <v>0.46799999999999997</v>
      </c>
      <c r="G21" s="26">
        <v>0.30833333333333335</v>
      </c>
      <c r="H21" s="28">
        <f t="shared" si="0"/>
        <v>-34.116809116809108</v>
      </c>
      <c r="I21" s="27">
        <f t="shared" si="5"/>
        <v>-26.144134665965289</v>
      </c>
      <c r="J21" s="28">
        <f t="shared" si="1"/>
        <v>3.5532971524452839E-2</v>
      </c>
      <c r="K21" s="27">
        <f t="shared" si="2"/>
        <v>6.050107298911498E-2</v>
      </c>
      <c r="L21" s="18"/>
    </row>
    <row r="22" spans="1:15">
      <c r="A22" s="16"/>
      <c r="B22" s="11" t="s">
        <v>8</v>
      </c>
      <c r="C22" s="25">
        <v>0.32550000000000001</v>
      </c>
      <c r="D22" s="25">
        <v>0.17933333333333334</v>
      </c>
      <c r="E22" s="25">
        <v>0.29233333333333333</v>
      </c>
      <c r="F22" s="25">
        <v>0.17400000000000002</v>
      </c>
      <c r="G22" s="26">
        <v>0.28166666666666668</v>
      </c>
      <c r="H22" s="28">
        <f t="shared" si="0"/>
        <v>61.877394636015318</v>
      </c>
      <c r="I22" s="27">
        <f t="shared" si="5"/>
        <v>-40.478905359179016</v>
      </c>
      <c r="J22" s="28">
        <f t="shared" si="1"/>
        <v>3.2459849662878536E-2</v>
      </c>
      <c r="K22" s="27">
        <f t="shared" si="2"/>
        <v>2.2493988675440189E-2</v>
      </c>
      <c r="L22" s="18"/>
    </row>
    <row r="23" spans="1:15">
      <c r="A23" s="16"/>
      <c r="B23" s="11" t="s">
        <v>18</v>
      </c>
      <c r="C23" s="25">
        <v>0.37866666666666671</v>
      </c>
      <c r="D23" s="25">
        <v>0.38</v>
      </c>
      <c r="E23" s="25">
        <v>0.85633333333333328</v>
      </c>
      <c r="F23" s="25">
        <v>0.41366666666666668</v>
      </c>
      <c r="G23" s="26">
        <v>0.24399999999999999</v>
      </c>
      <c r="H23" s="28">
        <f t="shared" si="0"/>
        <v>-41.01531023368252</v>
      </c>
      <c r="I23" s="27">
        <f t="shared" si="5"/>
        <v>-51.693265862203184</v>
      </c>
      <c r="J23" s="28">
        <f t="shared" si="1"/>
        <v>2.8119065033404833E-2</v>
      </c>
      <c r="K23" s="27">
        <f t="shared" si="2"/>
        <v>5.3477088019580975E-2</v>
      </c>
      <c r="L23" s="18"/>
    </row>
    <row r="24" spans="1:15">
      <c r="A24" s="16"/>
      <c r="B24" s="11" t="s">
        <v>5</v>
      </c>
      <c r="C24" s="25">
        <v>5.7666666666666665E-2</v>
      </c>
      <c r="D24" s="25">
        <v>0</v>
      </c>
      <c r="E24" s="25">
        <v>0</v>
      </c>
      <c r="F24" s="25">
        <v>0.10533333333333333</v>
      </c>
      <c r="G24" s="26">
        <v>0.13566666666666666</v>
      </c>
      <c r="H24" s="28">
        <f t="shared" si="0"/>
        <v>28.797468354430379</v>
      </c>
      <c r="I24" s="27"/>
      <c r="J24" s="28">
        <f t="shared" si="1"/>
        <v>1.5634507470759243E-2</v>
      </c>
      <c r="K24" s="27">
        <f t="shared" si="2"/>
        <v>1.3617050615783713E-2</v>
      </c>
      <c r="L24" s="18"/>
    </row>
    <row r="25" spans="1:15">
      <c r="A25" s="16"/>
      <c r="B25" s="11" t="s">
        <v>10</v>
      </c>
      <c r="C25" s="25">
        <v>0.31966666666666665</v>
      </c>
      <c r="D25" s="25">
        <v>0.29399999999999998</v>
      </c>
      <c r="E25" s="25">
        <v>8.9666666666666672E-2</v>
      </c>
      <c r="F25" s="25">
        <v>0.17633333333333334</v>
      </c>
      <c r="G25" s="26">
        <v>0.10666666666666667</v>
      </c>
      <c r="H25" s="54">
        <f t="shared" si="0"/>
        <v>-39.508506616257087</v>
      </c>
      <c r="I25" s="27">
        <f t="shared" si="5"/>
        <v>96.6542750929368</v>
      </c>
      <c r="J25" s="54">
        <f t="shared" si="1"/>
        <v>1.2292487446297195E-2</v>
      </c>
      <c r="K25" s="53">
        <f t="shared" si="2"/>
        <v>2.2795632201739191E-2</v>
      </c>
      <c r="L25" s="18"/>
    </row>
    <row r="26" spans="1:15">
      <c r="A26" s="16"/>
      <c r="B26" s="12" t="s">
        <v>4</v>
      </c>
      <c r="C26" s="109">
        <v>0</v>
      </c>
      <c r="D26" s="109">
        <v>0.90366666666666662</v>
      </c>
      <c r="E26" s="109">
        <v>0.80133333333333334</v>
      </c>
      <c r="F26" s="109">
        <v>0.80066666666666675</v>
      </c>
      <c r="G26" s="109">
        <v>0</v>
      </c>
      <c r="H26" s="50" t="str">
        <f t="shared" ref="H26" si="6">IF(OR(OR(G26=0,F26=0),G26=""),"",(G26/F26-1)*100)</f>
        <v/>
      </c>
      <c r="I26" s="36" t="str">
        <f t="shared" ref="I26" si="7">IF(OR(OR(G26=0,F26=0),F26=""),"",(F26/E26-1)*100)</f>
        <v/>
      </c>
      <c r="J26" s="50" t="str">
        <f t="shared" ref="J26" si="8">IF(G26=0,"",G26/$G$13*100)</f>
        <v/>
      </c>
      <c r="K26" s="36">
        <f t="shared" ref="K26" si="9">IF(F26=0,"",F26/$F$13*100)</f>
        <v>0.10350682145288762</v>
      </c>
      <c r="L26" s="18"/>
    </row>
    <row r="27" spans="1:15">
      <c r="A27" s="16"/>
      <c r="B27" s="11" t="s">
        <v>25</v>
      </c>
      <c r="C27" s="25">
        <v>0.17166666666666666</v>
      </c>
      <c r="D27" s="25">
        <v>0</v>
      </c>
      <c r="E27" s="25">
        <v>0</v>
      </c>
      <c r="F27" s="25">
        <v>0.14466666666666667</v>
      </c>
      <c r="G27" s="26">
        <v>0</v>
      </c>
      <c r="H27" s="54" t="str">
        <f t="shared" ref="H27" si="10">IF(OR(OR(G27=0,F27=0),G27=""),"",(G27/F27-1)*100)</f>
        <v/>
      </c>
      <c r="I27" s="27" t="str">
        <f t="shared" si="5"/>
        <v/>
      </c>
      <c r="J27" s="54" t="str">
        <f t="shared" ref="J27" si="11">IF(G27=0,"",G27/$G$13*100)</f>
        <v/>
      </c>
      <c r="K27" s="53">
        <f t="shared" ref="K27" si="12">IF(F27=0,"",F27/$F$13*100)</f>
        <v>1.870189863053839E-2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38.774999999999999</v>
      </c>
      <c r="D13" s="26">
        <v>6.6233333333333322</v>
      </c>
      <c r="E13" s="26">
        <v>17.741000000000003</v>
      </c>
      <c r="F13" s="26">
        <v>14.210333333333333</v>
      </c>
      <c r="G13" s="26">
        <v>22.828666666666663</v>
      </c>
      <c r="H13" s="28">
        <f t="shared" ref="H13:H19" si="0">IF(OR(OR(G13=0,F13=0),G13=""),"",(G13/F13-1)*100)</f>
        <v>60.648354483826303</v>
      </c>
      <c r="I13" s="27">
        <f>IF(OR(OR(G13=0,F13=0),F13=""),"",(F13/E13-1)*100)</f>
        <v>-19.901170546568224</v>
      </c>
      <c r="J13" s="28">
        <f t="shared" ref="J13:J18" si="1">IF(G13=0,"",G13/$G$13*100)</f>
        <v>100</v>
      </c>
      <c r="K13" s="27">
        <f t="shared" ref="K13:K19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27.634666666666668</v>
      </c>
      <c r="D14" s="25">
        <f t="shared" ref="D14:G14" si="3">D13-SUM(D15:D27)</f>
        <v>4.2849999999999984</v>
      </c>
      <c r="E14" s="25">
        <f t="shared" si="3"/>
        <v>5.5733333333333341</v>
      </c>
      <c r="F14" s="25">
        <f t="shared" si="3"/>
        <v>6.3966666666666665</v>
      </c>
      <c r="G14" s="26">
        <f t="shared" si="3"/>
        <v>8.7289999999999939</v>
      </c>
      <c r="H14" s="28">
        <f>IF(OR(OR(G14=0,F14=0),G14=""),"",(G14/F14-1)*100)</f>
        <v>36.461698801458994</v>
      </c>
      <c r="I14" s="27">
        <f>IF(OR(OR(G14=0,F14=0),F14=""),"",(F14/E14-1)*100)</f>
        <v>14.772727272727249</v>
      </c>
      <c r="J14" s="28">
        <f t="shared" si="1"/>
        <v>38.237011944046941</v>
      </c>
      <c r="K14" s="27">
        <f t="shared" si="2"/>
        <v>45.014191550749452</v>
      </c>
      <c r="L14" s="18"/>
    </row>
    <row r="15" spans="1:15">
      <c r="A15" s="16"/>
      <c r="B15" s="12" t="s">
        <v>4</v>
      </c>
      <c r="C15" s="109">
        <v>2.5673333333333335</v>
      </c>
      <c r="D15" s="109">
        <v>1.6890000000000001</v>
      </c>
      <c r="E15" s="109">
        <v>2.2466666666666666</v>
      </c>
      <c r="F15" s="109">
        <v>2.218</v>
      </c>
      <c r="G15" s="109">
        <v>5.4746666666666668</v>
      </c>
      <c r="H15" s="50">
        <f t="shared" si="0"/>
        <v>146.82897505259996</v>
      </c>
      <c r="I15" s="36"/>
      <c r="J15" s="50">
        <f t="shared" si="1"/>
        <v>23.981543673159482</v>
      </c>
      <c r="K15" s="36">
        <f t="shared" si="2"/>
        <v>15.608360113532408</v>
      </c>
      <c r="L15" s="18"/>
    </row>
    <row r="16" spans="1:15">
      <c r="A16" s="16"/>
      <c r="B16" s="11" t="s">
        <v>23</v>
      </c>
      <c r="C16" s="55">
        <v>1.0429999999999999</v>
      </c>
      <c r="D16" s="55">
        <v>0.24399999999999999</v>
      </c>
      <c r="E16" s="55">
        <v>2.2056666666666667</v>
      </c>
      <c r="F16" s="55">
        <v>0.27866666666666667</v>
      </c>
      <c r="G16" s="56">
        <v>3.0049999999999999</v>
      </c>
      <c r="H16" s="54">
        <f t="shared" si="0"/>
        <v>978.34928229665059</v>
      </c>
      <c r="I16" s="27">
        <f t="shared" ref="I16:I20" si="4">IF(OR(OR(G16=0,F16=0),F16=""),"",(F16/E16-1)*100)</f>
        <v>-87.365875774520177</v>
      </c>
      <c r="J16" s="54">
        <f t="shared" si="1"/>
        <v>13.163274245831266</v>
      </c>
      <c r="K16" s="53">
        <f t="shared" si="2"/>
        <v>1.9610142853791843</v>
      </c>
      <c r="L16" s="18"/>
      <c r="N16" s="23" t="s">
        <v>4</v>
      </c>
      <c r="O16" s="34">
        <f>J15</f>
        <v>23.981543673159482</v>
      </c>
    </row>
    <row r="17" spans="1:15">
      <c r="A17" s="16"/>
      <c r="B17" s="11" t="s">
        <v>19</v>
      </c>
      <c r="C17" s="55">
        <v>0.44766666666666666</v>
      </c>
      <c r="D17" s="55">
        <v>0.10166666666666667</v>
      </c>
      <c r="E17" s="55">
        <v>2.3053333333333335</v>
      </c>
      <c r="F17" s="55">
        <v>1.3243333333333334</v>
      </c>
      <c r="G17" s="56">
        <v>2.5553333333333335</v>
      </c>
      <c r="H17" s="28">
        <f t="shared" si="0"/>
        <v>92.952428895041535</v>
      </c>
      <c r="I17" s="27">
        <f t="shared" si="4"/>
        <v>-42.553499132446504</v>
      </c>
      <c r="J17" s="28">
        <f t="shared" si="1"/>
        <v>11.1935286043863</v>
      </c>
      <c r="K17" s="27">
        <f t="shared" si="2"/>
        <v>9.3195092772864818</v>
      </c>
      <c r="L17" s="18"/>
      <c r="N17" s="23" t="s">
        <v>37</v>
      </c>
      <c r="O17" s="34">
        <f>100-O16</f>
        <v>76.018456326840521</v>
      </c>
    </row>
    <row r="18" spans="1:15">
      <c r="A18" s="16"/>
      <c r="B18" s="11" t="s">
        <v>20</v>
      </c>
      <c r="C18" s="25">
        <v>3.5183333333333331</v>
      </c>
      <c r="D18" s="25">
        <v>0</v>
      </c>
      <c r="E18" s="25">
        <v>3.6920000000000002</v>
      </c>
      <c r="F18" s="25">
        <v>1.4256666666666666</v>
      </c>
      <c r="G18" s="26">
        <v>1.242</v>
      </c>
      <c r="H18" s="28">
        <f t="shared" si="0"/>
        <v>-12.882861819032032</v>
      </c>
      <c r="I18" s="27">
        <f t="shared" si="4"/>
        <v>-61.3849765258216</v>
      </c>
      <c r="J18" s="28">
        <f t="shared" si="1"/>
        <v>5.4405279911222735</v>
      </c>
      <c r="K18" s="27">
        <f t="shared" si="2"/>
        <v>10.03260538106073</v>
      </c>
      <c r="L18" s="18"/>
    </row>
    <row r="19" spans="1:15">
      <c r="A19" s="16"/>
      <c r="B19" s="11" t="s">
        <v>7</v>
      </c>
      <c r="C19" s="25">
        <v>0.47533333333333333</v>
      </c>
      <c r="D19" s="25">
        <v>7.8E-2</v>
      </c>
      <c r="E19" s="25">
        <v>0.12666666666666668</v>
      </c>
      <c r="F19" s="25">
        <v>0.22366666666666668</v>
      </c>
      <c r="G19" s="26">
        <v>0.50700000000000001</v>
      </c>
      <c r="H19" s="28">
        <f t="shared" si="0"/>
        <v>126.67660208643814</v>
      </c>
      <c r="I19" s="27">
        <f t="shared" si="4"/>
        <v>76.578947368421055</v>
      </c>
      <c r="J19" s="28">
        <f t="shared" ref="J19:J22" si="5">IF(G19=0,"",G19/$G$13*100)</f>
        <v>2.2208918611103003</v>
      </c>
      <c r="K19" s="27">
        <f t="shared" si="2"/>
        <v>1.5739719922122402</v>
      </c>
      <c r="L19" s="18"/>
    </row>
    <row r="20" spans="1:15">
      <c r="A20" s="16"/>
      <c r="B20" s="11" t="s">
        <v>10</v>
      </c>
      <c r="C20" s="25">
        <v>0.55633333333333335</v>
      </c>
      <c r="D20" s="25">
        <v>8.1666666666666665E-2</v>
      </c>
      <c r="E20" s="25">
        <v>0.13133333333333333</v>
      </c>
      <c r="F20" s="25">
        <v>0.11299999999999999</v>
      </c>
      <c r="G20" s="26">
        <v>0.40566666666666668</v>
      </c>
      <c r="H20" s="28">
        <f t="shared" ref="H20" si="6">IF(OR(OR(G20=0,F20=0),G20=""),"",(G20/F20-1)*100)</f>
        <v>258.99705014749264</v>
      </c>
      <c r="I20" s="27">
        <f t="shared" si="4"/>
        <v>-13.959390862944165</v>
      </c>
      <c r="J20" s="28">
        <f t="shared" si="5"/>
        <v>1.7770055193762231</v>
      </c>
      <c r="K20" s="27">
        <f t="shared" ref="K20:K22" si="7">IF(F20=0,"",F20/$F$13*100)</f>
        <v>0.79519598414299442</v>
      </c>
      <c r="L20" s="18"/>
    </row>
    <row r="21" spans="1:15">
      <c r="A21" s="16"/>
      <c r="B21" s="11" t="s">
        <v>5</v>
      </c>
      <c r="C21" s="25">
        <v>0</v>
      </c>
      <c r="D21" s="25">
        <v>0</v>
      </c>
      <c r="E21" s="25">
        <v>0</v>
      </c>
      <c r="F21" s="25">
        <v>0</v>
      </c>
      <c r="G21" s="26">
        <v>0.31666666666666665</v>
      </c>
      <c r="H21" s="28" t="str">
        <f t="shared" ref="H21:H22" si="8">IF(OR(OR(G21=0,F21=0),G21=""),"",(G21/F21-1)*100)</f>
        <v/>
      </c>
      <c r="I21" s="27" t="str">
        <f t="shared" ref="I21:I22" si="9">IF(OR(OR(G21=0,F21=0),F21=""),"",(F21/E21-1)*100)</f>
        <v/>
      </c>
      <c r="J21" s="28">
        <f t="shared" si="5"/>
        <v>1.3871448179189909</v>
      </c>
      <c r="K21" s="27" t="str">
        <f t="shared" si="7"/>
        <v/>
      </c>
      <c r="L21" s="18"/>
    </row>
    <row r="22" spans="1:15">
      <c r="A22" s="16"/>
      <c r="B22" s="11" t="s">
        <v>25</v>
      </c>
      <c r="C22" s="25">
        <v>1.2663333333333331</v>
      </c>
      <c r="D22" s="25">
        <v>0</v>
      </c>
      <c r="E22" s="25">
        <v>0.19766666666666666</v>
      </c>
      <c r="F22" s="25">
        <v>0</v>
      </c>
      <c r="G22" s="26">
        <v>0.246</v>
      </c>
      <c r="H22" s="28" t="str">
        <f t="shared" si="8"/>
        <v/>
      </c>
      <c r="I22" s="27" t="str">
        <f t="shared" si="9"/>
        <v/>
      </c>
      <c r="J22" s="28">
        <f t="shared" si="5"/>
        <v>1.0775925006570688</v>
      </c>
      <c r="K22" s="27" t="str">
        <f t="shared" si="7"/>
        <v/>
      </c>
      <c r="L22" s="18"/>
    </row>
    <row r="23" spans="1:15">
      <c r="A23" s="16"/>
      <c r="B23" s="11" t="s">
        <v>18</v>
      </c>
      <c r="C23" s="25">
        <v>0</v>
      </c>
      <c r="D23" s="25">
        <v>0.11633333333333333</v>
      </c>
      <c r="E23" s="25">
        <v>0</v>
      </c>
      <c r="F23" s="25">
        <v>0.215</v>
      </c>
      <c r="G23" s="26">
        <v>0.14299999999999999</v>
      </c>
      <c r="H23" s="28">
        <f t="shared" ref="H23:H25" si="10">IF(OR(OR(G23=0,F23=0),G23=""),"",(G23/F23-1)*100)</f>
        <v>-33.488372093023258</v>
      </c>
      <c r="I23" s="27"/>
      <c r="J23" s="28">
        <f t="shared" ref="J23:J27" si="11">IF(G23=0,"",G23/$G$13*100)</f>
        <v>0.62640539672341788</v>
      </c>
      <c r="K23" s="27">
        <f t="shared" ref="K23:K27" si="12">IF(F23=0,"",F23/$F$13*100)</f>
        <v>1.5129835096526001</v>
      </c>
      <c r="L23" s="18"/>
    </row>
    <row r="24" spans="1:15">
      <c r="A24" s="16"/>
      <c r="B24" s="11" t="s">
        <v>22</v>
      </c>
      <c r="C24" s="25">
        <v>0.16233333333333333</v>
      </c>
      <c r="D24" s="25">
        <v>0</v>
      </c>
      <c r="E24" s="25">
        <v>0</v>
      </c>
      <c r="F24" s="25">
        <v>0.20599999999999999</v>
      </c>
      <c r="G24" s="26">
        <v>0.10099999999999999</v>
      </c>
      <c r="H24" s="28">
        <f t="shared" si="10"/>
        <v>-50.970873786407765</v>
      </c>
      <c r="I24" s="27"/>
      <c r="J24" s="28">
        <f t="shared" si="11"/>
        <v>0.44242618929416233</v>
      </c>
      <c r="K24" s="27">
        <f t="shared" si="12"/>
        <v>1.4496493162252819</v>
      </c>
      <c r="L24" s="18"/>
    </row>
    <row r="25" spans="1:15">
      <c r="A25" s="16"/>
      <c r="B25" s="11" t="s">
        <v>21</v>
      </c>
      <c r="C25" s="25">
        <v>0.12566666666666668</v>
      </c>
      <c r="D25" s="25">
        <v>0</v>
      </c>
      <c r="E25" s="25">
        <v>0.22866666666666666</v>
      </c>
      <c r="F25" s="25">
        <v>9.1000000000000011E-2</v>
      </c>
      <c r="G25" s="26">
        <v>5.4666666666666669E-2</v>
      </c>
      <c r="H25" s="28">
        <f t="shared" si="10"/>
        <v>-39.926739926739927</v>
      </c>
      <c r="I25" s="27">
        <f t="shared" ref="I25" si="13">IF(OR(OR(G25=0,F25=0),F25=""),"",(F25/E25-1)*100)</f>
        <v>-60.20408163265305</v>
      </c>
      <c r="J25" s="28">
        <f t="shared" si="11"/>
        <v>0.23946500014601529</v>
      </c>
      <c r="K25" s="27">
        <f t="shared" si="12"/>
        <v>0.64037906687621693</v>
      </c>
      <c r="L25" s="18"/>
    </row>
    <row r="26" spans="1:15">
      <c r="A26" s="16"/>
      <c r="B26" s="11" t="s">
        <v>8</v>
      </c>
      <c r="C26" s="25">
        <v>0.16866666666666666</v>
      </c>
      <c r="D26" s="25">
        <v>2.7666666666666669E-2</v>
      </c>
      <c r="E26" s="25">
        <v>0</v>
      </c>
      <c r="F26" s="25">
        <v>0</v>
      </c>
      <c r="G26" s="26">
        <v>4.8666666666666664E-2</v>
      </c>
      <c r="H26" s="28" t="str">
        <f t="shared" ref="H26:H27" si="14">IF(OR(OR(G26=0,F26=0),G26=""),"",(G26/F26-1)*100)</f>
        <v/>
      </c>
      <c r="I26" s="27" t="str">
        <f t="shared" ref="I26:I27" si="15">IF(OR(OR(G26=0,F26=0),F26=""),"",(F26/E26-1)*100)</f>
        <v/>
      </c>
      <c r="J26" s="28">
        <f t="shared" si="11"/>
        <v>0.21318225622755016</v>
      </c>
      <c r="K26" s="27" t="str">
        <f t="shared" si="12"/>
        <v/>
      </c>
      <c r="L26" s="18"/>
    </row>
    <row r="27" spans="1:15">
      <c r="A27" s="16"/>
      <c r="B27" s="11" t="s">
        <v>24</v>
      </c>
      <c r="C27" s="25">
        <v>0.80933333333333335</v>
      </c>
      <c r="D27" s="25">
        <v>0</v>
      </c>
      <c r="E27" s="25">
        <v>1.0336666666666667</v>
      </c>
      <c r="F27" s="25">
        <v>1.7183333333333335</v>
      </c>
      <c r="G27" s="26">
        <v>0</v>
      </c>
      <c r="H27" s="28" t="str">
        <f t="shared" si="14"/>
        <v/>
      </c>
      <c r="I27" s="27" t="str">
        <f t="shared" si="15"/>
        <v/>
      </c>
      <c r="J27" s="28" t="str">
        <f t="shared" si="11"/>
        <v/>
      </c>
      <c r="K27" s="27">
        <f t="shared" si="12"/>
        <v>12.092139522882411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G30" sqref="G30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8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79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79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79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88" t="s">
        <v>181</v>
      </c>
      <c r="C7" s="188"/>
      <c r="D7" s="188"/>
      <c r="E7" s="188"/>
      <c r="F7" s="188"/>
      <c r="G7" s="188"/>
      <c r="H7" s="188"/>
      <c r="I7" s="188"/>
      <c r="J7" s="18"/>
    </row>
    <row r="8" spans="1:13">
      <c r="A8" s="16"/>
      <c r="B8" s="188" t="s">
        <v>194</v>
      </c>
      <c r="C8" s="188"/>
      <c r="D8" s="188"/>
      <c r="E8" s="188"/>
      <c r="F8" s="188"/>
      <c r="G8" s="188"/>
      <c r="H8" s="188"/>
      <c r="I8" s="188"/>
      <c r="J8" s="18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89" t="s">
        <v>2</v>
      </c>
      <c r="D10" s="189"/>
      <c r="E10" s="189"/>
      <c r="F10" s="189"/>
      <c r="G10" s="190" t="s">
        <v>187</v>
      </c>
      <c r="H10" s="190"/>
      <c r="I10" s="190" t="s">
        <v>186</v>
      </c>
      <c r="J10" s="18"/>
    </row>
    <row r="11" spans="1:13">
      <c r="A11" s="16"/>
      <c r="B11" s="11"/>
      <c r="C11" s="183">
        <v>2008</v>
      </c>
      <c r="D11" s="183">
        <v>2009</v>
      </c>
      <c r="E11" s="183">
        <v>2010</v>
      </c>
      <c r="F11" s="183">
        <v>2011</v>
      </c>
      <c r="G11" s="184" t="s">
        <v>106</v>
      </c>
      <c r="H11" s="184" t="s">
        <v>107</v>
      </c>
      <c r="I11" s="190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  <c r="L12" s="23" t="s">
        <v>170</v>
      </c>
      <c r="M12" s="34">
        <f>SUM(F13:F14)</f>
        <v>3786.3873333333336</v>
      </c>
    </row>
    <row r="13" spans="1:13">
      <c r="A13" s="16"/>
      <c r="B13" s="11" t="s">
        <v>113</v>
      </c>
      <c r="C13" s="25">
        <v>1837.7509999999997</v>
      </c>
      <c r="D13" s="25">
        <v>1896.7213333333332</v>
      </c>
      <c r="E13" s="25">
        <v>1930.1956666666667</v>
      </c>
      <c r="F13" s="93">
        <v>2067.7659999999996</v>
      </c>
      <c r="G13" s="73">
        <f>IF(OR(OR(F13=0,E13=0),F13=""),"",(F13/E13-1)*100)</f>
        <v>7.1272739706699673</v>
      </c>
      <c r="H13" s="26">
        <f>F13-E13</f>
        <v>137.57033333333288</v>
      </c>
      <c r="I13" s="28">
        <f>IF(F13=0,"",F13/$M$12*100)</f>
        <v>54.610524966542414</v>
      </c>
      <c r="J13" s="18"/>
      <c r="L13" s="23" t="s">
        <v>108</v>
      </c>
    </row>
    <row r="14" spans="1:13">
      <c r="A14" s="16"/>
      <c r="B14" s="11" t="s">
        <v>73</v>
      </c>
      <c r="C14" s="25">
        <v>1530.3580000000006</v>
      </c>
      <c r="D14" s="25">
        <v>1478.589666666667</v>
      </c>
      <c r="E14" s="25">
        <v>1594.6429999999998</v>
      </c>
      <c r="F14" s="93">
        <v>1718.621333333334</v>
      </c>
      <c r="G14" s="73">
        <f t="shared" ref="G14" si="0">IF(OR(OR(F14=0,E14=0),F14=""),"",(F14/E14-1)*100)</f>
        <v>7.7746764218282083</v>
      </c>
      <c r="H14" s="26">
        <f t="shared" ref="H14" si="1">F14-E14</f>
        <v>123.97833333333415</v>
      </c>
      <c r="I14" s="28">
        <f>IF(F14=0,"",F14/$M$12*100)</f>
        <v>45.389475033457586</v>
      </c>
      <c r="J14" s="18"/>
      <c r="L14" s="23" t="s">
        <v>109</v>
      </c>
      <c r="M14" s="34"/>
    </row>
    <row r="15" spans="1:13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3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8" customFormat="1">
      <c r="A25" s="89"/>
      <c r="B25" s="188" t="s">
        <v>180</v>
      </c>
      <c r="C25" s="188"/>
      <c r="D25" s="188"/>
      <c r="E25" s="188"/>
      <c r="F25" s="188"/>
      <c r="G25" s="188"/>
      <c r="H25" s="188"/>
      <c r="I25" s="188"/>
      <c r="J25" s="91"/>
      <c r="K25" s="80"/>
      <c r="L25" s="23"/>
      <c r="M25" s="23"/>
    </row>
    <row r="26" spans="1:13" s="58" customFormat="1">
      <c r="A26" s="89"/>
      <c r="B26" s="188" t="s">
        <v>189</v>
      </c>
      <c r="C26" s="188"/>
      <c r="D26" s="188"/>
      <c r="E26" s="188"/>
      <c r="F26" s="188"/>
      <c r="G26" s="188"/>
      <c r="H26" s="188"/>
      <c r="I26" s="188"/>
      <c r="J26" s="90"/>
      <c r="L26" s="23"/>
      <c r="M26" s="23"/>
    </row>
    <row r="27" spans="1:13" s="58" customFormat="1">
      <c r="A27" s="89"/>
      <c r="B27" s="61"/>
      <c r="C27" s="70"/>
      <c r="D27" s="70"/>
      <c r="E27" s="70"/>
      <c r="F27" s="71"/>
      <c r="G27" s="72"/>
      <c r="H27" s="72"/>
      <c r="I27" s="72"/>
      <c r="J27" s="90"/>
      <c r="L27" s="23"/>
      <c r="M27" s="23"/>
    </row>
    <row r="28" spans="1:13">
      <c r="A28" s="16"/>
      <c r="B28" s="11"/>
      <c r="C28" s="189" t="s">
        <v>2</v>
      </c>
      <c r="D28" s="189"/>
      <c r="E28" s="189"/>
      <c r="F28" s="189"/>
      <c r="G28" s="189"/>
      <c r="H28" s="3"/>
      <c r="I28" s="3"/>
      <c r="J28" s="18"/>
    </row>
    <row r="29" spans="1:13">
      <c r="A29" s="16"/>
      <c r="B29" s="11"/>
      <c r="C29" s="186">
        <v>2007</v>
      </c>
      <c r="D29" s="186">
        <v>2008</v>
      </c>
      <c r="E29" s="186">
        <v>2009</v>
      </c>
      <c r="F29" s="186">
        <v>2010</v>
      </c>
      <c r="G29" s="75">
        <v>2011</v>
      </c>
      <c r="H29" s="11"/>
      <c r="I29" s="11"/>
      <c r="J29" s="18"/>
    </row>
    <row r="30" spans="1:13">
      <c r="A30" s="16"/>
      <c r="B30" s="11"/>
      <c r="C30" s="75"/>
      <c r="D30" s="75"/>
      <c r="E30" s="75"/>
      <c r="F30" s="75"/>
      <c r="G30" s="75"/>
      <c r="H30" s="75"/>
      <c r="I30" s="75"/>
      <c r="J30" s="18"/>
    </row>
    <row r="31" spans="1:13">
      <c r="A31" s="16"/>
      <c r="B31" s="11" t="s">
        <v>74</v>
      </c>
      <c r="C31" s="52">
        <v>61.68962517877759</v>
      </c>
      <c r="D31" s="52">
        <v>54.563287589564339</v>
      </c>
      <c r="E31" s="52">
        <v>56.193972446785885</v>
      </c>
      <c r="F31" s="52">
        <v>54.759830142580526</v>
      </c>
      <c r="G31" s="36">
        <v>54.610524966542414</v>
      </c>
      <c r="H31" s="8"/>
      <c r="I31" s="87"/>
      <c r="J31" s="18"/>
    </row>
    <row r="32" spans="1:13">
      <c r="A32" s="16"/>
      <c r="B32" s="11" t="s">
        <v>75</v>
      </c>
      <c r="C32" s="52">
        <v>38.310374821222403</v>
      </c>
      <c r="D32" s="52">
        <v>45.436712410435668</v>
      </c>
      <c r="E32" s="52">
        <v>43.806027553214115</v>
      </c>
      <c r="F32" s="52">
        <v>45.240169857419474</v>
      </c>
      <c r="G32" s="36">
        <v>45.389475033457586</v>
      </c>
      <c r="H32" s="8"/>
      <c r="I32" s="87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74" t="s">
        <v>193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74" t="s">
        <v>114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64"/>
      <c r="B1" s="65"/>
      <c r="C1" s="65"/>
      <c r="D1" s="65"/>
      <c r="E1" s="65"/>
      <c r="F1" s="65"/>
      <c r="G1" s="65"/>
      <c r="H1" s="66"/>
      <c r="I1" s="69"/>
      <c r="J1" s="65"/>
      <c r="K1" s="65"/>
      <c r="L1" s="15"/>
      <c r="M1" s="172"/>
    </row>
    <row r="2" spans="1:15">
      <c r="A2" s="67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72"/>
    </row>
    <row r="3" spans="1:15">
      <c r="A3" s="67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72"/>
    </row>
    <row r="4" spans="1:15">
      <c r="A4" s="67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67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67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67"/>
      <c r="B7" s="10"/>
      <c r="C7" s="191" t="s">
        <v>85</v>
      </c>
      <c r="D7" s="191"/>
      <c r="E7" s="191"/>
      <c r="F7" s="191"/>
      <c r="G7" s="191"/>
      <c r="H7" s="191"/>
      <c r="I7" s="191"/>
      <c r="J7" s="191"/>
      <c r="K7" s="191"/>
      <c r="L7" s="18"/>
      <c r="M7" s="16"/>
    </row>
    <row r="8" spans="1:15">
      <c r="A8" s="67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  <c r="M8" s="16"/>
    </row>
    <row r="9" spans="1:15">
      <c r="A9" s="67"/>
      <c r="B9" s="10"/>
      <c r="C9" s="60"/>
      <c r="D9" s="60"/>
      <c r="E9" s="60"/>
      <c r="F9" s="60"/>
      <c r="G9" s="60"/>
      <c r="H9" s="10"/>
      <c r="I9" s="10"/>
      <c r="J9" s="10"/>
      <c r="K9" s="10"/>
      <c r="L9" s="18"/>
      <c r="M9" s="16"/>
    </row>
    <row r="10" spans="1:15" ht="15.75" customHeight="1">
      <c r="A10" s="67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  <c r="M10" s="16"/>
    </row>
    <row r="11" spans="1:15">
      <c r="A11" s="67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M11" s="16"/>
      <c r="O11" s="84"/>
    </row>
    <row r="12" spans="1:15" ht="12" customHeight="1">
      <c r="A12" s="67"/>
      <c r="B12" s="11"/>
      <c r="C12" s="60"/>
      <c r="D12" s="60"/>
      <c r="E12" s="60"/>
      <c r="F12" s="60"/>
      <c r="G12" s="60"/>
      <c r="H12" s="60"/>
      <c r="I12" s="60"/>
      <c r="J12" s="60"/>
      <c r="K12" s="60"/>
      <c r="L12" s="18"/>
      <c r="M12" s="16"/>
    </row>
    <row r="13" spans="1:15">
      <c r="A13" s="67"/>
      <c r="B13" s="12" t="s">
        <v>26</v>
      </c>
      <c r="C13" s="26">
        <v>7475.6106666666665</v>
      </c>
      <c r="D13" s="26">
        <v>7018.2470000000003</v>
      </c>
      <c r="E13" s="26">
        <v>7326.1150000000007</v>
      </c>
      <c r="F13" s="26">
        <v>7429.6619999999994</v>
      </c>
      <c r="G13" s="26">
        <v>7617.4543333333322</v>
      </c>
      <c r="H13" s="28">
        <f t="shared" ref="H13:H27" si="0">IF(OR(OR(G13=0,F13=0),G13=""),"",(G13/F13-1)*100)</f>
        <v>2.5276026464371215</v>
      </c>
      <c r="I13" s="27">
        <f>IF(OR(OR(G13=0,F13=0),F13=""),"",(F13/E13-1)*100)</f>
        <v>1.4133957766155447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  <c r="M13" s="16"/>
    </row>
    <row r="14" spans="1:15">
      <c r="A14" s="67"/>
      <c r="B14" s="11" t="s">
        <v>28</v>
      </c>
      <c r="C14" s="25">
        <f>C13-SUM(C15:C27)</f>
        <v>2921.5203333333338</v>
      </c>
      <c r="D14" s="25">
        <f t="shared" ref="D14:G14" si="3">D13-SUM(D15:D27)</f>
        <v>2716.5280000000002</v>
      </c>
      <c r="E14" s="25">
        <f t="shared" si="3"/>
        <v>2885.153666666667</v>
      </c>
      <c r="F14" s="25">
        <f t="shared" si="3"/>
        <v>2878.411666666665</v>
      </c>
      <c r="G14" s="26">
        <f t="shared" si="3"/>
        <v>2845.2439999999997</v>
      </c>
      <c r="H14" s="54">
        <f t="shared" ref="H14" si="4">IF(OR(OR(G14=0,F14=0),G14=""),"",(G14/F14-1)*100)</f>
        <v>-1.1522905861855115</v>
      </c>
      <c r="I14" s="53">
        <f t="shared" ref="I14" si="5">IF(OR(OR(G14=0,F14=0),F14=""),"",(F14/E14-1)*100)</f>
        <v>-0.23367906111535497</v>
      </c>
      <c r="J14" s="54">
        <f t="shared" ref="J14" si="6">IF(G14=0,"",G14/$G$13*100)</f>
        <v>37.351638427938504</v>
      </c>
      <c r="K14" s="53">
        <f t="shared" ref="K14" si="7">IF(F14=0,"",F14/$F$13*100)</f>
        <v>38.742161711618444</v>
      </c>
      <c r="L14" s="18"/>
      <c r="M14" s="16"/>
    </row>
    <row r="15" spans="1:15">
      <c r="A15" s="67"/>
      <c r="B15" s="12" t="s">
        <v>4</v>
      </c>
      <c r="C15" s="109">
        <v>1957.229</v>
      </c>
      <c r="D15" s="109">
        <v>1837.7509999999997</v>
      </c>
      <c r="E15" s="109">
        <v>1896.7213333333332</v>
      </c>
      <c r="F15" s="109">
        <v>1930.1956666666667</v>
      </c>
      <c r="G15" s="109">
        <v>2067.7659999999996</v>
      </c>
      <c r="H15" s="50">
        <f t="shared" si="0"/>
        <v>7.1272739706699673</v>
      </c>
      <c r="I15" s="36">
        <f>IF(OR(OR(G15=0,F15=0),F15=""),"",(F15/E15-1)*100)</f>
        <v>1.7648524717389646</v>
      </c>
      <c r="J15" s="50">
        <f t="shared" si="1"/>
        <v>27.145105300489053</v>
      </c>
      <c r="K15" s="36">
        <f t="shared" si="2"/>
        <v>25.979589201590418</v>
      </c>
      <c r="L15" s="18"/>
      <c r="M15" s="16"/>
      <c r="O15" s="58"/>
    </row>
    <row r="16" spans="1:15">
      <c r="A16" s="67"/>
      <c r="B16" s="11" t="s">
        <v>23</v>
      </c>
      <c r="C16" s="55">
        <v>799.41766666666661</v>
      </c>
      <c r="D16" s="55">
        <v>788.37799999999993</v>
      </c>
      <c r="E16" s="55">
        <v>829.59700000000009</v>
      </c>
      <c r="F16" s="55">
        <v>821.40099999999995</v>
      </c>
      <c r="G16" s="56">
        <v>905.4620000000001</v>
      </c>
      <c r="H16" s="54">
        <f t="shared" si="0"/>
        <v>10.233856545097964</v>
      </c>
      <c r="I16" s="53">
        <f t="shared" ref="I16:I27" si="8">IF(OR(OR(G16=0,F16=0),F16=""),"",(F16/E16-1)*100)</f>
        <v>-0.98794957069519018</v>
      </c>
      <c r="J16" s="54">
        <f t="shared" si="1"/>
        <v>11.886674476508187</v>
      </c>
      <c r="K16" s="53">
        <f t="shared" si="2"/>
        <v>11.05569809232237</v>
      </c>
      <c r="L16" s="18"/>
      <c r="M16" s="16"/>
      <c r="N16" s="23" t="s">
        <v>4</v>
      </c>
      <c r="O16" s="34">
        <f>J15</f>
        <v>27.145105300489053</v>
      </c>
    </row>
    <row r="17" spans="1:15">
      <c r="A17" s="67"/>
      <c r="B17" s="11" t="s">
        <v>24</v>
      </c>
      <c r="C17" s="55">
        <v>526.66399999999999</v>
      </c>
      <c r="D17" s="55">
        <v>506.28199999999998</v>
      </c>
      <c r="E17" s="55">
        <v>484.91500000000008</v>
      </c>
      <c r="F17" s="55">
        <v>527.34966666666662</v>
      </c>
      <c r="G17" s="56">
        <v>506.21433333333334</v>
      </c>
      <c r="H17" s="28">
        <f t="shared" si="0"/>
        <v>-4.0078404651183286</v>
      </c>
      <c r="I17" s="27">
        <f t="shared" si="8"/>
        <v>8.7509494791182973</v>
      </c>
      <c r="J17" s="28">
        <f t="shared" si="1"/>
        <v>6.6454528137856048</v>
      </c>
      <c r="K17" s="27">
        <f t="shared" si="2"/>
        <v>7.0978957948109436</v>
      </c>
      <c r="L17" s="18"/>
      <c r="M17" s="16"/>
      <c r="N17" s="23" t="s">
        <v>37</v>
      </c>
      <c r="O17" s="34">
        <f>100-O16</f>
        <v>72.85489469951095</v>
      </c>
    </row>
    <row r="18" spans="1:15">
      <c r="A18" s="67"/>
      <c r="B18" s="11" t="s">
        <v>25</v>
      </c>
      <c r="C18" s="25">
        <v>271.40899999999999</v>
      </c>
      <c r="D18" s="25">
        <v>236.0033333333333</v>
      </c>
      <c r="E18" s="25">
        <v>272.92833333333328</v>
      </c>
      <c r="F18" s="25">
        <v>281.25833333333333</v>
      </c>
      <c r="G18" s="26">
        <v>298.11166666666662</v>
      </c>
      <c r="H18" s="28">
        <f t="shared" si="0"/>
        <v>5.9921187520369568</v>
      </c>
      <c r="I18" s="27">
        <f t="shared" si="8"/>
        <v>3.0520832697228384</v>
      </c>
      <c r="J18" s="28">
        <f t="shared" si="1"/>
        <v>3.913534018341998</v>
      </c>
      <c r="K18" s="27">
        <f t="shared" si="2"/>
        <v>3.7856141145227515</v>
      </c>
      <c r="L18" s="18"/>
      <c r="M18" s="16"/>
    </row>
    <row r="19" spans="1:15">
      <c r="A19" s="67"/>
      <c r="B19" s="11" t="s">
        <v>19</v>
      </c>
      <c r="C19" s="25">
        <v>204.96599999999998</v>
      </c>
      <c r="D19" s="25">
        <v>203.923</v>
      </c>
      <c r="E19" s="25">
        <v>200.69833333333335</v>
      </c>
      <c r="F19" s="25">
        <v>217.10333333333332</v>
      </c>
      <c r="G19" s="26">
        <v>207.297</v>
      </c>
      <c r="H19" s="28">
        <f t="shared" si="0"/>
        <v>-4.5168967158495938</v>
      </c>
      <c r="I19" s="27">
        <f t="shared" si="8"/>
        <v>8.1739592589209273</v>
      </c>
      <c r="J19" s="28">
        <f t="shared" si="1"/>
        <v>2.7213422086810017</v>
      </c>
      <c r="K19" s="27">
        <f t="shared" si="2"/>
        <v>2.9221158827054761</v>
      </c>
      <c r="L19" s="18"/>
      <c r="M19" s="16"/>
    </row>
    <row r="20" spans="1:15">
      <c r="A20" s="67"/>
      <c r="B20" s="11" t="s">
        <v>5</v>
      </c>
      <c r="C20" s="25">
        <v>136.18733333333333</v>
      </c>
      <c r="D20" s="25">
        <v>125.114</v>
      </c>
      <c r="E20" s="25">
        <v>133.68666666666667</v>
      </c>
      <c r="F20" s="25">
        <v>143.92233333333331</v>
      </c>
      <c r="G20" s="26">
        <v>138.63900000000001</v>
      </c>
      <c r="H20" s="28">
        <f t="shared" si="0"/>
        <v>-3.6709614213221275</v>
      </c>
      <c r="I20" s="27">
        <f t="shared" si="8"/>
        <v>7.6564603799930131</v>
      </c>
      <c r="J20" s="28">
        <f t="shared" si="1"/>
        <v>1.8200174747793045</v>
      </c>
      <c r="K20" s="27">
        <f t="shared" si="2"/>
        <v>1.9371316398152882</v>
      </c>
      <c r="L20" s="18"/>
      <c r="M20" s="16"/>
    </row>
    <row r="21" spans="1:15">
      <c r="A21" s="67"/>
      <c r="B21" s="11" t="s">
        <v>22</v>
      </c>
      <c r="C21" s="25">
        <v>130.82166666666669</v>
      </c>
      <c r="D21" s="25">
        <v>131.23499999999999</v>
      </c>
      <c r="E21" s="25">
        <v>122.78733333333334</v>
      </c>
      <c r="F21" s="25">
        <v>123.61033333333333</v>
      </c>
      <c r="G21" s="26">
        <v>135.11000000000001</v>
      </c>
      <c r="H21" s="28">
        <f t="shared" si="0"/>
        <v>9.3031596603304614</v>
      </c>
      <c r="I21" s="27">
        <f t="shared" si="8"/>
        <v>0.67026457669356887</v>
      </c>
      <c r="J21" s="28">
        <f t="shared" si="1"/>
        <v>1.7736896617649565</v>
      </c>
      <c r="K21" s="27">
        <f t="shared" si="2"/>
        <v>1.6637410064325044</v>
      </c>
      <c r="L21" s="18"/>
      <c r="M21" s="16"/>
    </row>
    <row r="22" spans="1:15">
      <c r="A22" s="67"/>
      <c r="B22" s="11" t="s">
        <v>20</v>
      </c>
      <c r="C22" s="25">
        <v>138.83199999999999</v>
      </c>
      <c r="D22" s="25">
        <v>94.542333333333332</v>
      </c>
      <c r="E22" s="25">
        <v>138.06</v>
      </c>
      <c r="F22" s="25">
        <v>128.69399999999999</v>
      </c>
      <c r="G22" s="26">
        <v>117.18133333333333</v>
      </c>
      <c r="H22" s="28">
        <f t="shared" si="0"/>
        <v>-8.9457679974720321</v>
      </c>
      <c r="I22" s="27">
        <f t="shared" si="8"/>
        <v>-6.7840069534984888</v>
      </c>
      <c r="J22" s="28">
        <f t="shared" si="1"/>
        <v>1.5383266929551225</v>
      </c>
      <c r="K22" s="27">
        <f t="shared" si="2"/>
        <v>1.7321649356323343</v>
      </c>
      <c r="L22" s="18"/>
      <c r="M22" s="16"/>
    </row>
    <row r="23" spans="1:15">
      <c r="A23" s="67"/>
      <c r="B23" s="11" t="s">
        <v>7</v>
      </c>
      <c r="C23" s="25">
        <v>102.642</v>
      </c>
      <c r="D23" s="25">
        <v>94.977999999999994</v>
      </c>
      <c r="E23" s="25">
        <v>90.050666666666658</v>
      </c>
      <c r="F23" s="25">
        <v>98.054999999999993</v>
      </c>
      <c r="G23" s="26">
        <v>99.582999999999984</v>
      </c>
      <c r="H23" s="28">
        <f t="shared" si="0"/>
        <v>1.558309112232914</v>
      </c>
      <c r="I23" s="27">
        <f t="shared" si="8"/>
        <v>8.8886996949865349</v>
      </c>
      <c r="J23" s="28">
        <f t="shared" si="1"/>
        <v>1.3073002559954086</v>
      </c>
      <c r="K23" s="27">
        <f t="shared" si="2"/>
        <v>1.3197774003716456</v>
      </c>
      <c r="L23" s="18"/>
      <c r="M23" s="16"/>
    </row>
    <row r="24" spans="1:15">
      <c r="A24" s="67"/>
      <c r="B24" s="11" t="s">
        <v>21</v>
      </c>
      <c r="C24" s="25">
        <v>93.361666666666665</v>
      </c>
      <c r="D24" s="25">
        <v>96.921333333333337</v>
      </c>
      <c r="E24" s="25">
        <v>93.533666666666676</v>
      </c>
      <c r="F24" s="25">
        <v>92.494</v>
      </c>
      <c r="G24" s="26">
        <v>94.269666666666666</v>
      </c>
      <c r="H24" s="28">
        <f t="shared" si="0"/>
        <v>1.9197641648827757</v>
      </c>
      <c r="I24" s="27">
        <f t="shared" si="8"/>
        <v>-1.111542724366632</v>
      </c>
      <c r="J24" s="28">
        <f t="shared" si="1"/>
        <v>1.2375481695262762</v>
      </c>
      <c r="K24" s="27">
        <f t="shared" si="2"/>
        <v>1.2449287733412369</v>
      </c>
      <c r="L24" s="18"/>
      <c r="M24" s="16"/>
    </row>
    <row r="25" spans="1:15">
      <c r="A25" s="67"/>
      <c r="B25" s="11" t="s">
        <v>18</v>
      </c>
      <c r="C25" s="25">
        <v>74.960000000000008</v>
      </c>
      <c r="D25" s="25">
        <v>73.934333333333342</v>
      </c>
      <c r="E25" s="25">
        <v>72.372</v>
      </c>
      <c r="F25" s="25">
        <v>76.559999999999988</v>
      </c>
      <c r="G25" s="26">
        <v>81.043666666666667</v>
      </c>
      <c r="H25" s="28">
        <f t="shared" si="0"/>
        <v>5.8564089167537636</v>
      </c>
      <c r="I25" s="27">
        <f t="shared" si="8"/>
        <v>5.7867683634554634</v>
      </c>
      <c r="J25" s="28">
        <f t="shared" si="1"/>
        <v>1.0639206107482191</v>
      </c>
      <c r="K25" s="27">
        <f t="shared" si="2"/>
        <v>1.0304641045581886</v>
      </c>
      <c r="L25" s="18"/>
      <c r="M25" s="16"/>
    </row>
    <row r="26" spans="1:15">
      <c r="A26" s="67"/>
      <c r="B26" s="11" t="s">
        <v>10</v>
      </c>
      <c r="C26" s="25">
        <v>66.436333333333337</v>
      </c>
      <c r="D26" s="25">
        <v>60.184666666666672</v>
      </c>
      <c r="E26" s="25">
        <v>58.211666666666659</v>
      </c>
      <c r="F26" s="25">
        <v>61.619</v>
      </c>
      <c r="G26" s="26">
        <v>69.339333333333329</v>
      </c>
      <c r="H26" s="28">
        <f t="shared" si="0"/>
        <v>12.529144149261317</v>
      </c>
      <c r="I26" s="27">
        <f t="shared" si="8"/>
        <v>5.8533512755175154</v>
      </c>
      <c r="J26" s="28">
        <f t="shared" si="1"/>
        <v>0.9102691043372626</v>
      </c>
      <c r="K26" s="27">
        <f t="shared" si="2"/>
        <v>0.82936478133190994</v>
      </c>
      <c r="L26" s="18"/>
      <c r="M26" s="16"/>
    </row>
    <row r="27" spans="1:15">
      <c r="A27" s="67"/>
      <c r="B27" s="11" t="s">
        <v>8</v>
      </c>
      <c r="C27" s="25">
        <v>51.163666666666671</v>
      </c>
      <c r="D27" s="25">
        <v>52.472000000000001</v>
      </c>
      <c r="E27" s="25">
        <v>47.399333333333331</v>
      </c>
      <c r="F27" s="25">
        <v>48.987666666666662</v>
      </c>
      <c r="G27" s="26">
        <v>52.193333333333342</v>
      </c>
      <c r="H27" s="28">
        <f t="shared" si="0"/>
        <v>6.5438239556895539</v>
      </c>
      <c r="I27" s="27">
        <f t="shared" si="8"/>
        <v>3.3509613356024648</v>
      </c>
      <c r="J27" s="28">
        <f t="shared" si="1"/>
        <v>0.68518078414910555</v>
      </c>
      <c r="K27" s="27">
        <f t="shared" si="2"/>
        <v>0.65935256094646921</v>
      </c>
      <c r="L27" s="18"/>
      <c r="M27" s="16"/>
    </row>
    <row r="28" spans="1:15" ht="14.25" customHeight="1">
      <c r="A28" s="67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7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7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7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7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7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7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7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7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7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7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7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7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7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7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7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7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7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100"/>
      <c r="B47" s="100"/>
      <c r="C47" s="100"/>
      <c r="D47" s="100"/>
      <c r="E47" s="100"/>
      <c r="F47" s="100"/>
      <c r="G47" s="100"/>
      <c r="H47" s="100"/>
      <c r="I47" s="100"/>
      <c r="J47" s="100"/>
      <c r="K47" s="100"/>
      <c r="L47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I35" sqref="I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9409.491666666665</v>
      </c>
      <c r="D13" s="26">
        <v>10700.622000000003</v>
      </c>
      <c r="E13" s="26">
        <v>11048.770666666664</v>
      </c>
      <c r="F13" s="26">
        <v>11547.105666666666</v>
      </c>
      <c r="G13" s="26">
        <v>12051.328333333335</v>
      </c>
      <c r="H13" s="28">
        <f t="shared" ref="H13:H21" si="0">IF(OR(OR(G13=0,F13=0),G13=""),"",(G13/F13-1)*100)</f>
        <v>4.3666584616283588</v>
      </c>
      <c r="I13" s="27">
        <f>IF(OR(OR(G13=0,F13=0),F13=""),"",(F13/E13-1)*100)</f>
        <v>4.5103207862160044</v>
      </c>
      <c r="J13" s="28">
        <f t="shared" ref="J13:J21" si="1">IF(G13=0,"",G13/$G$13*100)</f>
        <v>100</v>
      </c>
      <c r="K13" s="27">
        <f t="shared" ref="K13:K21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5744.9169999999976</v>
      </c>
      <c r="D14" s="25">
        <f>D13-SUM(D15:D38)</f>
        <v>6432.9450000000033</v>
      </c>
      <c r="E14" s="25">
        <f>E13-SUM(E15:E38)</f>
        <v>6681.8043333333299</v>
      </c>
      <c r="F14" s="25">
        <f>F13-SUM(F15:F38)</f>
        <v>6994.9366666666674</v>
      </c>
      <c r="G14" s="26">
        <f>G13-SUM(G15:G38)</f>
        <v>6303.5820000000031</v>
      </c>
      <c r="H14" s="54">
        <f t="shared" si="0"/>
        <v>-9.8836444075499958</v>
      </c>
      <c r="I14" s="53">
        <f t="shared" ref="I14" si="3">IF(OR(OR(G14=0,F14=0),F14=""),"",(F14/E14-1)*100)</f>
        <v>4.6863439531029449</v>
      </c>
      <c r="J14" s="54">
        <f t="shared" si="1"/>
        <v>52.306117845653823</v>
      </c>
      <c r="K14" s="53">
        <f t="shared" si="2"/>
        <v>60.57740241226972</v>
      </c>
      <c r="L14" s="18"/>
    </row>
    <row r="15" spans="1:15">
      <c r="A15" s="16"/>
      <c r="B15" s="12" t="s">
        <v>4</v>
      </c>
      <c r="C15" s="29">
        <v>1215.4746666666667</v>
      </c>
      <c r="D15" s="29">
        <v>1530.3580000000006</v>
      </c>
      <c r="E15" s="29">
        <v>1478.589666666667</v>
      </c>
      <c r="F15" s="29">
        <v>1594.6429999999998</v>
      </c>
      <c r="G15" s="109">
        <v>1718.621333333334</v>
      </c>
      <c r="H15" s="50">
        <f t="shared" si="0"/>
        <v>7.7746764218282083</v>
      </c>
      <c r="I15" s="36">
        <f>IF(OR(OR(G15=0,F15=0),F15=""),"",(F15/E15-1)*100)</f>
        <v>7.8489208973686164</v>
      </c>
      <c r="J15" s="50">
        <f t="shared" si="1"/>
        <v>14.260845657816148</v>
      </c>
      <c r="K15" s="36">
        <f t="shared" si="2"/>
        <v>13.809893544174431</v>
      </c>
      <c r="L15" s="18"/>
    </row>
    <row r="16" spans="1:15">
      <c r="A16" s="16"/>
      <c r="B16" s="11" t="s">
        <v>23</v>
      </c>
      <c r="C16" s="55">
        <v>538.5060000000002</v>
      </c>
      <c r="D16" s="55">
        <v>608.59966666666674</v>
      </c>
      <c r="E16" s="55">
        <v>657.15500000000009</v>
      </c>
      <c r="F16" s="55">
        <v>679.72266666666667</v>
      </c>
      <c r="G16" s="56">
        <v>685.44266666666647</v>
      </c>
      <c r="H16" s="54">
        <f t="shared" si="0"/>
        <v>0.84151967861398891</v>
      </c>
      <c r="I16" s="53">
        <f t="shared" ref="I16:I21" si="4">IF(OR(OR(G16=0,F16=0),F16=""),"",(F16/E16-1)*100)</f>
        <v>3.4341466878691662</v>
      </c>
      <c r="J16" s="54">
        <f t="shared" si="1"/>
        <v>5.6876939015159715</v>
      </c>
      <c r="K16" s="53">
        <f t="shared" si="2"/>
        <v>5.8865198456513648</v>
      </c>
      <c r="L16" s="18"/>
      <c r="N16" s="23" t="s">
        <v>4</v>
      </c>
      <c r="O16" s="34">
        <f>J15</f>
        <v>14.260845657816148</v>
      </c>
    </row>
    <row r="17" spans="1:15">
      <c r="A17" s="16"/>
      <c r="B17" s="11" t="s">
        <v>24</v>
      </c>
      <c r="C17" s="55">
        <v>479.73833333333346</v>
      </c>
      <c r="D17" s="55">
        <v>535.83200000000011</v>
      </c>
      <c r="E17" s="55">
        <v>575.60866666666664</v>
      </c>
      <c r="F17" s="55">
        <v>555.85399999999993</v>
      </c>
      <c r="G17" s="56">
        <v>522.19000000000005</v>
      </c>
      <c r="H17" s="28">
        <f t="shared" si="0"/>
        <v>-6.0562665735966466</v>
      </c>
      <c r="I17" s="27">
        <f t="shared" si="4"/>
        <v>-3.4319612977798619</v>
      </c>
      <c r="J17" s="28">
        <f t="shared" si="1"/>
        <v>4.3330493166935815</v>
      </c>
      <c r="K17" s="27">
        <f t="shared" si="2"/>
        <v>4.813795041337487</v>
      </c>
      <c r="L17" s="18"/>
      <c r="N17" s="23" t="s">
        <v>37</v>
      </c>
      <c r="O17" s="34">
        <f>100-O16</f>
        <v>85.739154342183852</v>
      </c>
    </row>
    <row r="18" spans="1:15">
      <c r="A18" s="16"/>
      <c r="B18" s="11" t="s">
        <v>25</v>
      </c>
      <c r="C18" s="25">
        <v>361.24166666666679</v>
      </c>
      <c r="D18" s="25">
        <v>397.45533333333333</v>
      </c>
      <c r="E18" s="25">
        <v>374.93700000000001</v>
      </c>
      <c r="F18" s="25">
        <v>419.22433333333333</v>
      </c>
      <c r="G18" s="26">
        <v>440.23933333333338</v>
      </c>
      <c r="H18" s="28">
        <f t="shared" si="0"/>
        <v>5.012829248938333</v>
      </c>
      <c r="I18" s="27">
        <f t="shared" si="4"/>
        <v>11.811939961469076</v>
      </c>
      <c r="J18" s="28">
        <f t="shared" si="1"/>
        <v>3.6530357580222481</v>
      </c>
      <c r="K18" s="27">
        <f t="shared" si="2"/>
        <v>3.6305576950206602</v>
      </c>
      <c r="L18" s="18"/>
    </row>
    <row r="19" spans="1:15">
      <c r="A19" s="16"/>
      <c r="B19" s="11" t="s">
        <v>19</v>
      </c>
      <c r="C19" s="25">
        <v>204.02433333333337</v>
      </c>
      <c r="D19" s="25">
        <v>247.99500000000006</v>
      </c>
      <c r="E19" s="25">
        <v>305.96233333333328</v>
      </c>
      <c r="F19" s="25">
        <v>321.99566666666669</v>
      </c>
      <c r="G19" s="26">
        <v>316.70699999999999</v>
      </c>
      <c r="H19" s="28">
        <f t="shared" si="0"/>
        <v>-1.6424651677507174</v>
      </c>
      <c r="I19" s="27">
        <f t="shared" si="4"/>
        <v>5.240296463508054</v>
      </c>
      <c r="J19" s="28">
        <f t="shared" si="1"/>
        <v>2.6279841627416722</v>
      </c>
      <c r="K19" s="27">
        <f t="shared" si="2"/>
        <v>2.7885400546405323</v>
      </c>
      <c r="L19" s="18"/>
    </row>
    <row r="20" spans="1:15">
      <c r="A20" s="16"/>
      <c r="B20" s="11" t="s">
        <v>5</v>
      </c>
      <c r="C20" s="25">
        <v>192.85866666666666</v>
      </c>
      <c r="D20" s="25">
        <v>190.215</v>
      </c>
      <c r="E20" s="25">
        <v>207.26266666666669</v>
      </c>
      <c r="F20" s="25">
        <v>197.95733333333339</v>
      </c>
      <c r="G20" s="26">
        <v>227.37633333333332</v>
      </c>
      <c r="H20" s="28">
        <f t="shared" si="0"/>
        <v>14.8612832394859</v>
      </c>
      <c r="I20" s="27">
        <f t="shared" si="4"/>
        <v>-4.4896331225433572</v>
      </c>
      <c r="J20" s="28">
        <f t="shared" si="1"/>
        <v>1.8867325413782183</v>
      </c>
      <c r="K20" s="27">
        <f t="shared" si="2"/>
        <v>1.7143459066524525</v>
      </c>
      <c r="L20" s="18"/>
    </row>
    <row r="21" spans="1:15">
      <c r="A21" s="16"/>
      <c r="B21" s="11" t="s">
        <v>20</v>
      </c>
      <c r="C21" s="25">
        <v>161.87966666666665</v>
      </c>
      <c r="D21" s="25">
        <v>212.68466666666666</v>
      </c>
      <c r="E21" s="25">
        <v>189.48966666666661</v>
      </c>
      <c r="F21" s="25">
        <v>195.85266666666669</v>
      </c>
      <c r="G21" s="26">
        <v>212.69933333333336</v>
      </c>
      <c r="H21" s="28">
        <f t="shared" si="0"/>
        <v>8.6017040019878763</v>
      </c>
      <c r="I21" s="27">
        <f t="shared" si="4"/>
        <v>3.3579667492862786</v>
      </c>
      <c r="J21" s="28">
        <f t="shared" si="1"/>
        <v>1.7649451367532514</v>
      </c>
      <c r="K21" s="27">
        <f t="shared" si="2"/>
        <v>1.6961191169492777</v>
      </c>
      <c r="L21" s="18"/>
    </row>
    <row r="22" spans="1:15">
      <c r="A22" s="16"/>
      <c r="B22" s="11" t="s">
        <v>15</v>
      </c>
      <c r="C22" s="25"/>
      <c r="D22" s="25"/>
      <c r="E22" s="25"/>
      <c r="F22" s="25"/>
      <c r="G22" s="26">
        <v>169.74666666666667</v>
      </c>
      <c r="H22" s="28" t="str">
        <f t="shared" ref="H22:H38" si="5">IF(OR(OR(G22=0,F22=0),G22=""),"",(G22/F22-1)*100)</f>
        <v/>
      </c>
      <c r="I22" s="27" t="str">
        <f t="shared" ref="I22:I38" si="6">IF(OR(OR(G22=0,F22=0),F22=""),"",(F22/E22-1)*100)</f>
        <v/>
      </c>
      <c r="J22" s="28">
        <f t="shared" ref="J22:J38" si="7">IF(G22=0,"",G22/$G$13*100)</f>
        <v>1.4085307608552693</v>
      </c>
      <c r="K22" s="27" t="str">
        <f t="shared" ref="K22:K38" si="8">IF(F22=0,"",F22/$F$13*100)</f>
        <v/>
      </c>
      <c r="L22" s="18"/>
    </row>
    <row r="23" spans="1:15">
      <c r="A23" s="16"/>
      <c r="B23" s="11" t="s">
        <v>9</v>
      </c>
      <c r="C23" s="25"/>
      <c r="D23" s="25"/>
      <c r="E23" s="25"/>
      <c r="F23" s="25"/>
      <c r="G23" s="26">
        <v>140.77033333333335</v>
      </c>
      <c r="H23" s="28" t="str">
        <f t="shared" si="5"/>
        <v/>
      </c>
      <c r="I23" s="27" t="str">
        <f t="shared" si="6"/>
        <v/>
      </c>
      <c r="J23" s="28">
        <f t="shared" si="7"/>
        <v>1.1680897693573751</v>
      </c>
      <c r="K23" s="27" t="str">
        <f t="shared" si="8"/>
        <v/>
      </c>
      <c r="L23" s="18"/>
    </row>
    <row r="24" spans="1:15">
      <c r="A24" s="16"/>
      <c r="B24" s="11" t="s">
        <v>17</v>
      </c>
      <c r="C24" s="25"/>
      <c r="D24" s="25"/>
      <c r="E24" s="25"/>
      <c r="F24" s="25"/>
      <c r="G24" s="26">
        <v>138.14400000000001</v>
      </c>
      <c r="H24" s="28" t="str">
        <f t="shared" si="5"/>
        <v/>
      </c>
      <c r="I24" s="27" t="str">
        <f t="shared" si="6"/>
        <v/>
      </c>
      <c r="J24" s="28">
        <f t="shared" si="7"/>
        <v>1.1462968743279611</v>
      </c>
      <c r="K24" s="27" t="str">
        <f t="shared" si="8"/>
        <v/>
      </c>
      <c r="L24" s="18"/>
    </row>
    <row r="25" spans="1:15">
      <c r="A25" s="16"/>
      <c r="B25" s="11" t="s">
        <v>22</v>
      </c>
      <c r="C25" s="25">
        <v>102.51999999999998</v>
      </c>
      <c r="D25" s="25">
        <v>106.964</v>
      </c>
      <c r="E25" s="25">
        <v>110.72133333333331</v>
      </c>
      <c r="F25" s="25">
        <v>116.93933333333334</v>
      </c>
      <c r="G25" s="26">
        <v>130.0263333333333</v>
      </c>
      <c r="H25" s="28">
        <f t="shared" si="5"/>
        <v>11.191272967749622</v>
      </c>
      <c r="I25" s="27">
        <f t="shared" si="6"/>
        <v>5.6159005792319805</v>
      </c>
      <c r="J25" s="28">
        <f t="shared" si="7"/>
        <v>1.0789377713134523</v>
      </c>
      <c r="K25" s="27">
        <f t="shared" si="8"/>
        <v>1.0127155384998787</v>
      </c>
      <c r="L25" s="18"/>
    </row>
    <row r="26" spans="1:15">
      <c r="A26" s="16"/>
      <c r="B26" s="11" t="s">
        <v>7</v>
      </c>
      <c r="C26" s="25">
        <v>108.32</v>
      </c>
      <c r="D26" s="25">
        <v>112.87433333333335</v>
      </c>
      <c r="E26" s="25">
        <v>124.65700000000002</v>
      </c>
      <c r="F26" s="25">
        <v>117.021</v>
      </c>
      <c r="G26" s="26">
        <v>122.44966666666666</v>
      </c>
      <c r="H26" s="28">
        <f t="shared" si="5"/>
        <v>4.6390533892777031</v>
      </c>
      <c r="I26" s="27">
        <f t="shared" si="6"/>
        <v>-6.1256086701910188</v>
      </c>
      <c r="J26" s="28">
        <f t="shared" si="7"/>
        <v>1.0160677999949381</v>
      </c>
      <c r="K26" s="27">
        <f t="shared" si="8"/>
        <v>1.0134227864373633</v>
      </c>
      <c r="L26" s="18"/>
    </row>
    <row r="27" spans="1:15">
      <c r="A27" s="16"/>
      <c r="B27" s="11" t="s">
        <v>3</v>
      </c>
      <c r="C27" s="25"/>
      <c r="D27" s="25"/>
      <c r="E27" s="25"/>
      <c r="F27" s="25"/>
      <c r="G27" s="26">
        <v>113.35066666666667</v>
      </c>
      <c r="H27" s="28" t="str">
        <f t="shared" si="5"/>
        <v/>
      </c>
      <c r="I27" s="27" t="str">
        <f t="shared" si="6"/>
        <v/>
      </c>
      <c r="J27" s="28">
        <f t="shared" si="7"/>
        <v>0.94056574952940863</v>
      </c>
      <c r="K27" s="27" t="str">
        <f t="shared" si="8"/>
        <v/>
      </c>
      <c r="L27" s="18"/>
    </row>
    <row r="28" spans="1:15">
      <c r="A28" s="16"/>
      <c r="B28" s="11" t="s">
        <v>18</v>
      </c>
      <c r="C28" s="25">
        <v>93.09</v>
      </c>
      <c r="D28" s="25">
        <v>100.97033333333331</v>
      </c>
      <c r="E28" s="25">
        <v>98.935999999999993</v>
      </c>
      <c r="F28" s="25">
        <v>106.58433333333333</v>
      </c>
      <c r="G28" s="26">
        <v>105.24900000000002</v>
      </c>
      <c r="H28" s="28">
        <f t="shared" si="5"/>
        <v>-1.2528420374476323</v>
      </c>
      <c r="I28" s="27">
        <f t="shared" si="6"/>
        <v>7.7305867766367609</v>
      </c>
      <c r="J28" s="28">
        <f t="shared" si="7"/>
        <v>0.87333941196247111</v>
      </c>
      <c r="K28" s="27">
        <f t="shared" si="8"/>
        <v>0.92303938675310759</v>
      </c>
      <c r="L28" s="18"/>
    </row>
    <row r="29" spans="1:15">
      <c r="A29" s="16"/>
      <c r="B29" s="11" t="s">
        <v>14</v>
      </c>
      <c r="C29" s="25"/>
      <c r="D29" s="25"/>
      <c r="E29" s="25"/>
      <c r="F29" s="25"/>
      <c r="G29" s="26">
        <v>100.31099999999999</v>
      </c>
      <c r="H29" s="28" t="str">
        <f t="shared" si="5"/>
        <v/>
      </c>
      <c r="I29" s="27" t="str">
        <f t="shared" si="6"/>
        <v/>
      </c>
      <c r="J29" s="28">
        <f t="shared" si="7"/>
        <v>0.83236467570587291</v>
      </c>
      <c r="K29" s="27" t="str">
        <f t="shared" si="8"/>
        <v/>
      </c>
      <c r="L29" s="18"/>
    </row>
    <row r="30" spans="1:15">
      <c r="A30" s="16"/>
      <c r="B30" s="11" t="s">
        <v>11</v>
      </c>
      <c r="C30" s="25"/>
      <c r="D30" s="25"/>
      <c r="E30" s="25"/>
      <c r="F30" s="25"/>
      <c r="G30" s="26">
        <v>93.783333333333317</v>
      </c>
      <c r="H30" s="28" t="str">
        <f t="shared" si="5"/>
        <v/>
      </c>
      <c r="I30" s="27" t="str">
        <f t="shared" si="6"/>
        <v/>
      </c>
      <c r="J30" s="28">
        <f t="shared" si="7"/>
        <v>0.77819913904373172</v>
      </c>
      <c r="K30" s="27" t="str">
        <f t="shared" si="8"/>
        <v/>
      </c>
      <c r="L30" s="18"/>
    </row>
    <row r="31" spans="1:15">
      <c r="A31" s="16"/>
      <c r="B31" s="11" t="s">
        <v>8</v>
      </c>
      <c r="C31" s="25">
        <v>76.105000000000004</v>
      </c>
      <c r="D31" s="25">
        <v>84.750333333333344</v>
      </c>
      <c r="E31" s="25">
        <v>93.104333333333315</v>
      </c>
      <c r="F31" s="25">
        <v>86.119333333333344</v>
      </c>
      <c r="G31" s="26">
        <v>90.245999999999995</v>
      </c>
      <c r="H31" s="28">
        <f t="shared" si="5"/>
        <v>4.7918005248530848</v>
      </c>
      <c r="I31" s="27">
        <f t="shared" si="6"/>
        <v>-7.5023360889038155</v>
      </c>
      <c r="J31" s="28">
        <f t="shared" si="7"/>
        <v>0.74884691134324455</v>
      </c>
      <c r="K31" s="27">
        <f t="shared" si="8"/>
        <v>0.74580882707201934</v>
      </c>
      <c r="L31" s="18"/>
    </row>
    <row r="32" spans="1:15">
      <c r="A32" s="16"/>
      <c r="B32" s="11" t="s">
        <v>10</v>
      </c>
      <c r="C32" s="25">
        <v>70.033333333333317</v>
      </c>
      <c r="D32" s="25">
        <v>79.578333333333333</v>
      </c>
      <c r="E32" s="25">
        <v>80.713666666666668</v>
      </c>
      <c r="F32" s="25">
        <v>86.340666666666664</v>
      </c>
      <c r="G32" s="26">
        <v>88.707666666666668</v>
      </c>
      <c r="H32" s="28">
        <f t="shared" si="5"/>
        <v>2.7414659758630666</v>
      </c>
      <c r="I32" s="27">
        <f t="shared" si="6"/>
        <v>6.9715578939543388</v>
      </c>
      <c r="J32" s="28">
        <f t="shared" si="7"/>
        <v>0.7360820667486585</v>
      </c>
      <c r="K32" s="27">
        <f t="shared" si="8"/>
        <v>0.74772561331891629</v>
      </c>
      <c r="L32" s="18"/>
    </row>
    <row r="33" spans="1:14">
      <c r="A33" s="16"/>
      <c r="B33" s="11" t="s">
        <v>21</v>
      </c>
      <c r="C33" s="25">
        <v>60.783000000000001</v>
      </c>
      <c r="D33" s="25">
        <v>59.400000000000006</v>
      </c>
      <c r="E33" s="25">
        <v>69.828999999999979</v>
      </c>
      <c r="F33" s="25">
        <v>73.914666666666676</v>
      </c>
      <c r="G33" s="26">
        <v>74.017666666666656</v>
      </c>
      <c r="H33" s="28">
        <f t="shared" si="5"/>
        <v>0.13934988094377321</v>
      </c>
      <c r="I33" s="27">
        <f t="shared" si="6"/>
        <v>5.8509597254245316</v>
      </c>
      <c r="J33" s="28">
        <f t="shared" si="7"/>
        <v>0.61418679019753963</v>
      </c>
      <c r="K33" s="27">
        <f t="shared" si="8"/>
        <v>0.6401142312227911</v>
      </c>
      <c r="L33" s="18"/>
    </row>
    <row r="34" spans="1:14">
      <c r="A34" s="16"/>
      <c r="B34" s="11" t="s">
        <v>198</v>
      </c>
      <c r="C34" s="25"/>
      <c r="D34" s="25"/>
      <c r="E34" s="25"/>
      <c r="F34" s="25"/>
      <c r="G34" s="26">
        <v>73.545000000000002</v>
      </c>
      <c r="H34" s="28" t="str">
        <f t="shared" ref="H34:H35" si="9">IF(OR(OR(G34=0,F34=0),G34=""),"",(G34/F34-1)*100)</f>
        <v/>
      </c>
      <c r="I34" s="27" t="str">
        <f t="shared" ref="I34:I35" si="10">IF(OR(OR(G34=0,F34=0),F34=""),"",(F34/E34-1)*100)</f>
        <v/>
      </c>
      <c r="J34" s="28">
        <f t="shared" ref="J34:J35" si="11">IF(G34=0,"",G34/$G$13*100)</f>
        <v>0.61026467760054659</v>
      </c>
      <c r="K34" s="27" t="str">
        <f t="shared" ref="K34:K35" si="12">IF(F34=0,"",F34/$F$13*100)</f>
        <v/>
      </c>
      <c r="L34" s="18"/>
    </row>
    <row r="35" spans="1:14">
      <c r="A35" s="16"/>
      <c r="B35" s="11" t="s">
        <v>16</v>
      </c>
      <c r="C35" s="25"/>
      <c r="D35" s="25"/>
      <c r="E35" s="25"/>
      <c r="F35" s="25"/>
      <c r="G35" s="26">
        <v>71.512</v>
      </c>
      <c r="H35" s="28" t="str">
        <f t="shared" si="9"/>
        <v/>
      </c>
      <c r="I35" s="27" t="str">
        <f t="shared" si="10"/>
        <v/>
      </c>
      <c r="J35" s="28">
        <f t="shared" si="11"/>
        <v>0.59339516791855718</v>
      </c>
      <c r="K35" s="27" t="str">
        <f t="shared" si="12"/>
        <v/>
      </c>
      <c r="L35" s="18"/>
    </row>
    <row r="36" spans="1:14">
      <c r="A36" s="16"/>
      <c r="B36" s="11" t="s">
        <v>6</v>
      </c>
      <c r="C36" s="25"/>
      <c r="D36" s="25"/>
      <c r="E36" s="25"/>
      <c r="F36" s="25"/>
      <c r="G36" s="26">
        <v>52.966666666666669</v>
      </c>
      <c r="H36" s="28" t="str">
        <f t="shared" si="5"/>
        <v/>
      </c>
      <c r="I36" s="27" t="str">
        <f t="shared" si="6"/>
        <v/>
      </c>
      <c r="J36" s="28">
        <f t="shared" si="7"/>
        <v>0.43950895039647764</v>
      </c>
      <c r="K36" s="27" t="str">
        <f t="shared" si="8"/>
        <v/>
      </c>
      <c r="L36" s="18"/>
    </row>
    <row r="37" spans="1:14">
      <c r="A37" s="16"/>
      <c r="B37" s="11" t="s">
        <v>12</v>
      </c>
      <c r="C37" s="25"/>
      <c r="D37" s="25"/>
      <c r="E37" s="25"/>
      <c r="F37" s="25"/>
      <c r="G37" s="26">
        <v>36.246333333333332</v>
      </c>
      <c r="H37" s="28" t="str">
        <f t="shared" si="5"/>
        <v/>
      </c>
      <c r="I37" s="27" t="str">
        <f t="shared" si="6"/>
        <v/>
      </c>
      <c r="J37" s="28">
        <f t="shared" si="7"/>
        <v>0.30076629173796465</v>
      </c>
      <c r="K37" s="27" t="str">
        <f t="shared" si="8"/>
        <v/>
      </c>
      <c r="L37" s="18"/>
    </row>
    <row r="38" spans="1:14">
      <c r="A38" s="16"/>
      <c r="B38" s="11" t="s">
        <v>13</v>
      </c>
      <c r="C38" s="25"/>
      <c r="D38" s="25"/>
      <c r="E38" s="25"/>
      <c r="F38" s="25"/>
      <c r="G38" s="26">
        <v>23.398</v>
      </c>
      <c r="H38" s="28" t="str">
        <f t="shared" si="5"/>
        <v/>
      </c>
      <c r="I38" s="27" t="str">
        <f t="shared" si="6"/>
        <v/>
      </c>
      <c r="J38" s="28">
        <f t="shared" si="7"/>
        <v>0.19415287139163218</v>
      </c>
      <c r="K38" s="27" t="str">
        <f t="shared" si="8"/>
        <v/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 ht="14.25" customHeight="1">
      <c r="A41" s="16"/>
      <c r="B41" s="12"/>
      <c r="C41" s="4"/>
      <c r="D41" s="4"/>
      <c r="E41" s="4"/>
      <c r="F41" s="4"/>
      <c r="G41" s="4"/>
      <c r="H41" s="24"/>
      <c r="I41" s="24"/>
      <c r="J41" s="24"/>
      <c r="K41" s="24"/>
      <c r="L41" s="18"/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2">
      <c r="A49" s="16"/>
      <c r="B49" s="74" t="s">
        <v>193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174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6"/>
      <c r="B51" s="74" t="s">
        <v>182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>
      <c r="A52" s="16"/>
      <c r="B52" s="74" t="s">
        <v>175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>
      <c r="A53" s="20"/>
      <c r="B53" s="92" t="s">
        <v>173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Normal="100" zoomScaleSheetLayoutView="100" workbookViewId="0">
      <pane ySplit="11" topLeftCell="A15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37" customWidth="1"/>
    <col min="12" max="12" width="1.85546875" style="9" customWidth="1"/>
    <col min="13" max="13" width="10.85546875" style="9"/>
    <col min="14" max="14" width="11.42578125" style="58" customWidth="1"/>
    <col min="15" max="15" width="10.85546875" style="58" customWidth="1"/>
    <col min="16" max="16" width="10.85546875" style="58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33"/>
      <c r="L1" s="15"/>
      <c r="M1" s="33"/>
    </row>
    <row r="2" spans="1:16">
      <c r="A2" s="16"/>
      <c r="B2" s="10"/>
      <c r="C2" s="10"/>
      <c r="D2" s="10"/>
      <c r="E2" s="10"/>
      <c r="F2" s="10"/>
      <c r="G2" s="10"/>
      <c r="H2" s="10"/>
      <c r="I2" s="11"/>
      <c r="J2" s="10"/>
      <c r="K2" s="134"/>
      <c r="L2" s="17"/>
      <c r="M2" s="33"/>
    </row>
    <row r="3" spans="1:16">
      <c r="A3" s="16"/>
      <c r="B3" s="10"/>
      <c r="C3" s="10"/>
      <c r="D3" s="10"/>
      <c r="E3" s="10"/>
      <c r="F3" s="10"/>
      <c r="G3" s="10"/>
      <c r="H3" s="10"/>
      <c r="I3" s="11"/>
      <c r="J3" s="10"/>
      <c r="K3" s="134"/>
      <c r="L3" s="17"/>
      <c r="M3" s="33"/>
    </row>
    <row r="4" spans="1:16">
      <c r="A4" s="16"/>
      <c r="B4" s="10"/>
      <c r="C4" s="10"/>
      <c r="D4" s="10"/>
      <c r="E4" s="10"/>
      <c r="F4" s="10"/>
      <c r="G4" s="10"/>
      <c r="H4" s="10"/>
      <c r="I4" s="11"/>
      <c r="J4" s="10"/>
      <c r="K4" s="134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34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34"/>
      <c r="L6" s="18"/>
    </row>
    <row r="7" spans="1:16">
      <c r="A7" s="16"/>
      <c r="B7" s="10"/>
      <c r="C7" s="191" t="s">
        <v>87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6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34"/>
      <c r="L9" s="18"/>
    </row>
    <row r="10" spans="1:16" ht="15.75" customHeight="1">
      <c r="A10" s="16"/>
      <c r="B10" s="11"/>
      <c r="C10" s="192" t="s">
        <v>2</v>
      </c>
      <c r="D10" s="192"/>
      <c r="E10" s="192"/>
      <c r="F10" s="192"/>
      <c r="G10" s="192"/>
      <c r="H10" s="192"/>
      <c r="I10" s="192"/>
      <c r="J10" s="192"/>
      <c r="K10" s="190" t="s">
        <v>185</v>
      </c>
      <c r="L10" s="18"/>
    </row>
    <row r="11" spans="1:16" ht="15.75" customHeight="1">
      <c r="A11" s="16"/>
      <c r="B11" s="11"/>
      <c r="C11" s="183">
        <v>2004</v>
      </c>
      <c r="D11" s="183">
        <v>2005</v>
      </c>
      <c r="E11" s="183">
        <v>2006</v>
      </c>
      <c r="F11" s="183">
        <v>2007</v>
      </c>
      <c r="G11" s="183">
        <v>2008</v>
      </c>
      <c r="H11" s="183">
        <v>2009</v>
      </c>
      <c r="I11" s="183">
        <v>2010</v>
      </c>
      <c r="J11" s="125">
        <v>2011</v>
      </c>
      <c r="K11" s="190"/>
      <c r="L11" s="18"/>
      <c r="O11" s="77"/>
    </row>
    <row r="12" spans="1:16" ht="12" customHeight="1">
      <c r="A12" s="16"/>
      <c r="B12" s="11"/>
      <c r="C12" s="75"/>
      <c r="D12" s="75"/>
      <c r="E12" s="75"/>
      <c r="F12" s="75"/>
      <c r="G12" s="75"/>
      <c r="H12" s="75"/>
      <c r="I12" s="11"/>
      <c r="J12" s="11"/>
      <c r="K12" s="134"/>
      <c r="L12" s="18"/>
    </row>
    <row r="13" spans="1:16">
      <c r="A13" s="16"/>
      <c r="B13" s="68" t="s">
        <v>23</v>
      </c>
      <c r="C13" s="140">
        <v>56.964925901994704</v>
      </c>
      <c r="D13" s="140">
        <v>58.733481395806677</v>
      </c>
      <c r="E13" s="140">
        <v>59.700973717339366</v>
      </c>
      <c r="F13" s="140">
        <v>59.750618557959577</v>
      </c>
      <c r="G13" s="141">
        <v>56.434545720487527</v>
      </c>
      <c r="H13" s="141">
        <v>55.799285960267753</v>
      </c>
      <c r="I13" s="141">
        <v>54.719075998846193</v>
      </c>
      <c r="J13" s="148">
        <v>56.9149125633759</v>
      </c>
      <c r="K13" s="175">
        <v>1</v>
      </c>
      <c r="L13" s="18"/>
    </row>
    <row r="14" spans="1:16" s="51" customFormat="1">
      <c r="A14" s="94"/>
      <c r="B14" s="68" t="s">
        <v>21</v>
      </c>
      <c r="C14" s="140">
        <v>51.151643126899465</v>
      </c>
      <c r="D14" s="140">
        <v>53.162445692958954</v>
      </c>
      <c r="E14" s="140">
        <v>58.1817851291502</v>
      </c>
      <c r="F14" s="140">
        <v>60.567562073722947</v>
      </c>
      <c r="G14" s="141">
        <v>62.001347651418868</v>
      </c>
      <c r="H14" s="141">
        <v>57.255227632588436</v>
      </c>
      <c r="I14" s="139">
        <v>55.582441619627176</v>
      </c>
      <c r="J14" s="148">
        <v>56.0170898186039</v>
      </c>
      <c r="K14" s="146">
        <v>2</v>
      </c>
      <c r="L14" s="95"/>
      <c r="N14" s="81"/>
      <c r="O14" s="81"/>
      <c r="P14" s="81"/>
    </row>
    <row r="15" spans="1:16">
      <c r="A15" s="16"/>
      <c r="B15" s="150" t="s">
        <v>4</v>
      </c>
      <c r="C15" s="144">
        <v>59.501057375564905</v>
      </c>
      <c r="D15" s="144">
        <v>59.600946879781993</v>
      </c>
      <c r="E15" s="144">
        <v>58.172196740489156</v>
      </c>
      <c r="F15" s="144">
        <v>61.68962517877759</v>
      </c>
      <c r="G15" s="145">
        <v>54.563287589564339</v>
      </c>
      <c r="H15" s="145">
        <v>56.193972446785885</v>
      </c>
      <c r="I15" s="185">
        <v>54.759830142580526</v>
      </c>
      <c r="J15" s="149">
        <v>54.610524966542414</v>
      </c>
      <c r="K15" s="146">
        <v>3</v>
      </c>
      <c r="L15" s="18"/>
    </row>
    <row r="16" spans="1:16">
      <c r="A16" s="16"/>
      <c r="B16" s="68" t="s">
        <v>22</v>
      </c>
      <c r="C16" s="140">
        <v>51.801437307711339</v>
      </c>
      <c r="D16" s="140">
        <v>54.322709503892042</v>
      </c>
      <c r="E16" s="140">
        <v>55.232314604157594</v>
      </c>
      <c r="F16" s="140">
        <v>56.064426270490344</v>
      </c>
      <c r="G16" s="141">
        <v>55.094689734213823</v>
      </c>
      <c r="H16" s="141">
        <v>52.583630015160047</v>
      </c>
      <c r="I16" s="139">
        <v>51.386615931013552</v>
      </c>
      <c r="J16" s="148">
        <v>50.958689177517492</v>
      </c>
      <c r="K16" s="146">
        <v>4</v>
      </c>
      <c r="L16" s="18"/>
    </row>
    <row r="17" spans="1:16">
      <c r="A17" s="16"/>
      <c r="B17" s="68" t="s">
        <v>24</v>
      </c>
      <c r="C17" s="140">
        <v>52.378175128479143</v>
      </c>
      <c r="D17" s="140">
        <v>50.126272446143574</v>
      </c>
      <c r="E17" s="140">
        <v>53.093919728841612</v>
      </c>
      <c r="F17" s="140">
        <v>52.331357207372662</v>
      </c>
      <c r="G17" s="141">
        <v>48.582208856228775</v>
      </c>
      <c r="H17" s="141">
        <v>45.724109252944544</v>
      </c>
      <c r="I17" s="139">
        <v>48.684257900407154</v>
      </c>
      <c r="J17" s="148">
        <v>49.223278911374997</v>
      </c>
      <c r="K17" s="146">
        <v>5</v>
      </c>
      <c r="L17" s="18"/>
    </row>
    <row r="18" spans="1:16">
      <c r="A18" s="16"/>
      <c r="B18" s="68" t="s">
        <v>7</v>
      </c>
      <c r="C18" s="140">
        <v>46.7126672133802</v>
      </c>
      <c r="D18" s="140">
        <v>45.206024746364605</v>
      </c>
      <c r="E18" s="140">
        <v>47.44044765272016</v>
      </c>
      <c r="F18" s="140">
        <v>48.654260008911557</v>
      </c>
      <c r="G18" s="141">
        <v>45.694940478576932</v>
      </c>
      <c r="H18" s="141">
        <v>41.941057841437107</v>
      </c>
      <c r="I18" s="139">
        <v>45.590860904982428</v>
      </c>
      <c r="J18" s="148">
        <v>44.850607568255725</v>
      </c>
      <c r="K18" s="146">
        <v>6</v>
      </c>
      <c r="L18" s="18"/>
    </row>
    <row r="19" spans="1:16">
      <c r="A19" s="16"/>
      <c r="B19" s="68" t="s">
        <v>10</v>
      </c>
      <c r="C19" s="140">
        <v>44.019811419845347</v>
      </c>
      <c r="D19" s="140">
        <v>45.806712055460245</v>
      </c>
      <c r="E19" s="140">
        <v>46.295258239472233</v>
      </c>
      <c r="F19" s="140">
        <v>48.682124721244534</v>
      </c>
      <c r="G19" s="141">
        <v>43.061945340803121</v>
      </c>
      <c r="H19" s="141">
        <v>41.901405071309284</v>
      </c>
      <c r="I19" s="139">
        <v>41.645808880348021</v>
      </c>
      <c r="J19" s="148">
        <v>43.872603297331381</v>
      </c>
      <c r="K19" s="146">
        <v>7</v>
      </c>
      <c r="L19" s="18"/>
    </row>
    <row r="20" spans="1:16">
      <c r="A20" s="16"/>
      <c r="B20" s="68" t="s">
        <v>18</v>
      </c>
      <c r="C20" s="140">
        <v>41.706569339748064</v>
      </c>
      <c r="D20" s="140">
        <v>41.265664027209439</v>
      </c>
      <c r="E20" s="140">
        <v>44.043713514263452</v>
      </c>
      <c r="F20" s="140">
        <v>44.605772091639395</v>
      </c>
      <c r="G20" s="141">
        <v>42.271218225547642</v>
      </c>
      <c r="H20" s="141">
        <v>42.246713521843695</v>
      </c>
      <c r="I20" s="139">
        <v>41.803095190860397</v>
      </c>
      <c r="J20" s="148">
        <v>43.503412193716692</v>
      </c>
      <c r="K20" s="146">
        <v>8</v>
      </c>
      <c r="L20" s="18"/>
    </row>
    <row r="21" spans="1:16">
      <c r="A21" s="16"/>
      <c r="B21" s="68" t="s">
        <v>25</v>
      </c>
      <c r="C21" s="142">
        <v>37.753388360378921</v>
      </c>
      <c r="D21" s="142">
        <v>41.052617090276051</v>
      </c>
      <c r="E21" s="142">
        <v>40.917090786978292</v>
      </c>
      <c r="F21" s="142">
        <v>42.900294633373228</v>
      </c>
      <c r="G21" s="143">
        <v>37.256311382589544</v>
      </c>
      <c r="H21" s="143">
        <v>42.127324814416163</v>
      </c>
      <c r="I21" s="139">
        <v>40.152076092294458</v>
      </c>
      <c r="J21" s="148">
        <v>40.375331876934766</v>
      </c>
      <c r="K21" s="146">
        <v>9</v>
      </c>
      <c r="L21" s="18"/>
    </row>
    <row r="22" spans="1:16" s="51" customFormat="1">
      <c r="A22" s="94"/>
      <c r="B22" s="68" t="s">
        <v>19</v>
      </c>
      <c r="C22" s="140">
        <v>47.987453572127961</v>
      </c>
      <c r="D22" s="140">
        <v>49.02261740234777</v>
      </c>
      <c r="E22" s="140">
        <v>53.180918125947201</v>
      </c>
      <c r="F22" s="140">
        <v>50.115120895277876</v>
      </c>
      <c r="G22" s="141">
        <v>45.123894157789678</v>
      </c>
      <c r="H22" s="141">
        <v>39.611982247158195</v>
      </c>
      <c r="I22" s="139">
        <v>40.271514755793149</v>
      </c>
      <c r="J22" s="148">
        <v>39.560194196990864</v>
      </c>
      <c r="K22" s="146">
        <v>10</v>
      </c>
      <c r="L22" s="95"/>
      <c r="N22" s="81"/>
      <c r="O22" s="81"/>
      <c r="P22" s="81"/>
    </row>
    <row r="23" spans="1:16">
      <c r="A23" s="16"/>
      <c r="B23" s="150" t="s">
        <v>26</v>
      </c>
      <c r="C23" s="144">
        <v>40.118796887953685</v>
      </c>
      <c r="D23" s="144">
        <v>40.630970947538216</v>
      </c>
      <c r="E23" s="144">
        <v>40.41783708145433</v>
      </c>
      <c r="F23" s="144">
        <v>44.273410483920273</v>
      </c>
      <c r="G23" s="145">
        <v>39.60888812937214</v>
      </c>
      <c r="H23" s="145">
        <v>39.87026168707046</v>
      </c>
      <c r="I23" s="185">
        <v>39.151356703652183</v>
      </c>
      <c r="J23" s="149">
        <v>38.728651703711606</v>
      </c>
      <c r="K23" s="146"/>
      <c r="L23" s="18"/>
      <c r="O23" s="78"/>
    </row>
    <row r="24" spans="1:16" s="51" customFormat="1">
      <c r="A24" s="94"/>
      <c r="B24" s="68" t="s">
        <v>5</v>
      </c>
      <c r="C24" s="140">
        <v>32.356407932490249</v>
      </c>
      <c r="D24" s="140">
        <v>35.501958861046631</v>
      </c>
      <c r="E24" s="140">
        <v>37.749887667121648</v>
      </c>
      <c r="F24" s="140">
        <v>41.388539393681533</v>
      </c>
      <c r="G24" s="141">
        <v>39.677289434209982</v>
      </c>
      <c r="H24" s="141">
        <v>39.210127017895125</v>
      </c>
      <c r="I24" s="139">
        <v>42.097365642297135</v>
      </c>
      <c r="J24" s="148">
        <v>37.877921325700385</v>
      </c>
      <c r="K24" s="146">
        <v>11</v>
      </c>
      <c r="L24" s="95"/>
      <c r="N24" s="81"/>
      <c r="O24" s="138"/>
      <c r="P24" s="81"/>
    </row>
    <row r="25" spans="1:16">
      <c r="A25" s="16"/>
      <c r="B25" s="68" t="s">
        <v>8</v>
      </c>
      <c r="C25" s="140">
        <v>34.1583515813712</v>
      </c>
      <c r="D25" s="140">
        <v>38.326129344550651</v>
      </c>
      <c r="E25" s="140">
        <v>39.519720145041468</v>
      </c>
      <c r="F25" s="140">
        <v>40.201306422633479</v>
      </c>
      <c r="G25" s="141">
        <v>38.238673490952635</v>
      </c>
      <c r="H25" s="141">
        <v>33.735299909136423</v>
      </c>
      <c r="I25" s="139">
        <v>36.258422336863866</v>
      </c>
      <c r="J25" s="148">
        <v>36.642500432932856</v>
      </c>
      <c r="K25" s="146">
        <v>12</v>
      </c>
      <c r="L25" s="18"/>
    </row>
    <row r="26" spans="1:16">
      <c r="A26" s="16"/>
      <c r="B26" s="68" t="s">
        <v>20</v>
      </c>
      <c r="C26" s="140">
        <v>42.213915407276417</v>
      </c>
      <c r="D26" s="140">
        <v>42.09719306506171</v>
      </c>
      <c r="E26" s="140">
        <v>48.766978675487373</v>
      </c>
      <c r="F26" s="140">
        <v>46.167813021332726</v>
      </c>
      <c r="G26" s="141">
        <v>30.772794491803566</v>
      </c>
      <c r="H26" s="141">
        <v>42.149333078240559</v>
      </c>
      <c r="I26" s="139">
        <v>39.653465346534652</v>
      </c>
      <c r="J26" s="148">
        <v>35.522340401882701</v>
      </c>
      <c r="K26" s="146"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35"/>
      <c r="L27" s="18"/>
      <c r="N27" s="58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35"/>
      <c r="L28" s="18"/>
      <c r="N28" s="58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35"/>
      <c r="L29" s="18"/>
      <c r="N29" s="58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35"/>
      <c r="L30" s="18"/>
      <c r="N30" s="58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35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35"/>
      <c r="L32" s="18"/>
      <c r="N32" s="58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35"/>
      <c r="L33" s="18"/>
      <c r="N33" s="58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35"/>
      <c r="L34" s="18"/>
      <c r="N34" s="58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35"/>
      <c r="L35" s="18"/>
      <c r="N35" s="58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35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35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35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34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34"/>
      <c r="L40" s="18"/>
    </row>
    <row r="41" spans="1:14">
      <c r="A41" s="16"/>
      <c r="B41" s="74" t="s">
        <v>193</v>
      </c>
      <c r="C41" s="11"/>
      <c r="D41" s="11"/>
      <c r="E41" s="11"/>
      <c r="F41" s="11"/>
      <c r="G41" s="11"/>
      <c r="H41" s="11"/>
      <c r="I41" s="11"/>
      <c r="J41" s="11"/>
      <c r="K41" s="134"/>
      <c r="L41" s="18"/>
    </row>
    <row r="42" spans="1:14">
      <c r="A42" s="16"/>
      <c r="B42" s="74" t="s">
        <v>105</v>
      </c>
      <c r="C42" s="11"/>
      <c r="D42" s="11"/>
      <c r="E42" s="11"/>
      <c r="F42" s="11"/>
      <c r="G42" s="11"/>
      <c r="H42" s="11"/>
      <c r="I42" s="11"/>
      <c r="J42" s="11"/>
      <c r="K42" s="134"/>
      <c r="L42" s="18"/>
    </row>
    <row r="43" spans="1:14">
      <c r="A43" s="16"/>
      <c r="B43" s="74" t="s">
        <v>103</v>
      </c>
      <c r="C43" s="11"/>
      <c r="D43" s="11"/>
      <c r="E43" s="11"/>
      <c r="F43" s="11"/>
      <c r="G43" s="11"/>
      <c r="H43" s="11"/>
      <c r="I43" s="11"/>
      <c r="J43" s="11"/>
      <c r="K43" s="134"/>
      <c r="L43" s="18"/>
    </row>
    <row r="44" spans="1:14">
      <c r="A44" s="16"/>
      <c r="B44" s="74" t="s">
        <v>178</v>
      </c>
      <c r="C44" s="11"/>
      <c r="D44" s="11"/>
      <c r="E44" s="11"/>
      <c r="F44" s="11"/>
      <c r="G44" s="11"/>
      <c r="H44" s="11"/>
      <c r="I44" s="11"/>
      <c r="J44" s="11"/>
      <c r="K44" s="134"/>
      <c r="L44" s="18"/>
    </row>
    <row r="45" spans="1:14">
      <c r="A45" s="20"/>
      <c r="B45" s="92" t="s">
        <v>173</v>
      </c>
      <c r="C45" s="21"/>
      <c r="D45" s="21"/>
      <c r="E45" s="21"/>
      <c r="F45" s="21"/>
      <c r="G45" s="21"/>
      <c r="H45" s="21"/>
      <c r="I45" s="21"/>
      <c r="J45" s="21"/>
      <c r="K45" s="136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55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61" customWidth="1"/>
    <col min="15" max="15" width="10.85546875" style="61" customWidth="1"/>
    <col min="16" max="16" width="10.85546875" style="61"/>
    <col min="17" max="16384" width="10.85546875" style="11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62"/>
    </row>
    <row r="2" spans="1:16">
      <c r="A2" s="16"/>
      <c r="B2" s="10"/>
      <c r="C2" s="10"/>
      <c r="D2" s="10"/>
      <c r="E2" s="10"/>
      <c r="F2" s="10"/>
      <c r="G2" s="10"/>
      <c r="H2" s="10"/>
      <c r="J2" s="10"/>
      <c r="K2" s="10"/>
      <c r="L2" s="17"/>
      <c r="M2" s="62"/>
    </row>
    <row r="3" spans="1:16">
      <c r="A3" s="16"/>
      <c r="B3" s="10"/>
      <c r="C3" s="10"/>
      <c r="D3" s="10"/>
      <c r="E3" s="10"/>
      <c r="F3" s="10"/>
      <c r="G3" s="10"/>
      <c r="H3" s="10"/>
      <c r="J3" s="10"/>
      <c r="K3" s="10"/>
      <c r="L3" s="17"/>
      <c r="M3" s="62"/>
    </row>
    <row r="4" spans="1:16">
      <c r="A4" s="16"/>
      <c r="B4" s="10"/>
      <c r="C4" s="10"/>
      <c r="D4" s="10"/>
      <c r="E4" s="10"/>
      <c r="F4" s="10"/>
      <c r="G4" s="10"/>
      <c r="H4" s="10"/>
      <c r="J4" s="10"/>
      <c r="K4" s="10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6">
      <c r="A7" s="16"/>
      <c r="B7" s="10"/>
      <c r="C7" s="191" t="s">
        <v>88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6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6" ht="15.75" customHeight="1">
      <c r="A10" s="16"/>
      <c r="C10" s="192" t="s">
        <v>2</v>
      </c>
      <c r="D10" s="192"/>
      <c r="E10" s="192"/>
      <c r="F10" s="192"/>
      <c r="G10" s="192"/>
      <c r="H10" s="192"/>
      <c r="I10" s="192"/>
      <c r="J10" s="192"/>
      <c r="K10" s="190" t="s">
        <v>185</v>
      </c>
      <c r="L10" s="18"/>
    </row>
    <row r="11" spans="1:16">
      <c r="A11" s="16"/>
      <c r="C11" s="183">
        <v>2004</v>
      </c>
      <c r="D11" s="183">
        <v>2005</v>
      </c>
      <c r="E11" s="183">
        <v>2006</v>
      </c>
      <c r="F11" s="183">
        <v>2007</v>
      </c>
      <c r="G11" s="183">
        <v>2008</v>
      </c>
      <c r="H11" s="183">
        <v>2009</v>
      </c>
      <c r="I11" s="183">
        <v>2010</v>
      </c>
      <c r="J11" s="183">
        <v>2011</v>
      </c>
      <c r="K11" s="190"/>
      <c r="L11" s="18"/>
      <c r="O11" s="77"/>
    </row>
    <row r="12" spans="1:16" ht="12" customHeight="1">
      <c r="A12" s="16"/>
      <c r="C12" s="125"/>
      <c r="D12" s="125"/>
      <c r="E12" s="125"/>
      <c r="F12" s="125"/>
      <c r="G12" s="125"/>
      <c r="H12" s="125"/>
      <c r="K12" s="134"/>
      <c r="L12" s="18"/>
    </row>
    <row r="13" spans="1:16">
      <c r="A13" s="16"/>
      <c r="B13" s="68" t="s">
        <v>13</v>
      </c>
      <c r="C13" s="140"/>
      <c r="D13" s="140"/>
      <c r="E13" s="140"/>
      <c r="F13" s="140"/>
      <c r="G13" s="141"/>
      <c r="H13" s="141"/>
      <c r="I13" s="141"/>
      <c r="J13" s="148">
        <v>100.00000000000001</v>
      </c>
      <c r="K13" s="178">
        <v>1</v>
      </c>
      <c r="L13" s="18"/>
    </row>
    <row r="14" spans="1:16" s="12" customFormat="1">
      <c r="A14" s="94"/>
      <c r="B14" s="68" t="s">
        <v>3</v>
      </c>
      <c r="C14" s="140"/>
      <c r="D14" s="140"/>
      <c r="E14" s="140"/>
      <c r="F14" s="140"/>
      <c r="G14" s="141"/>
      <c r="H14" s="141"/>
      <c r="I14" s="139"/>
      <c r="J14" s="148">
        <v>100</v>
      </c>
      <c r="K14" s="147">
        <v>2</v>
      </c>
      <c r="L14" s="95"/>
      <c r="N14" s="82"/>
      <c r="O14" s="82"/>
      <c r="P14" s="82"/>
    </row>
    <row r="15" spans="1:16">
      <c r="A15" s="16"/>
      <c r="B15" s="68" t="s">
        <v>6</v>
      </c>
      <c r="C15" s="140"/>
      <c r="D15" s="140"/>
      <c r="E15" s="140"/>
      <c r="F15" s="140"/>
      <c r="G15" s="141"/>
      <c r="H15" s="141"/>
      <c r="I15" s="139"/>
      <c r="J15" s="148">
        <v>100</v>
      </c>
      <c r="K15" s="147">
        <v>3</v>
      </c>
      <c r="L15" s="18"/>
    </row>
    <row r="16" spans="1:16">
      <c r="A16" s="16"/>
      <c r="B16" s="68" t="s">
        <v>9</v>
      </c>
      <c r="C16" s="140"/>
      <c r="D16" s="140"/>
      <c r="E16" s="140"/>
      <c r="F16" s="140"/>
      <c r="G16" s="141"/>
      <c r="H16" s="141"/>
      <c r="I16" s="139"/>
      <c r="J16" s="148">
        <v>100</v>
      </c>
      <c r="K16" s="147">
        <v>4</v>
      </c>
      <c r="L16" s="18"/>
    </row>
    <row r="17" spans="1:16">
      <c r="A17" s="16"/>
      <c r="B17" s="68" t="s">
        <v>11</v>
      </c>
      <c r="C17" s="140"/>
      <c r="D17" s="140"/>
      <c r="E17" s="140"/>
      <c r="F17" s="140"/>
      <c r="G17" s="141"/>
      <c r="H17" s="141"/>
      <c r="I17" s="139"/>
      <c r="J17" s="148">
        <v>100</v>
      </c>
      <c r="K17" s="147">
        <v>5</v>
      </c>
      <c r="L17" s="18"/>
    </row>
    <row r="18" spans="1:16">
      <c r="A18" s="16"/>
      <c r="B18" s="68" t="s">
        <v>12</v>
      </c>
      <c r="C18" s="140"/>
      <c r="D18" s="140"/>
      <c r="E18" s="140"/>
      <c r="F18" s="140"/>
      <c r="G18" s="141"/>
      <c r="H18" s="141"/>
      <c r="I18" s="139"/>
      <c r="J18" s="148">
        <v>100</v>
      </c>
      <c r="K18" s="147">
        <v>6</v>
      </c>
      <c r="L18" s="18"/>
    </row>
    <row r="19" spans="1:16">
      <c r="A19" s="16"/>
      <c r="B19" s="68" t="s">
        <v>15</v>
      </c>
      <c r="C19" s="140"/>
      <c r="D19" s="140"/>
      <c r="E19" s="140"/>
      <c r="F19" s="140"/>
      <c r="G19" s="141"/>
      <c r="H19" s="141"/>
      <c r="I19" s="139"/>
      <c r="J19" s="148">
        <v>100</v>
      </c>
      <c r="K19" s="147">
        <v>7</v>
      </c>
      <c r="L19" s="18"/>
    </row>
    <row r="20" spans="1:16">
      <c r="A20" s="16"/>
      <c r="B20" s="68" t="s">
        <v>16</v>
      </c>
      <c r="C20" s="140"/>
      <c r="D20" s="140"/>
      <c r="E20" s="140"/>
      <c r="F20" s="140"/>
      <c r="G20" s="141"/>
      <c r="H20" s="141"/>
      <c r="I20" s="139"/>
      <c r="J20" s="148">
        <v>100</v>
      </c>
      <c r="K20" s="147">
        <v>8</v>
      </c>
      <c r="L20" s="18"/>
    </row>
    <row r="21" spans="1:16">
      <c r="A21" s="16"/>
      <c r="B21" s="68" t="s">
        <v>17</v>
      </c>
      <c r="C21" s="142"/>
      <c r="D21" s="142"/>
      <c r="E21" s="142"/>
      <c r="F21" s="142"/>
      <c r="G21" s="143"/>
      <c r="H21" s="143"/>
      <c r="I21" s="139"/>
      <c r="J21" s="148">
        <v>100</v>
      </c>
      <c r="K21" s="147">
        <v>9</v>
      </c>
      <c r="L21" s="18"/>
    </row>
    <row r="22" spans="1:16" s="12" customFormat="1">
      <c r="A22" s="94"/>
      <c r="B22" s="68" t="s">
        <v>198</v>
      </c>
      <c r="C22" s="140"/>
      <c r="D22" s="140"/>
      <c r="E22" s="140"/>
      <c r="F22" s="140"/>
      <c r="G22" s="141"/>
      <c r="H22" s="141"/>
      <c r="I22" s="139"/>
      <c r="J22" s="148">
        <v>100</v>
      </c>
      <c r="K22" s="147">
        <v>10</v>
      </c>
      <c r="L22" s="95"/>
      <c r="N22" s="82"/>
      <c r="O22" s="82"/>
      <c r="P22" s="82"/>
    </row>
    <row r="23" spans="1:16">
      <c r="A23" s="16"/>
      <c r="B23" s="68" t="s">
        <v>14</v>
      </c>
      <c r="C23" s="140"/>
      <c r="D23" s="140"/>
      <c r="E23" s="140"/>
      <c r="F23" s="140"/>
      <c r="G23" s="141"/>
      <c r="H23" s="141"/>
      <c r="I23" s="139"/>
      <c r="J23" s="148">
        <v>99.999999999999986</v>
      </c>
      <c r="K23" s="178">
        <v>11</v>
      </c>
      <c r="L23" s="18"/>
      <c r="O23" s="83"/>
    </row>
    <row r="24" spans="1:16">
      <c r="A24" s="16"/>
      <c r="B24" s="68" t="s">
        <v>20</v>
      </c>
      <c r="C24" s="140">
        <v>57.786084592723583</v>
      </c>
      <c r="D24" s="140">
        <v>57.90280693493829</v>
      </c>
      <c r="E24" s="140">
        <v>51.233021324512627</v>
      </c>
      <c r="F24" s="140">
        <v>53.832186978667274</v>
      </c>
      <c r="G24" s="141">
        <v>69.227205508196448</v>
      </c>
      <c r="H24" s="141">
        <v>57.850666921759441</v>
      </c>
      <c r="I24" s="139">
        <v>60.346534653465355</v>
      </c>
      <c r="J24" s="148">
        <v>64.477659598117299</v>
      </c>
      <c r="K24" s="178">
        <v>12</v>
      </c>
      <c r="L24" s="18"/>
      <c r="O24" s="83"/>
    </row>
    <row r="25" spans="1:16">
      <c r="A25" s="16"/>
      <c r="B25" s="68" t="s">
        <v>8</v>
      </c>
      <c r="C25" s="140">
        <v>65.841648418628807</v>
      </c>
      <c r="D25" s="140">
        <v>61.673870655449342</v>
      </c>
      <c r="E25" s="140">
        <v>60.480279854958525</v>
      </c>
      <c r="F25" s="140">
        <v>59.798693577366514</v>
      </c>
      <c r="G25" s="141">
        <v>61.761326509047365</v>
      </c>
      <c r="H25" s="141">
        <v>66.26470009086357</v>
      </c>
      <c r="I25" s="139">
        <v>63.741577663136141</v>
      </c>
      <c r="J25" s="148">
        <v>63.357499567067151</v>
      </c>
      <c r="K25" s="147">
        <v>13</v>
      </c>
      <c r="L25" s="18"/>
    </row>
    <row r="26" spans="1:16">
      <c r="A26" s="16"/>
      <c r="B26" s="68" t="s">
        <v>5</v>
      </c>
      <c r="C26" s="140">
        <v>67.643592067509744</v>
      </c>
      <c r="D26" s="140">
        <v>64.498041138953369</v>
      </c>
      <c r="E26" s="140">
        <v>62.250112332878352</v>
      </c>
      <c r="F26" s="140">
        <v>58.611460606318467</v>
      </c>
      <c r="G26" s="141">
        <v>60.322710565790011</v>
      </c>
      <c r="H26" s="141">
        <v>60.789872982104875</v>
      </c>
      <c r="I26" s="139">
        <v>57.902634357702873</v>
      </c>
      <c r="J26" s="148">
        <v>62.122078674299615</v>
      </c>
      <c r="K26" s="178">
        <v>14</v>
      </c>
      <c r="L26" s="18"/>
    </row>
    <row r="27" spans="1:16">
      <c r="A27" s="16"/>
      <c r="B27" s="150" t="s">
        <v>26</v>
      </c>
      <c r="C27" s="144">
        <v>59.881203112046315</v>
      </c>
      <c r="D27" s="144">
        <v>59.369029052461791</v>
      </c>
      <c r="E27" s="144">
        <v>59.58216291854567</v>
      </c>
      <c r="F27" s="144">
        <v>55.72658951607972</v>
      </c>
      <c r="G27" s="145">
        <v>60.39111187062786</v>
      </c>
      <c r="H27" s="145">
        <v>60.12973831292954</v>
      </c>
      <c r="I27" s="185">
        <v>60.848643296347817</v>
      </c>
      <c r="J27" s="149">
        <v>61.271348296288402</v>
      </c>
      <c r="K27" s="178"/>
      <c r="L27" s="18"/>
    </row>
    <row r="28" spans="1:16">
      <c r="A28" s="16"/>
      <c r="B28" s="68" t="s">
        <v>19</v>
      </c>
      <c r="C28" s="140">
        <v>52.012546427872032</v>
      </c>
      <c r="D28" s="140">
        <v>50.97738259765223</v>
      </c>
      <c r="E28" s="140">
        <v>46.819081874052806</v>
      </c>
      <c r="F28" s="140">
        <v>49.884879104722124</v>
      </c>
      <c r="G28" s="141">
        <v>54.876105842210322</v>
      </c>
      <c r="H28" s="141">
        <v>60.388017752841797</v>
      </c>
      <c r="I28" s="139">
        <v>59.728485244206844</v>
      </c>
      <c r="J28" s="148">
        <v>60.439805803009136</v>
      </c>
      <c r="K28" s="178">
        <v>15</v>
      </c>
      <c r="L28" s="18"/>
    </row>
    <row r="29" spans="1:16">
      <c r="A29" s="16"/>
      <c r="B29" s="68" t="s">
        <v>25</v>
      </c>
      <c r="C29" s="140">
        <v>62.246611639621079</v>
      </c>
      <c r="D29" s="140">
        <v>58.947382909723949</v>
      </c>
      <c r="E29" s="140">
        <v>59.082909213021701</v>
      </c>
      <c r="F29" s="140">
        <v>57.099705366626772</v>
      </c>
      <c r="G29" s="141">
        <v>62.743688617410449</v>
      </c>
      <c r="H29" s="141">
        <v>57.872675185583844</v>
      </c>
      <c r="I29" s="139">
        <v>59.847923907705542</v>
      </c>
      <c r="J29" s="148">
        <v>59.624668123065227</v>
      </c>
      <c r="K29" s="147">
        <v>16</v>
      </c>
      <c r="L29" s="18"/>
    </row>
    <row r="30" spans="1:16">
      <c r="A30" s="16"/>
      <c r="B30" s="68" t="s">
        <v>18</v>
      </c>
      <c r="C30" s="140">
        <v>58.293430660251936</v>
      </c>
      <c r="D30" s="140">
        <v>58.734335972790568</v>
      </c>
      <c r="E30" s="140">
        <v>55.956286485736548</v>
      </c>
      <c r="F30" s="140">
        <v>55.394227908360605</v>
      </c>
      <c r="G30" s="141">
        <v>57.728781774452358</v>
      </c>
      <c r="H30" s="141">
        <v>57.753286478156298</v>
      </c>
      <c r="I30" s="139">
        <v>58.196904809139603</v>
      </c>
      <c r="J30" s="148">
        <v>56.496587806283301</v>
      </c>
      <c r="K30" s="178">
        <v>17</v>
      </c>
      <c r="L30" s="18"/>
    </row>
    <row r="31" spans="1:16">
      <c r="A31" s="16"/>
      <c r="B31" s="68" t="s">
        <v>10</v>
      </c>
      <c r="C31" s="140">
        <v>55.980188580154646</v>
      </c>
      <c r="D31" s="140">
        <v>54.193287944539762</v>
      </c>
      <c r="E31" s="140">
        <v>53.704741760527767</v>
      </c>
      <c r="F31" s="140">
        <v>51.317875278755473</v>
      </c>
      <c r="G31" s="141">
        <v>56.938054659196872</v>
      </c>
      <c r="H31" s="141">
        <v>58.098594928690716</v>
      </c>
      <c r="I31" s="139">
        <v>58.354191119651972</v>
      </c>
      <c r="J31" s="148">
        <v>56.127396702668612</v>
      </c>
      <c r="K31" s="178">
        <v>18</v>
      </c>
      <c r="L31" s="18"/>
    </row>
    <row r="32" spans="1:16">
      <c r="A32" s="16"/>
      <c r="B32" s="68" t="s">
        <v>7</v>
      </c>
      <c r="C32" s="140">
        <v>53.287332786619793</v>
      </c>
      <c r="D32" s="140">
        <v>54.793975253635402</v>
      </c>
      <c r="E32" s="140">
        <v>52.559552347279848</v>
      </c>
      <c r="F32" s="140">
        <v>51.345739991088443</v>
      </c>
      <c r="G32" s="141">
        <v>54.305059521423068</v>
      </c>
      <c r="H32" s="141">
        <v>58.058942158562893</v>
      </c>
      <c r="I32" s="139">
        <v>54.409139095017579</v>
      </c>
      <c r="J32" s="148">
        <v>55.149392431744275</v>
      </c>
      <c r="K32" s="178">
        <v>19</v>
      </c>
      <c r="L32" s="18"/>
    </row>
    <row r="33" spans="1:14">
      <c r="A33" s="16"/>
      <c r="B33" s="68" t="s">
        <v>24</v>
      </c>
      <c r="C33" s="140">
        <v>47.621824871520865</v>
      </c>
      <c r="D33" s="140">
        <v>49.873727553856426</v>
      </c>
      <c r="E33" s="140">
        <v>46.906080271158388</v>
      </c>
      <c r="F33" s="140">
        <v>47.668642792627338</v>
      </c>
      <c r="G33" s="141">
        <v>51.417791143771225</v>
      </c>
      <c r="H33" s="141">
        <v>54.275890747055456</v>
      </c>
      <c r="I33" s="139">
        <v>51.315742099592846</v>
      </c>
      <c r="J33" s="148">
        <v>50.776721088625003</v>
      </c>
      <c r="K33" s="178">
        <v>20</v>
      </c>
      <c r="L33" s="18"/>
    </row>
    <row r="34" spans="1:14">
      <c r="A34" s="16"/>
      <c r="B34" s="68" t="s">
        <v>22</v>
      </c>
      <c r="C34" s="140">
        <v>48.198562692288661</v>
      </c>
      <c r="D34" s="140">
        <v>45.67729049610795</v>
      </c>
      <c r="E34" s="140">
        <v>44.767685395842406</v>
      </c>
      <c r="F34" s="140">
        <v>43.935573729509649</v>
      </c>
      <c r="G34" s="141">
        <v>44.90531026578617</v>
      </c>
      <c r="H34" s="141">
        <v>47.41636998483996</v>
      </c>
      <c r="I34" s="139">
        <v>48.613384068986448</v>
      </c>
      <c r="J34" s="148">
        <v>49.041310822482508</v>
      </c>
      <c r="K34" s="178">
        <v>21</v>
      </c>
      <c r="L34" s="18"/>
    </row>
    <row r="35" spans="1:14">
      <c r="A35" s="16"/>
      <c r="B35" s="150" t="s">
        <v>4</v>
      </c>
      <c r="C35" s="176">
        <v>40.498942624435095</v>
      </c>
      <c r="D35" s="176">
        <v>40.399053120218007</v>
      </c>
      <c r="E35" s="176">
        <v>41.827803259510851</v>
      </c>
      <c r="F35" s="176">
        <v>38.310374821222403</v>
      </c>
      <c r="G35" s="177">
        <v>45.436712410435668</v>
      </c>
      <c r="H35" s="177">
        <v>43.806027553214115</v>
      </c>
      <c r="I35" s="174">
        <v>45.240169857419474</v>
      </c>
      <c r="J35" s="149">
        <v>45.389475033457586</v>
      </c>
      <c r="K35" s="132">
        <v>22</v>
      </c>
      <c r="L35" s="18"/>
    </row>
    <row r="36" spans="1:14">
      <c r="A36" s="16"/>
      <c r="B36" s="68" t="s">
        <v>21</v>
      </c>
      <c r="C36" s="140">
        <v>48.848356873100535</v>
      </c>
      <c r="D36" s="140">
        <v>46.837554307041039</v>
      </c>
      <c r="E36" s="140">
        <v>41.8182148708498</v>
      </c>
      <c r="F36" s="140">
        <v>39.432437926277046</v>
      </c>
      <c r="G36" s="141">
        <v>37.998652348581132</v>
      </c>
      <c r="H36" s="141">
        <v>42.744772367411557</v>
      </c>
      <c r="I36" s="139">
        <v>44.417558380372817</v>
      </c>
      <c r="J36" s="148">
        <v>43.9829101813961</v>
      </c>
      <c r="K36" s="178">
        <v>23</v>
      </c>
      <c r="L36" s="18"/>
    </row>
    <row r="37" spans="1:14">
      <c r="A37" s="16"/>
      <c r="B37" s="68" t="s">
        <v>23</v>
      </c>
      <c r="C37" s="140">
        <v>43.035074098005296</v>
      </c>
      <c r="D37" s="140">
        <v>41.266518604193323</v>
      </c>
      <c r="E37" s="140">
        <v>40.299026282660634</v>
      </c>
      <c r="F37" s="140">
        <v>40.249381442040423</v>
      </c>
      <c r="G37" s="141">
        <v>43.565454279512466</v>
      </c>
      <c r="H37" s="141">
        <v>44.200714039732254</v>
      </c>
      <c r="I37" s="139">
        <v>45.280924001153799</v>
      </c>
      <c r="J37" s="148">
        <v>43.0850874366241</v>
      </c>
      <c r="K37" s="178">
        <v>24</v>
      </c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  <c r="N38" s="61" t="str">
        <f>IF(F38="","",1)</f>
        <v/>
      </c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4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  <c r="N41" s="61" t="str">
        <f>IF(F41="","",1)</f>
        <v/>
      </c>
    </row>
    <row r="42" spans="1:14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  <c r="N42" s="61" t="str">
        <f>IF(F42="","",1)</f>
        <v/>
      </c>
    </row>
    <row r="43" spans="1:14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  <c r="N43" s="61" t="str">
        <f>IF(F43="","",1)</f>
        <v/>
      </c>
    </row>
    <row r="44" spans="1:14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4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  <c r="N45" s="61" t="str">
        <f>IF(F45="","",1)</f>
        <v/>
      </c>
    </row>
    <row r="46" spans="1:14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  <c r="N46" s="61" t="str">
        <f>IF(F46="","",1)</f>
        <v/>
      </c>
    </row>
    <row r="47" spans="1:14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  <c r="N47" s="61" t="str">
        <f>IF(F47="","",1)</f>
        <v/>
      </c>
    </row>
    <row r="48" spans="1:14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  <c r="N48" s="61" t="str">
        <f>IF(F48="","",1)</f>
        <v/>
      </c>
    </row>
    <row r="49" spans="1:12">
      <c r="A49" s="16"/>
      <c r="B49" s="74" t="s">
        <v>193</v>
      </c>
      <c r="L49" s="18"/>
    </row>
    <row r="50" spans="1:12">
      <c r="A50" s="16"/>
      <c r="B50" s="74" t="s">
        <v>105</v>
      </c>
      <c r="L50" s="18"/>
    </row>
    <row r="51" spans="1:12">
      <c r="A51" s="16"/>
      <c r="B51" s="74" t="s">
        <v>103</v>
      </c>
      <c r="L51" s="18"/>
    </row>
    <row r="52" spans="1:12">
      <c r="A52" s="16"/>
      <c r="B52" s="74" t="s">
        <v>178</v>
      </c>
      <c r="L52" s="18"/>
    </row>
    <row r="53" spans="1:12">
      <c r="A53" s="20"/>
      <c r="B53" s="92" t="s">
        <v>173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  <row r="54" spans="1:12">
      <c r="B54" s="63"/>
      <c r="C54" s="63"/>
      <c r="D54" s="63"/>
      <c r="E54" s="63"/>
    </row>
    <row r="55" spans="1:12">
      <c r="B55" s="63"/>
      <c r="C55" s="63"/>
      <c r="D55" s="63"/>
      <c r="E55" s="6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88"/>
      <c r="E1" s="14"/>
      <c r="F1" s="14"/>
      <c r="G1" s="14"/>
      <c r="H1" s="14"/>
      <c r="I1" s="14"/>
      <c r="J1" s="15"/>
      <c r="K1" s="33"/>
    </row>
    <row r="2" spans="1:22">
      <c r="A2" s="16"/>
      <c r="B2" s="10"/>
      <c r="C2" s="10"/>
      <c r="D2" s="11"/>
      <c r="E2" s="10"/>
      <c r="F2" s="156"/>
      <c r="G2" s="156"/>
      <c r="H2" s="156"/>
      <c r="I2" s="10"/>
      <c r="J2" s="17"/>
      <c r="K2" s="33"/>
    </row>
    <row r="3" spans="1:22">
      <c r="A3" s="16"/>
      <c r="B3" s="10"/>
      <c r="C3" s="10"/>
      <c r="D3" s="11"/>
      <c r="E3" s="10"/>
      <c r="F3" s="156"/>
      <c r="G3" s="156"/>
      <c r="H3" s="156"/>
      <c r="I3" s="10"/>
      <c r="J3" s="17"/>
      <c r="K3" s="33"/>
    </row>
    <row r="4" spans="1:22">
      <c r="A4" s="16"/>
      <c r="B4" s="10"/>
      <c r="C4" s="10"/>
      <c r="D4" s="11"/>
      <c r="E4" s="10"/>
      <c r="F4" s="156"/>
      <c r="G4" s="156"/>
      <c r="H4" s="156"/>
      <c r="I4" s="10"/>
      <c r="J4" s="18"/>
    </row>
    <row r="5" spans="1:22">
      <c r="A5" s="16"/>
      <c r="B5" s="10"/>
      <c r="C5" s="10"/>
      <c r="D5" s="10"/>
      <c r="E5" s="10"/>
      <c r="F5" s="156"/>
      <c r="G5" s="156"/>
      <c r="H5" s="156"/>
      <c r="I5" s="10"/>
      <c r="J5" s="18"/>
    </row>
    <row r="6" spans="1:22">
      <c r="A6" s="16"/>
      <c r="B6" s="10"/>
      <c r="C6" s="10"/>
      <c r="D6" s="10"/>
      <c r="E6" s="10"/>
      <c r="F6" s="156"/>
      <c r="G6" s="156"/>
      <c r="H6" s="156"/>
      <c r="I6" s="10"/>
      <c r="J6" s="18"/>
    </row>
    <row r="7" spans="1:22">
      <c r="A7" s="16"/>
      <c r="B7" s="188" t="s">
        <v>183</v>
      </c>
      <c r="C7" s="188"/>
      <c r="D7" s="188"/>
      <c r="E7" s="188"/>
      <c r="F7" s="188"/>
      <c r="G7" s="188"/>
      <c r="H7" s="188"/>
      <c r="I7" s="188"/>
      <c r="J7" s="18"/>
    </row>
    <row r="8" spans="1:22">
      <c r="A8" s="16"/>
      <c r="B8" s="188" t="s">
        <v>194</v>
      </c>
      <c r="C8" s="188"/>
      <c r="D8" s="188"/>
      <c r="E8" s="188"/>
      <c r="F8" s="188"/>
      <c r="G8" s="188"/>
      <c r="H8" s="188"/>
      <c r="I8" s="188"/>
      <c r="J8" s="188"/>
    </row>
    <row r="9" spans="1:22">
      <c r="A9" s="16"/>
      <c r="B9" s="10"/>
      <c r="C9" s="119"/>
      <c r="D9" s="10"/>
      <c r="E9" s="10"/>
      <c r="F9" s="156"/>
      <c r="G9" s="156"/>
      <c r="H9" s="156"/>
      <c r="I9" s="10"/>
      <c r="J9" s="18"/>
    </row>
    <row r="10" spans="1:22" ht="15.75" customHeight="1">
      <c r="A10" s="16"/>
      <c r="B10" s="11"/>
      <c r="C10" s="189" t="s">
        <v>2</v>
      </c>
      <c r="D10" s="189"/>
      <c r="E10" s="189"/>
      <c r="F10" s="189"/>
      <c r="G10" s="190" t="s">
        <v>187</v>
      </c>
      <c r="H10" s="190"/>
      <c r="I10" s="190" t="s">
        <v>186</v>
      </c>
      <c r="J10" s="18"/>
    </row>
    <row r="11" spans="1:22" ht="15.75" customHeight="1">
      <c r="A11" s="16"/>
      <c r="B11" s="11"/>
      <c r="C11" s="183">
        <v>2008</v>
      </c>
      <c r="D11" s="183">
        <v>2009</v>
      </c>
      <c r="E11" s="183">
        <v>2010</v>
      </c>
      <c r="F11" s="183">
        <v>2011</v>
      </c>
      <c r="G11" s="184" t="s">
        <v>106</v>
      </c>
      <c r="H11" s="184" t="s">
        <v>107</v>
      </c>
      <c r="I11" s="190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G12" s="155"/>
      <c r="H12" s="155"/>
      <c r="I12" s="155"/>
      <c r="J12" s="18"/>
    </row>
    <row r="13" spans="1:22">
      <c r="A13" s="16"/>
      <c r="B13" s="120" t="s">
        <v>120</v>
      </c>
      <c r="C13" s="27">
        <v>6.4846666666666666</v>
      </c>
      <c r="D13" s="27">
        <v>3.6163333333333334</v>
      </c>
      <c r="E13" s="27">
        <v>1.5040000000000002</v>
      </c>
      <c r="F13" s="36">
        <v>1.4880000000000002</v>
      </c>
      <c r="G13" s="28">
        <f>IF(OR(OR(F13=0,E13=0),F13=""),"",(F13/E13-1)*100)</f>
        <v>-1.0638297872340385</v>
      </c>
      <c r="H13" s="26">
        <f>F13-E13</f>
        <v>-1.6000000000000014E-2</v>
      </c>
      <c r="I13" s="28">
        <f>IF(F13=0,"",F13/$L$13*100)</f>
        <v>3.9298677076590433E-2</v>
      </c>
      <c r="J13" s="18"/>
      <c r="K13" s="166" t="s">
        <v>170</v>
      </c>
      <c r="L13" s="87">
        <f>SUM(F13:F23)</f>
        <v>3786.3870000000002</v>
      </c>
      <c r="M13" s="181">
        <f>F13/'Población económicamente activa'!$G$15</f>
        <v>3.5410835096801914E-4</v>
      </c>
      <c r="N13" s="180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157</v>
      </c>
      <c r="C14" s="27">
        <v>18.747666666666667</v>
      </c>
      <c r="D14" s="27">
        <v>31.821333333333332</v>
      </c>
      <c r="E14" s="27">
        <v>25.86066666666667</v>
      </c>
      <c r="F14" s="36">
        <v>40.37166666666667</v>
      </c>
      <c r="G14" s="28">
        <f>IF(OR(OR(F14=0,E14=0),F14=""),"",(F14/E14-1)*100)</f>
        <v>56.112242530483854</v>
      </c>
      <c r="H14" s="26">
        <f>F14-E14</f>
        <v>14.510999999999999</v>
      </c>
      <c r="I14" s="28">
        <f t="shared" ref="I14:I23" si="0">IF(F14=0,"",F14/$L$13*100)</f>
        <v>1.0662319162480398</v>
      </c>
      <c r="J14" s="18"/>
      <c r="K14" s="120"/>
      <c r="L14" s="23"/>
      <c r="M14" s="181">
        <f>F14/'Población económicamente activa'!$G$15</f>
        <v>9.6074894550832526E-3</v>
      </c>
      <c r="N14" s="180"/>
    </row>
    <row r="15" spans="1:22">
      <c r="A15" s="16"/>
      <c r="B15" s="120" t="s">
        <v>122</v>
      </c>
      <c r="C15" s="53">
        <v>8.3313333333333333</v>
      </c>
      <c r="D15" s="53">
        <v>6.8410000000000002</v>
      </c>
      <c r="E15" s="53">
        <v>10.374333333333334</v>
      </c>
      <c r="F15" s="36">
        <v>16.842000000000002</v>
      </c>
      <c r="G15" s="28">
        <f t="shared" ref="G15:G23" si="1">IF(OR(OR(F15=0,E15=0),F15=""),"",(F15/E15-1)*100)</f>
        <v>62.342961796741967</v>
      </c>
      <c r="H15" s="26">
        <f t="shared" ref="H15:H23" si="2">F15-E15</f>
        <v>6.467666666666668</v>
      </c>
      <c r="I15" s="28">
        <f t="shared" si="0"/>
        <v>0.4448039780402796</v>
      </c>
      <c r="J15" s="18"/>
      <c r="K15" s="120"/>
      <c r="M15" s="181">
        <f>F15/'Población económicamente activa'!$G$15</f>
        <v>4.0079925047065718E-3</v>
      </c>
      <c r="N15" s="180"/>
    </row>
    <row r="16" spans="1:22">
      <c r="A16" s="16"/>
      <c r="B16" s="121" t="s">
        <v>123</v>
      </c>
      <c r="C16" s="27">
        <v>637.42666666666662</v>
      </c>
      <c r="D16" s="27">
        <v>625.24833333333333</v>
      </c>
      <c r="E16" s="27">
        <v>564.86766666666665</v>
      </c>
      <c r="F16" s="36">
        <v>630.72699999999998</v>
      </c>
      <c r="G16" s="28">
        <f t="shared" si="1"/>
        <v>11.659249983624488</v>
      </c>
      <c r="H16" s="26">
        <f t="shared" si="2"/>
        <v>65.859333333333325</v>
      </c>
      <c r="I16" s="28">
        <f t="shared" si="0"/>
        <v>16.657753156241029</v>
      </c>
      <c r="J16" s="18"/>
      <c r="K16" s="121"/>
      <c r="M16" s="181">
        <f>F16/'Población económicamente activa'!$G$15</f>
        <v>0.1500979152426114</v>
      </c>
      <c r="N16" s="180"/>
    </row>
    <row r="17" spans="1:14">
      <c r="A17" s="16"/>
      <c r="B17" s="120" t="s">
        <v>159</v>
      </c>
      <c r="C17" s="27">
        <v>16.585333333333335</v>
      </c>
      <c r="D17" s="27">
        <v>17.219333333333335</v>
      </c>
      <c r="E17" s="27">
        <v>10.223999999999998</v>
      </c>
      <c r="F17" s="36">
        <v>14.009333333333332</v>
      </c>
      <c r="G17" s="28">
        <f t="shared" si="1"/>
        <v>37.023995826812751</v>
      </c>
      <c r="H17" s="26">
        <f t="shared" si="2"/>
        <v>3.7853333333333339</v>
      </c>
      <c r="I17" s="28">
        <f t="shared" si="0"/>
        <v>0.36999211473453009</v>
      </c>
      <c r="J17" s="18"/>
      <c r="K17" s="120"/>
      <c r="M17" s="181">
        <f>F17/'Población económicamente activa'!$G$15</f>
        <v>3.3338857021693335E-3</v>
      </c>
      <c r="N17" s="180"/>
    </row>
    <row r="18" spans="1:14">
      <c r="A18" s="16"/>
      <c r="B18" s="120" t="s">
        <v>125</v>
      </c>
      <c r="C18" s="27">
        <v>157.43433333333334</v>
      </c>
      <c r="D18" s="27">
        <v>172.29499999999999</v>
      </c>
      <c r="E18" s="27">
        <v>170.09466666666665</v>
      </c>
      <c r="F18" s="36">
        <v>232.32666666666668</v>
      </c>
      <c r="G18" s="28">
        <f t="shared" si="1"/>
        <v>36.58668506165197</v>
      </c>
      <c r="H18" s="26">
        <f t="shared" si="2"/>
        <v>62.232000000000028</v>
      </c>
      <c r="I18" s="28">
        <f t="shared" si="0"/>
        <v>6.1358404903319883</v>
      </c>
      <c r="J18" s="18"/>
      <c r="K18" s="120"/>
      <c r="M18" s="181">
        <f>F18/'Población económicamente activa'!$G$15</f>
        <v>5.5288180658084669E-2</v>
      </c>
      <c r="N18" s="180"/>
    </row>
    <row r="19" spans="1:14">
      <c r="A19" s="16"/>
      <c r="B19" s="120" t="s">
        <v>126</v>
      </c>
      <c r="C19" s="27">
        <v>854.02200000000005</v>
      </c>
      <c r="D19" s="27">
        <v>903.65066666666678</v>
      </c>
      <c r="E19" s="27">
        <v>979.53699999999992</v>
      </c>
      <c r="F19" s="36">
        <v>1076.5436666666667</v>
      </c>
      <c r="G19" s="28">
        <f t="shared" si="1"/>
        <v>9.9033182683927912</v>
      </c>
      <c r="H19" s="26">
        <f t="shared" si="2"/>
        <v>97.006666666666774</v>
      </c>
      <c r="I19" s="28">
        <f t="shared" si="0"/>
        <v>28.43195021181582</v>
      </c>
      <c r="J19" s="18"/>
      <c r="K19" s="120"/>
      <c r="M19" s="181">
        <f>F19/'Población económicamente activa'!$G$15</f>
        <v>0.25619160117499878</v>
      </c>
      <c r="N19" s="180"/>
    </row>
    <row r="20" spans="1:14">
      <c r="A20" s="16"/>
      <c r="B20" s="120" t="s">
        <v>161</v>
      </c>
      <c r="C20" s="27">
        <v>320.738</v>
      </c>
      <c r="D20" s="27">
        <v>292.44566666666668</v>
      </c>
      <c r="E20" s="27">
        <v>344.52433333333329</v>
      </c>
      <c r="F20" s="36">
        <v>344.89966666666669</v>
      </c>
      <c r="G20" s="28">
        <f t="shared" si="1"/>
        <v>0.10894247431001425</v>
      </c>
      <c r="H20" s="26">
        <f t="shared" si="2"/>
        <v>0.37533333333340124</v>
      </c>
      <c r="I20" s="28">
        <f t="shared" si="0"/>
        <v>9.1089385915033692</v>
      </c>
      <c r="J20" s="18"/>
      <c r="K20" s="120"/>
      <c r="M20" s="181">
        <f>F20/'Población económicamente activa'!$G$15</f>
        <v>8.2077857669860754E-2</v>
      </c>
      <c r="N20" s="180"/>
    </row>
    <row r="21" spans="1:14">
      <c r="A21" s="16"/>
      <c r="B21" s="120" t="s">
        <v>128</v>
      </c>
      <c r="C21" s="27">
        <v>95.381666666666661</v>
      </c>
      <c r="D21" s="27">
        <v>86.584000000000003</v>
      </c>
      <c r="E21" s="27">
        <v>97.891666666666666</v>
      </c>
      <c r="F21" s="36">
        <v>93.478333333333339</v>
      </c>
      <c r="G21" s="28">
        <f t="shared" si="1"/>
        <v>-4.5083851196049967</v>
      </c>
      <c r="H21" s="26">
        <f t="shared" si="2"/>
        <v>-4.4133333333333269</v>
      </c>
      <c r="I21" s="28">
        <f t="shared" si="0"/>
        <v>2.4688002925568182</v>
      </c>
      <c r="J21" s="18"/>
      <c r="K21" s="120"/>
      <c r="M21" s="181">
        <f>F21/'Población económicamente activa'!$G$15</f>
        <v>2.2245603809076264E-2</v>
      </c>
      <c r="N21" s="180"/>
    </row>
    <row r="22" spans="1:14">
      <c r="A22" s="16"/>
      <c r="B22" s="120" t="s">
        <v>129</v>
      </c>
      <c r="C22" s="27">
        <v>431.00299999999999</v>
      </c>
      <c r="D22" s="27">
        <v>399.37533333333334</v>
      </c>
      <c r="E22" s="27">
        <v>443.51933333333335</v>
      </c>
      <c r="F22" s="36">
        <v>476.02966666666663</v>
      </c>
      <c r="G22" s="28">
        <f t="shared" si="1"/>
        <v>7.3300825668629166</v>
      </c>
      <c r="H22" s="26">
        <f t="shared" si="2"/>
        <v>32.510333333333278</v>
      </c>
      <c r="I22" s="28">
        <f t="shared" si="0"/>
        <v>12.5721345088779</v>
      </c>
      <c r="J22" s="18"/>
      <c r="K22" s="120"/>
      <c r="M22" s="181">
        <f>F22/'Población económicamente activa'!$G$15</f>
        <v>0.11328365609891743</v>
      </c>
      <c r="N22" s="180"/>
    </row>
    <row r="23" spans="1:14">
      <c r="A23" s="16"/>
      <c r="B23" s="120" t="s">
        <v>163</v>
      </c>
      <c r="C23" s="27">
        <v>821.95433333333347</v>
      </c>
      <c r="D23" s="27">
        <v>836.21433333333334</v>
      </c>
      <c r="E23" s="27">
        <v>876.44099999999992</v>
      </c>
      <c r="F23" s="36">
        <v>859.67099999999994</v>
      </c>
      <c r="G23" s="28">
        <f t="shared" si="1"/>
        <v>-1.9134202986852533</v>
      </c>
      <c r="H23" s="26">
        <f t="shared" si="2"/>
        <v>-16.769999999999982</v>
      </c>
      <c r="I23" s="28">
        <f t="shared" si="0"/>
        <v>22.704256062573634</v>
      </c>
      <c r="J23" s="18"/>
      <c r="K23" s="120"/>
      <c r="M23" s="181">
        <f>F23/'Población económicamente activa'!$G$15</f>
        <v>0.20458110227488435</v>
      </c>
      <c r="N23" s="180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20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105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105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105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105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105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105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105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105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105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105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105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105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105"/>
    </row>
    <row r="38" spans="1:12">
      <c r="A38" s="16"/>
      <c r="B38" s="74" t="s">
        <v>158</v>
      </c>
      <c r="C38" s="5"/>
      <c r="D38" s="6"/>
      <c r="E38" s="6"/>
      <c r="F38" s="6"/>
      <c r="G38" s="6"/>
      <c r="H38" s="6"/>
      <c r="I38" s="6"/>
      <c r="J38" s="18"/>
      <c r="L38" s="105"/>
    </row>
    <row r="39" spans="1:12">
      <c r="A39" s="16"/>
      <c r="B39" s="74" t="s">
        <v>160</v>
      </c>
      <c r="C39" s="5"/>
      <c r="D39" s="6"/>
      <c r="E39" s="6"/>
      <c r="F39" s="6"/>
      <c r="G39" s="6"/>
      <c r="H39" s="6"/>
      <c r="I39" s="6"/>
      <c r="J39" s="18"/>
      <c r="L39" s="105"/>
    </row>
    <row r="40" spans="1:12">
      <c r="A40" s="16"/>
      <c r="B40" s="74" t="s">
        <v>162</v>
      </c>
      <c r="C40" s="5"/>
      <c r="D40" s="6"/>
      <c r="E40" s="6"/>
      <c r="F40" s="6"/>
      <c r="G40" s="6"/>
      <c r="H40" s="6"/>
      <c r="I40" s="6"/>
      <c r="J40" s="18"/>
      <c r="L40" s="105"/>
    </row>
    <row r="41" spans="1:12">
      <c r="A41" s="16"/>
      <c r="B41" s="74" t="s">
        <v>164</v>
      </c>
      <c r="C41" s="5"/>
      <c r="D41" s="6"/>
      <c r="E41" s="6"/>
      <c r="F41" s="6"/>
      <c r="G41" s="6"/>
      <c r="H41" s="6"/>
      <c r="I41" s="6"/>
      <c r="J41" s="18"/>
      <c r="L41" s="105"/>
    </row>
    <row r="42" spans="1:12">
      <c r="A42" s="16"/>
      <c r="B42" s="74" t="s">
        <v>193</v>
      </c>
      <c r="C42" s="5"/>
      <c r="D42" s="6"/>
      <c r="E42" s="6"/>
      <c r="F42" s="6"/>
      <c r="G42" s="6"/>
      <c r="H42" s="6"/>
      <c r="I42" s="6"/>
      <c r="J42" s="18"/>
      <c r="L42" s="105"/>
    </row>
    <row r="43" spans="1:12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8"/>
      <c r="L44" s="105"/>
    </row>
    <row r="45" spans="1:12">
      <c r="A45" s="16"/>
      <c r="B45" s="74" t="s">
        <v>178</v>
      </c>
      <c r="C45" s="61"/>
      <c r="D45" s="61"/>
      <c r="E45" s="61"/>
      <c r="F45" s="61"/>
      <c r="G45" s="61"/>
      <c r="H45" s="61"/>
      <c r="I45" s="61"/>
      <c r="J45" s="90"/>
      <c r="K45" s="58"/>
      <c r="L45" s="58"/>
    </row>
    <row r="46" spans="1:12">
      <c r="A46" s="20"/>
      <c r="B46" s="92" t="s">
        <v>173</v>
      </c>
      <c r="C46" s="96"/>
      <c r="D46" s="96"/>
      <c r="E46" s="97"/>
      <c r="F46" s="97"/>
      <c r="G46" s="97"/>
      <c r="H46" s="97"/>
      <c r="I46" s="97"/>
      <c r="J46" s="98"/>
      <c r="K46" s="58"/>
      <c r="L46" s="58"/>
    </row>
    <row r="47" spans="1:12">
      <c r="B47" s="23"/>
      <c r="C47" s="59"/>
      <c r="D47" s="59"/>
      <c r="E47" s="58"/>
      <c r="F47" s="58"/>
      <c r="G47" s="58"/>
      <c r="H47" s="58"/>
      <c r="I47" s="58"/>
      <c r="J47" s="58"/>
      <c r="K47" s="58"/>
      <c r="L47" s="58"/>
    </row>
    <row r="48" spans="1:12">
      <c r="B48" s="23"/>
      <c r="C48" s="59"/>
      <c r="D48" s="59"/>
      <c r="E48" s="58"/>
      <c r="F48" s="58"/>
      <c r="G48" s="58"/>
      <c r="H48" s="58"/>
      <c r="I48" s="58"/>
      <c r="J48" s="58"/>
      <c r="K48" s="58"/>
      <c r="L48" s="58"/>
    </row>
    <row r="49" spans="2:12">
      <c r="B49" s="59"/>
      <c r="C49" s="59"/>
      <c r="D49" s="59"/>
      <c r="E49" s="58"/>
      <c r="F49" s="58"/>
      <c r="G49" s="58"/>
      <c r="H49" s="58"/>
      <c r="I49" s="58"/>
      <c r="J49" s="58"/>
      <c r="K49" s="58"/>
      <c r="L49" s="58"/>
    </row>
    <row r="50" spans="2:12">
      <c r="B50" s="59"/>
      <c r="C50" s="59"/>
      <c r="D50" s="59"/>
      <c r="E50" s="58"/>
      <c r="F50" s="58"/>
      <c r="G50" s="58"/>
      <c r="H50" s="58"/>
      <c r="I50" s="58"/>
      <c r="J50" s="58"/>
      <c r="K50" s="58"/>
      <c r="L50" s="58"/>
    </row>
    <row r="51" spans="2:12">
      <c r="B51" s="59"/>
      <c r="C51" s="59"/>
      <c r="D51" s="59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  <row r="56" spans="2:12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5.4</v>
      </c>
      <c r="D13" s="28">
        <v>24.547333333333331</v>
      </c>
      <c r="E13" s="28">
        <v>14.859666666666664</v>
      </c>
      <c r="F13" s="28">
        <v>6.4536666666666669</v>
      </c>
      <c r="G13" s="28">
        <v>4.42</v>
      </c>
      <c r="H13" s="28">
        <f t="shared" ref="H13:H17" si="0">IF(OR(OR(G13=0,F13=0),G13=""),"",(G13/F13-1)*100)</f>
        <v>-31.511802076339034</v>
      </c>
      <c r="I13" s="27">
        <f>IF(OR(OR(G13=0,F13=0),F13=""),"",(F13/E13-1)*100)</f>
        <v>-56.569236636084241</v>
      </c>
      <c r="J13" s="28">
        <f>IF(G13=0,"",G13/$G$13*100)</f>
        <v>100</v>
      </c>
      <c r="K13" s="27">
        <f>IF(F13=0,"",F13/$F$13*100)</f>
        <v>100</v>
      </c>
      <c r="L13" s="18"/>
      <c r="N13" s="169">
        <f>SUM(G15:G27)</f>
        <v>11.291666666666666</v>
      </c>
    </row>
    <row r="14" spans="1:15">
      <c r="A14" s="16"/>
      <c r="B14" s="11" t="s">
        <v>28</v>
      </c>
      <c r="C14" s="25">
        <f>C13-SUM(C15:C27)</f>
        <v>3.4776666666666673</v>
      </c>
      <c r="D14" s="27">
        <f>D13-SUM(D15:D27)</f>
        <v>10.707666666666661</v>
      </c>
      <c r="E14" s="27">
        <f>E13-SUM(E15:E27)</f>
        <v>3.7449999999999957</v>
      </c>
      <c r="F14" s="27">
        <f>F13-SUM(F15:F27)</f>
        <v>2.0410000000000004</v>
      </c>
      <c r="G14" s="28">
        <f>G13-SUM(G15:G27)</f>
        <v>-6.8716666666666661</v>
      </c>
      <c r="H14" s="28">
        <f>IF(OR(OR(G14=0,F14=0),G14=""),"",(G14/F14-1)*100)</f>
        <v>-436.68136534378561</v>
      </c>
      <c r="I14" s="27">
        <f>IF(OR(OR(G14=0,F14=0),F14=""),"",(F14/E14-1)*100)</f>
        <v>-45.500667556742243</v>
      </c>
      <c r="J14" s="28">
        <f>IF(G14=0,"",G14/$G$13*100)</f>
        <v>-155.46757164404221</v>
      </c>
      <c r="K14" s="27">
        <f t="shared" ref="K14:K17" si="1">IF(F14=0,"",F14/$F$13*100)</f>
        <v>31.625432570631691</v>
      </c>
      <c r="L14" s="18"/>
      <c r="N14" s="124"/>
    </row>
    <row r="15" spans="1:15">
      <c r="A15" s="16"/>
      <c r="B15" s="11" t="s">
        <v>22</v>
      </c>
      <c r="C15" s="27">
        <v>9.4666666666666663E-2</v>
      </c>
      <c r="D15" s="27">
        <v>0.41466666666666668</v>
      </c>
      <c r="E15" s="27">
        <v>9.1333333333333336E-2</v>
      </c>
      <c r="F15" s="27">
        <v>0</v>
      </c>
      <c r="G15" s="28">
        <v>2.488</v>
      </c>
      <c r="H15" s="28" t="str">
        <f t="shared" si="0"/>
        <v/>
      </c>
      <c r="I15" s="27" t="str">
        <f t="shared" ref="I15:I17" si="2">IF(OR(OR(G15=0,F15=0),F15=""),"",(F15/E15-1)*100)</f>
        <v/>
      </c>
      <c r="J15" s="28">
        <f>IF(G15=0,"",G15/$G$13*100)</f>
        <v>56.289592760180994</v>
      </c>
      <c r="K15" s="27" t="str">
        <f t="shared" si="1"/>
        <v/>
      </c>
      <c r="L15" s="18"/>
      <c r="N15" s="23" t="s">
        <v>4</v>
      </c>
      <c r="O15" s="34">
        <f>+J18</f>
        <v>33.665158371040732</v>
      </c>
    </row>
    <row r="16" spans="1:15">
      <c r="A16" s="16"/>
      <c r="B16" s="11" t="s">
        <v>19</v>
      </c>
      <c r="C16" s="53">
        <v>0.19366666666666665</v>
      </c>
      <c r="D16" s="53">
        <v>0.86233333333333329</v>
      </c>
      <c r="E16" s="53">
        <v>0.155</v>
      </c>
      <c r="F16" s="53">
        <v>0</v>
      </c>
      <c r="G16" s="54">
        <v>2.3406666666666669</v>
      </c>
      <c r="H16" s="28" t="str">
        <f t="shared" si="0"/>
        <v/>
      </c>
      <c r="I16" s="27" t="str">
        <f t="shared" si="2"/>
        <v/>
      </c>
      <c r="J16" s="28">
        <f t="shared" ref="J16:J17" si="3">IF(G16=0,"",G16/$G$13*100)</f>
        <v>52.956259426847666</v>
      </c>
      <c r="K16" s="27" t="str">
        <f t="shared" si="1"/>
        <v/>
      </c>
      <c r="L16" s="18"/>
      <c r="N16" s="23" t="s">
        <v>37</v>
      </c>
      <c r="O16" s="34">
        <f>100-O15</f>
        <v>66.334841628959268</v>
      </c>
    </row>
    <row r="17" spans="1:14">
      <c r="A17" s="16"/>
      <c r="B17" s="11" t="s">
        <v>7</v>
      </c>
      <c r="C17" s="27">
        <v>0</v>
      </c>
      <c r="D17" s="27">
        <v>0.10533333333333332</v>
      </c>
      <c r="E17" s="27">
        <v>5.7666666666666665E-2</v>
      </c>
      <c r="F17" s="27">
        <v>0.11166666666666665</v>
      </c>
      <c r="G17" s="28">
        <v>1.77</v>
      </c>
      <c r="H17" s="28">
        <f t="shared" si="0"/>
        <v>1485.0746268656719</v>
      </c>
      <c r="I17" s="27">
        <f t="shared" si="2"/>
        <v>93.641618497109818</v>
      </c>
      <c r="J17" s="28">
        <f t="shared" si="3"/>
        <v>40.04524886877828</v>
      </c>
      <c r="K17" s="27">
        <f t="shared" si="1"/>
        <v>1.730282526728991</v>
      </c>
      <c r="L17" s="18"/>
    </row>
    <row r="18" spans="1:14">
      <c r="A18" s="16"/>
      <c r="B18" s="12" t="s">
        <v>4</v>
      </c>
      <c r="C18" s="50">
        <v>0.5036666666666666</v>
      </c>
      <c r="D18" s="50">
        <v>6.4846666666666666</v>
      </c>
      <c r="E18" s="50">
        <v>3.6163333333333334</v>
      </c>
      <c r="F18" s="50">
        <v>1.5040000000000002</v>
      </c>
      <c r="G18" s="50">
        <v>1.4880000000000002</v>
      </c>
      <c r="H18" s="50">
        <f t="shared" ref="H18:H22" si="4">IF(OR(OR(G18=0,F18=0),G18=""),"",(G18/F18-1)*100)</f>
        <v>-1.0638297872340385</v>
      </c>
      <c r="I18" s="36">
        <f t="shared" ref="I18:I22" si="5">IF(OR(OR(G18=0,F18=0),F18=""),"",(F18/E18-1)*100)</f>
        <v>-58.410913448244074</v>
      </c>
      <c r="J18" s="50">
        <f t="shared" ref="J18:J22" si="6">IF(G18=0,"",G18/$G$13*100)</f>
        <v>33.665158371040732</v>
      </c>
      <c r="K18" s="36">
        <f t="shared" ref="K18:K27" si="7">IF(F18=0,"",F18/$F$13*100)</f>
        <v>23.304581374928983</v>
      </c>
      <c r="L18" s="18"/>
      <c r="N18" s="168"/>
    </row>
    <row r="19" spans="1:14">
      <c r="A19" s="16"/>
      <c r="B19" s="11" t="s">
        <v>20</v>
      </c>
      <c r="C19" s="27">
        <v>0</v>
      </c>
      <c r="D19" s="27">
        <v>0.25133333333333335</v>
      </c>
      <c r="E19" s="27">
        <v>0.28833333333333333</v>
      </c>
      <c r="F19" s="27">
        <v>0.32900000000000001</v>
      </c>
      <c r="G19" s="28">
        <v>0.93533333333333335</v>
      </c>
      <c r="H19" s="28">
        <f t="shared" si="4"/>
        <v>184.29584599797363</v>
      </c>
      <c r="I19" s="27">
        <f t="shared" si="5"/>
        <v>14.104046242774571</v>
      </c>
      <c r="J19" s="28">
        <f t="shared" si="6"/>
        <v>21.161387631975867</v>
      </c>
      <c r="K19" s="27">
        <f t="shared" si="7"/>
        <v>5.0978771757657144</v>
      </c>
      <c r="L19" s="18"/>
      <c r="N19" s="168"/>
    </row>
    <row r="20" spans="1:14">
      <c r="A20" s="16"/>
      <c r="B20" s="11" t="s">
        <v>10</v>
      </c>
      <c r="C20" s="27">
        <v>0</v>
      </c>
      <c r="D20" s="27">
        <v>3.6999999999999998E-2</v>
      </c>
      <c r="E20" s="27">
        <v>5.6000000000000001E-2</v>
      </c>
      <c r="F20" s="27">
        <v>5.8333333333333327E-2</v>
      </c>
      <c r="G20" s="28">
        <v>0.93333333333333324</v>
      </c>
      <c r="H20" s="28">
        <f t="shared" si="4"/>
        <v>1500</v>
      </c>
      <c r="I20" s="27">
        <f t="shared" si="5"/>
        <v>4.1666666666666519</v>
      </c>
      <c r="J20" s="28">
        <f t="shared" si="6"/>
        <v>21.116138763197583</v>
      </c>
      <c r="K20" s="27">
        <f t="shared" si="7"/>
        <v>0.90387893187335344</v>
      </c>
      <c r="L20" s="18"/>
    </row>
    <row r="21" spans="1:14">
      <c r="A21" s="16"/>
      <c r="B21" s="11" t="s">
        <v>18</v>
      </c>
      <c r="C21" s="27">
        <v>0</v>
      </c>
      <c r="D21" s="27">
        <v>6.533333333333334E-2</v>
      </c>
      <c r="E21" s="27">
        <v>0.41600000000000009</v>
      </c>
      <c r="F21" s="27">
        <v>0.10766666666666667</v>
      </c>
      <c r="G21" s="28">
        <v>0.73866666666666669</v>
      </c>
      <c r="H21" s="28">
        <f t="shared" si="4"/>
        <v>586.06811145510835</v>
      </c>
      <c r="I21" s="27">
        <f t="shared" si="5"/>
        <v>-74.118589743589752</v>
      </c>
      <c r="J21" s="28">
        <f t="shared" si="6"/>
        <v>16.711915535444948</v>
      </c>
      <c r="K21" s="27">
        <f t="shared" si="7"/>
        <v>1.6683022571148187</v>
      </c>
      <c r="L21" s="18"/>
    </row>
    <row r="22" spans="1:14">
      <c r="A22" s="16"/>
      <c r="B22" s="11" t="s">
        <v>8</v>
      </c>
      <c r="C22" s="27">
        <v>0</v>
      </c>
      <c r="D22" s="27">
        <v>0.16133333333333333</v>
      </c>
      <c r="E22" s="27">
        <v>2.9666666666666664E-2</v>
      </c>
      <c r="F22" s="27">
        <v>4.9333333333333333E-2</v>
      </c>
      <c r="G22" s="28">
        <v>0.59766666666666668</v>
      </c>
      <c r="H22" s="28">
        <f t="shared" si="4"/>
        <v>1111.4864864864865</v>
      </c>
      <c r="I22" s="27">
        <f t="shared" si="5"/>
        <v>66.292134831460686</v>
      </c>
      <c r="J22" s="28">
        <f t="shared" si="6"/>
        <v>13.521870286576169</v>
      </c>
      <c r="K22" s="27">
        <f t="shared" si="7"/>
        <v>0.76442332524146472</v>
      </c>
      <c r="L22" s="18"/>
    </row>
    <row r="23" spans="1:14">
      <c r="A23" s="16"/>
      <c r="B23" s="11" t="s">
        <v>5</v>
      </c>
      <c r="C23" s="27">
        <v>0.34200000000000008</v>
      </c>
      <c r="D23" s="27">
        <v>1.02</v>
      </c>
      <c r="E23" s="27">
        <v>1.165</v>
      </c>
      <c r="F23" s="27">
        <v>0.44800000000000001</v>
      </c>
      <c r="G23" s="28">
        <v>0</v>
      </c>
      <c r="H23" s="28" t="str">
        <f t="shared" ref="H23:H27" si="8">IF(OR(OR(G23=0,F23=0),G23=""),"",(G23/F23-1)*100)</f>
        <v/>
      </c>
      <c r="I23" s="27" t="str">
        <f t="shared" ref="I23:I27" si="9">IF(OR(OR(G23=0,F23=0),F23=""),"",(F23/E23-1)*100)</f>
        <v/>
      </c>
      <c r="J23" s="28" t="str">
        <f t="shared" ref="J23:J27" si="10">IF(G23=0,"",G23/$G$13*100)</f>
        <v/>
      </c>
      <c r="K23" s="27">
        <f t="shared" si="7"/>
        <v>6.9417901967873563</v>
      </c>
      <c r="L23" s="18"/>
    </row>
    <row r="24" spans="1:14">
      <c r="A24" s="16"/>
      <c r="B24" s="11" t="s">
        <v>25</v>
      </c>
      <c r="C24" s="27">
        <v>0.11966666666666666</v>
      </c>
      <c r="D24" s="27">
        <v>0.185</v>
      </c>
      <c r="E24" s="27">
        <v>0.58166666666666667</v>
      </c>
      <c r="F24" s="27">
        <v>0</v>
      </c>
      <c r="G24" s="28">
        <v>0</v>
      </c>
      <c r="H24" s="28" t="str">
        <f t="shared" si="8"/>
        <v/>
      </c>
      <c r="I24" s="27" t="str">
        <f t="shared" si="9"/>
        <v/>
      </c>
      <c r="J24" s="28" t="str">
        <f t="shared" si="10"/>
        <v/>
      </c>
      <c r="K24" s="27" t="str">
        <f t="shared" si="7"/>
        <v/>
      </c>
      <c r="L24" s="18"/>
    </row>
    <row r="25" spans="1:14">
      <c r="A25" s="16"/>
      <c r="B25" s="11" t="s">
        <v>24</v>
      </c>
      <c r="C25" s="27">
        <v>0</v>
      </c>
      <c r="D25" s="27">
        <v>1.3373333333333333</v>
      </c>
      <c r="E25" s="27">
        <v>0.86699999999999999</v>
      </c>
      <c r="F25" s="27">
        <v>1.1773333333333333</v>
      </c>
      <c r="G25" s="28">
        <v>0</v>
      </c>
      <c r="H25" s="28" t="str">
        <f t="shared" si="8"/>
        <v/>
      </c>
      <c r="I25" s="27" t="str">
        <f t="shared" si="9"/>
        <v/>
      </c>
      <c r="J25" s="28" t="str">
        <f t="shared" si="10"/>
        <v/>
      </c>
      <c r="K25" s="27">
        <f t="shared" si="7"/>
        <v>18.242859356438203</v>
      </c>
      <c r="L25" s="18"/>
    </row>
    <row r="26" spans="1:14" s="23" customFormat="1">
      <c r="A26" s="16"/>
      <c r="B26" s="11" t="s">
        <v>21</v>
      </c>
      <c r="C26" s="27">
        <v>5.0333333333333334E-2</v>
      </c>
      <c r="D26" s="27">
        <v>4.8666666666666664E-2</v>
      </c>
      <c r="E26" s="27">
        <v>9.4666666666666677E-2</v>
      </c>
      <c r="F26" s="27">
        <v>0</v>
      </c>
      <c r="G26" s="28">
        <v>0</v>
      </c>
      <c r="H26" s="28" t="str">
        <f t="shared" si="8"/>
        <v/>
      </c>
      <c r="I26" s="27" t="str">
        <f t="shared" si="9"/>
        <v/>
      </c>
      <c r="J26" s="28" t="str">
        <f t="shared" si="10"/>
        <v/>
      </c>
      <c r="K26" s="27" t="str">
        <f t="shared" si="7"/>
        <v/>
      </c>
      <c r="L26" s="18"/>
      <c r="M26" s="9"/>
    </row>
    <row r="27" spans="1:14" s="23" customFormat="1">
      <c r="A27" s="16"/>
      <c r="B27" s="11" t="s">
        <v>23</v>
      </c>
      <c r="C27" s="27">
        <v>0.61833333333333329</v>
      </c>
      <c r="D27" s="27">
        <v>2.8666666666666667</v>
      </c>
      <c r="E27" s="27">
        <v>3.6959999999999997</v>
      </c>
      <c r="F27" s="27">
        <v>0.6273333333333333</v>
      </c>
      <c r="G27" s="28">
        <v>0</v>
      </c>
      <c r="H27" s="28" t="str">
        <f t="shared" si="8"/>
        <v/>
      </c>
      <c r="I27" s="27" t="str">
        <f t="shared" si="9"/>
        <v/>
      </c>
      <c r="J27" s="28" t="str">
        <f t="shared" si="10"/>
        <v/>
      </c>
      <c r="K27" s="27">
        <f t="shared" si="7"/>
        <v>9.7205722844894371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3178.4806666666668</v>
      </c>
      <c r="D13" s="26">
        <v>3358.4553333333333</v>
      </c>
      <c r="E13" s="26">
        <v>3287.6386666666672</v>
      </c>
      <c r="F13" s="26">
        <v>3453.3340000000003</v>
      </c>
      <c r="G13" s="26">
        <v>3502.2766666666666</v>
      </c>
      <c r="H13" s="28">
        <f t="shared" ref="H13:H27" si="0">IF(OR(OR(G13=0,F13=0),G13=""),"",(G13/F13-1)*100)</f>
        <v>1.4172584136566746</v>
      </c>
      <c r="I13" s="27">
        <f>IF(OR(OR(G13=0,F13=0),F13=""),"",(F13/E13-1)*100)</f>
        <v>5.0399496457234294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3119.1733333333336</v>
      </c>
      <c r="D14" s="25">
        <f>D13-SUM(D15:D27)</f>
        <v>3277.21</v>
      </c>
      <c r="E14" s="25">
        <f>E13-SUM(E15:E27)</f>
        <v>3194.6803333333337</v>
      </c>
      <c r="F14" s="25">
        <f>F13-SUM(F15:F27)</f>
        <v>3360.4196666666671</v>
      </c>
      <c r="G14" s="26">
        <f>G13-SUM(G15:G27)</f>
        <v>3398.9546666666665</v>
      </c>
      <c r="H14" s="28">
        <f t="shared" si="0"/>
        <v>1.1467317722915205</v>
      </c>
      <c r="I14" s="27">
        <f>IF(OR(OR(G14=0,F14=0),F14=""),"",(F14/E14-1)*100)</f>
        <v>5.1879786407424522</v>
      </c>
      <c r="J14" s="28">
        <f t="shared" si="1"/>
        <v>97.049861851766892</v>
      </c>
      <c r="K14" s="27">
        <f t="shared" si="2"/>
        <v>97.309431021345375</v>
      </c>
      <c r="L14" s="18"/>
    </row>
    <row r="15" spans="1:15">
      <c r="A15" s="16"/>
      <c r="B15" s="12" t="s">
        <v>4</v>
      </c>
      <c r="C15" s="109">
        <v>14.493333333333332</v>
      </c>
      <c r="D15" s="109">
        <v>18.747666666666667</v>
      </c>
      <c r="E15" s="109">
        <v>31.821333333333332</v>
      </c>
      <c r="F15" s="109">
        <v>25.86066666666667</v>
      </c>
      <c r="G15" s="109">
        <v>40.37166666666667</v>
      </c>
      <c r="H15" s="50">
        <f t="shared" si="0"/>
        <v>56.112242530483854</v>
      </c>
      <c r="I15" s="36">
        <f t="shared" ref="I15:I27" si="3">IF(OR(OR(G15=0,F15=0),F15=""),"",(F15/E15-1)*100)</f>
        <v>-18.731668482359829</v>
      </c>
      <c r="J15" s="50">
        <f t="shared" si="1"/>
        <v>1.1527263694187497</v>
      </c>
      <c r="K15" s="36">
        <f t="shared" si="2"/>
        <v>0.74886085929327051</v>
      </c>
      <c r="L15" s="18"/>
      <c r="N15" s="23" t="s">
        <v>4</v>
      </c>
      <c r="O15" s="167">
        <f>J15</f>
        <v>1.1527263694187497</v>
      </c>
    </row>
    <row r="16" spans="1:15">
      <c r="A16" s="16"/>
      <c r="B16" s="11" t="s">
        <v>24</v>
      </c>
      <c r="C16" s="55">
        <v>5.0403333333333338</v>
      </c>
      <c r="D16" s="55">
        <v>9.5956666666666681</v>
      </c>
      <c r="E16" s="55">
        <v>12.330333333333334</v>
      </c>
      <c r="F16" s="55">
        <v>13.282333333333334</v>
      </c>
      <c r="G16" s="56">
        <v>12.671333333333335</v>
      </c>
      <c r="H16" s="28">
        <f t="shared" si="0"/>
        <v>-4.6000953647702403</v>
      </c>
      <c r="I16" s="27">
        <f t="shared" si="3"/>
        <v>7.7207969506096097</v>
      </c>
      <c r="J16" s="28">
        <f t="shared" si="1"/>
        <v>0.36180275116281513</v>
      </c>
      <c r="K16" s="27">
        <f t="shared" si="2"/>
        <v>0.38462347787191542</v>
      </c>
      <c r="L16" s="18"/>
      <c r="N16" s="23" t="s">
        <v>37</v>
      </c>
      <c r="O16" s="167">
        <f>100-O15</f>
        <v>98.847273630581256</v>
      </c>
    </row>
    <row r="17" spans="1:14">
      <c r="A17" s="16"/>
      <c r="B17" s="11" t="s">
        <v>23</v>
      </c>
      <c r="C17" s="25">
        <v>6.5893333333333333</v>
      </c>
      <c r="D17" s="25">
        <v>11.712000000000002</v>
      </c>
      <c r="E17" s="25">
        <v>10.885</v>
      </c>
      <c r="F17" s="25">
        <v>11.179333333333332</v>
      </c>
      <c r="G17" s="26">
        <v>11.538000000000002</v>
      </c>
      <c r="H17" s="28">
        <f t="shared" si="0"/>
        <v>3.2083010316656058</v>
      </c>
      <c r="I17" s="27">
        <f t="shared" si="3"/>
        <v>2.7040269483999291</v>
      </c>
      <c r="J17" s="28">
        <f t="shared" si="1"/>
        <v>0.32944284812831276</v>
      </c>
      <c r="K17" s="27">
        <f t="shared" si="2"/>
        <v>0.32372580623053926</v>
      </c>
      <c r="L17" s="18"/>
    </row>
    <row r="18" spans="1:14">
      <c r="A18" s="16"/>
      <c r="B18" s="11" t="s">
        <v>10</v>
      </c>
      <c r="C18" s="25">
        <v>1.7186666666666668</v>
      </c>
      <c r="D18" s="25">
        <v>1.4253333333333333</v>
      </c>
      <c r="E18" s="25">
        <v>1.5069999999999999</v>
      </c>
      <c r="F18" s="25">
        <v>1.921</v>
      </c>
      <c r="G18" s="26">
        <v>6.9710000000000001</v>
      </c>
      <c r="H18" s="28">
        <f t="shared" si="0"/>
        <v>262.88391462779799</v>
      </c>
      <c r="I18" s="27">
        <f t="shared" si="3"/>
        <v>27.471798274717997</v>
      </c>
      <c r="J18" s="28">
        <f t="shared" si="1"/>
        <v>0.19904195651780796</v>
      </c>
      <c r="K18" s="27">
        <f t="shared" si="2"/>
        <v>5.5627402388532358E-2</v>
      </c>
      <c r="L18" s="18"/>
    </row>
    <row r="19" spans="1:14">
      <c r="A19" s="16"/>
      <c r="B19" s="11" t="s">
        <v>19</v>
      </c>
      <c r="C19" s="25">
        <v>5.8823333333333325</v>
      </c>
      <c r="D19" s="25">
        <v>8.9643333333333342</v>
      </c>
      <c r="E19" s="25">
        <v>8.1416666666666657</v>
      </c>
      <c r="F19" s="25">
        <v>10.199999999999999</v>
      </c>
      <c r="G19" s="26">
        <v>6.9229999999999992</v>
      </c>
      <c r="H19" s="28">
        <f t="shared" si="0"/>
        <v>-32.127450980392155</v>
      </c>
      <c r="I19" s="27">
        <f t="shared" si="3"/>
        <v>25.281473899692951</v>
      </c>
      <c r="J19" s="28">
        <f t="shared" si="1"/>
        <v>0.19767141944811137</v>
      </c>
      <c r="K19" s="27">
        <f t="shared" si="2"/>
        <v>0.29536673834618948</v>
      </c>
      <c r="L19" s="18"/>
    </row>
    <row r="20" spans="1:14">
      <c r="A20" s="16"/>
      <c r="B20" s="11" t="s">
        <v>25</v>
      </c>
      <c r="C20" s="25">
        <v>3.7906666666666666</v>
      </c>
      <c r="D20" s="25">
        <v>7.8339999999999996</v>
      </c>
      <c r="E20" s="25">
        <v>3.2193333333333332</v>
      </c>
      <c r="F20" s="25">
        <v>4.4850000000000003</v>
      </c>
      <c r="G20" s="26">
        <v>4.3146666666666667</v>
      </c>
      <c r="H20" s="28">
        <f t="shared" si="0"/>
        <v>-3.7978446674098887</v>
      </c>
      <c r="I20" s="27">
        <f t="shared" si="3"/>
        <v>39.314557879478173</v>
      </c>
      <c r="J20" s="28">
        <f t="shared" si="1"/>
        <v>0.12319605437605824</v>
      </c>
      <c r="K20" s="27">
        <f t="shared" si="2"/>
        <v>0.12987449230222156</v>
      </c>
      <c r="L20" s="18"/>
    </row>
    <row r="21" spans="1:14">
      <c r="A21" s="16"/>
      <c r="B21" s="11" t="s">
        <v>20</v>
      </c>
      <c r="C21" s="25">
        <v>1.8423333333333334</v>
      </c>
      <c r="D21" s="25">
        <v>2.2856666666666667</v>
      </c>
      <c r="E21" s="25">
        <v>4.657</v>
      </c>
      <c r="F21" s="25">
        <v>4.7339999999999991</v>
      </c>
      <c r="G21" s="26">
        <v>3.8330000000000006</v>
      </c>
      <c r="H21" s="28">
        <f t="shared" si="0"/>
        <v>-19.032530629488775</v>
      </c>
      <c r="I21" s="27">
        <f t="shared" si="3"/>
        <v>1.6534249516856114</v>
      </c>
      <c r="J21" s="28">
        <f t="shared" si="1"/>
        <v>0.10944309558639477</v>
      </c>
      <c r="K21" s="27">
        <f t="shared" si="2"/>
        <v>0.13708491562067263</v>
      </c>
      <c r="L21" s="18"/>
    </row>
    <row r="22" spans="1:14">
      <c r="A22" s="16"/>
      <c r="B22" s="11" t="s">
        <v>21</v>
      </c>
      <c r="C22" s="25">
        <v>1.7123333333333333</v>
      </c>
      <c r="D22" s="25">
        <v>1.6870000000000001</v>
      </c>
      <c r="E22" s="25">
        <v>1.5166666666666668</v>
      </c>
      <c r="F22" s="25">
        <v>2.5310000000000001</v>
      </c>
      <c r="G22" s="26">
        <v>3.7436666666666665</v>
      </c>
      <c r="H22" s="28">
        <f t="shared" si="0"/>
        <v>47.912551033846952</v>
      </c>
      <c r="I22" s="27">
        <f t="shared" si="3"/>
        <v>66.879120879120862</v>
      </c>
      <c r="J22" s="28">
        <f>IF(G22=0,"",G22/$G$13*100)</f>
        <v>0.10689237381779282</v>
      </c>
      <c r="K22" s="27">
        <f t="shared" si="2"/>
        <v>7.3291491642569179E-2</v>
      </c>
      <c r="L22" s="18"/>
    </row>
    <row r="23" spans="1:14">
      <c r="A23" s="16"/>
      <c r="B23" s="11" t="s">
        <v>7</v>
      </c>
      <c r="C23" s="25">
        <v>5.5166666666666657</v>
      </c>
      <c r="D23" s="25">
        <v>4.9483333333333333</v>
      </c>
      <c r="E23" s="25">
        <v>5.3043333333333331</v>
      </c>
      <c r="F23" s="25">
        <v>5.3653333333333331</v>
      </c>
      <c r="G23" s="26">
        <v>3.6806666666666668</v>
      </c>
      <c r="H23" s="28">
        <f t="shared" si="0"/>
        <v>-31.399105367793233</v>
      </c>
      <c r="I23" s="27">
        <f t="shared" si="3"/>
        <v>1.1500031420850876</v>
      </c>
      <c r="J23" s="28">
        <f t="shared" si="1"/>
        <v>0.10509354391381605</v>
      </c>
      <c r="K23" s="27">
        <f t="shared" si="2"/>
        <v>0.15536676537321131</v>
      </c>
      <c r="L23" s="18"/>
    </row>
    <row r="24" spans="1:14">
      <c r="A24" s="16"/>
      <c r="B24" s="11" t="s">
        <v>5</v>
      </c>
      <c r="C24" s="25">
        <v>2.6146666666666669</v>
      </c>
      <c r="D24" s="25">
        <v>4.0493333333333332</v>
      </c>
      <c r="E24" s="25">
        <v>3.438333333333333</v>
      </c>
      <c r="F24" s="25">
        <v>3.1103333333333332</v>
      </c>
      <c r="G24" s="26">
        <v>2.8656666666666664</v>
      </c>
      <c r="H24" s="28">
        <f t="shared" si="0"/>
        <v>-7.8662522773550574</v>
      </c>
      <c r="I24" s="27">
        <f t="shared" si="3"/>
        <v>-9.5395055744062045</v>
      </c>
      <c r="J24" s="28">
        <f t="shared" si="1"/>
        <v>8.1822966584593065E-2</v>
      </c>
      <c r="K24" s="27">
        <f t="shared" si="2"/>
        <v>9.0067550180009601E-2</v>
      </c>
      <c r="L24" s="18"/>
    </row>
    <row r="25" spans="1:14">
      <c r="A25" s="16"/>
      <c r="B25" s="11" t="s">
        <v>18</v>
      </c>
      <c r="C25" s="25">
        <v>4.3520000000000003</v>
      </c>
      <c r="D25" s="25">
        <v>2.5623333333333331</v>
      </c>
      <c r="E25" s="25">
        <v>3.8520000000000003</v>
      </c>
      <c r="F25" s="25">
        <v>3.5346666666666668</v>
      </c>
      <c r="G25" s="26">
        <v>2.7330000000000001</v>
      </c>
      <c r="H25" s="28">
        <f t="shared" si="0"/>
        <v>-22.680120709166353</v>
      </c>
      <c r="I25" s="27">
        <f t="shared" si="3"/>
        <v>-8.238144686742821</v>
      </c>
      <c r="J25" s="28">
        <f t="shared" si="1"/>
        <v>7.8034954405848386E-2</v>
      </c>
      <c r="K25" s="27">
        <f t="shared" si="2"/>
        <v>0.10235519259552267</v>
      </c>
      <c r="L25" s="18"/>
    </row>
    <row r="26" spans="1:14">
      <c r="A26" s="16"/>
      <c r="B26" s="11" t="s">
        <v>22</v>
      </c>
      <c r="C26" s="25">
        <v>3.968666666666667</v>
      </c>
      <c r="D26" s="25">
        <v>4.7310000000000008</v>
      </c>
      <c r="E26" s="25">
        <v>3.9726666666666666</v>
      </c>
      <c r="F26" s="25">
        <v>4.6696666666666671</v>
      </c>
      <c r="G26" s="26">
        <v>2.3543333333333334</v>
      </c>
      <c r="H26" s="28">
        <f t="shared" si="0"/>
        <v>-49.582411307016919</v>
      </c>
      <c r="I26" s="27">
        <f t="shared" si="3"/>
        <v>17.544890082228569</v>
      </c>
      <c r="J26" s="28">
        <f t="shared" si="1"/>
        <v>6.7222939744908783E-2</v>
      </c>
      <c r="K26" s="27">
        <f t="shared" si="2"/>
        <v>0.13522198161737806</v>
      </c>
      <c r="L26" s="18"/>
    </row>
    <row r="27" spans="1:14">
      <c r="A27" s="16"/>
      <c r="B27" s="11" t="s">
        <v>8</v>
      </c>
      <c r="C27" s="25">
        <v>1.7860000000000003</v>
      </c>
      <c r="D27" s="25">
        <v>2.702666666666667</v>
      </c>
      <c r="E27" s="25">
        <v>2.3126666666666669</v>
      </c>
      <c r="F27" s="25">
        <v>2.0409999999999999</v>
      </c>
      <c r="G27" s="26">
        <v>1.3220000000000001</v>
      </c>
      <c r="H27" s="28">
        <f t="shared" si="0"/>
        <v>-35.227829495345411</v>
      </c>
      <c r="I27" s="27">
        <f t="shared" si="3"/>
        <v>-11.746901124243314</v>
      </c>
      <c r="J27" s="28">
        <f t="shared" si="1"/>
        <v>3.7746875127893001E-2</v>
      </c>
      <c r="K27" s="27">
        <f t="shared" si="2"/>
        <v>5.9102305192605169E-2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153.69966666666667</v>
      </c>
      <c r="D13" s="26">
        <v>209.97866666666664</v>
      </c>
      <c r="E13" s="26">
        <v>233.34066666666664</v>
      </c>
      <c r="F13" s="26">
        <v>235.63199999999998</v>
      </c>
      <c r="G13" s="26">
        <v>298.62066666666669</v>
      </c>
      <c r="H13" s="28">
        <f t="shared" ref="H13:H26" si="0">IF(OR(OR(G13=0,F13=0),G13=""),"",(G13/F13-1)*100)</f>
        <v>26.731796473597271</v>
      </c>
      <c r="I13" s="27">
        <f>IF(OR(OR(G13=0,F13=0),F13=""),"",(F13/E13-1)*100)</f>
        <v>0.98196913811281483</v>
      </c>
      <c r="J13" s="28">
        <f t="shared" ref="J13:J26" si="1">IF(G13=0,"",G13/$G$13*100)</f>
        <v>100</v>
      </c>
      <c r="K13" s="27">
        <f t="shared" ref="K13:K26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136.00200000000001</v>
      </c>
      <c r="D14" s="25">
        <f>D13-SUM(D15:D27)</f>
        <v>189.16533333333331</v>
      </c>
      <c r="E14" s="25">
        <f>E13-SUM(E15:E27)</f>
        <v>215.06599999999997</v>
      </c>
      <c r="F14" s="25">
        <f>F13-SUM(F15:F27)</f>
        <v>212.73466666666664</v>
      </c>
      <c r="G14" s="26">
        <f>G13-SUM(G15:G27)</f>
        <v>184.57266666666666</v>
      </c>
      <c r="H14" s="28">
        <f t="shared" si="0"/>
        <v>-13.238086881310673</v>
      </c>
      <c r="I14" s="27">
        <f>IF(OR(OR(G14=0,F14=0),F14=""),"",(F14/E14-1)*100)</f>
        <v>-1.0840083199265993</v>
      </c>
      <c r="J14" s="28">
        <f t="shared" si="1"/>
        <v>61.808403526435981</v>
      </c>
      <c r="K14" s="27">
        <f t="shared" si="2"/>
        <v>90.282587537629297</v>
      </c>
      <c r="L14" s="18"/>
    </row>
    <row r="15" spans="1:15">
      <c r="A15" s="16"/>
      <c r="B15" s="11" t="s">
        <v>19</v>
      </c>
      <c r="C15" s="25">
        <v>0.48699999999999993</v>
      </c>
      <c r="D15" s="25">
        <v>3.5316666666666667</v>
      </c>
      <c r="E15" s="25">
        <v>1.2150000000000001</v>
      </c>
      <c r="F15" s="25">
        <v>1.9270000000000003</v>
      </c>
      <c r="G15" s="26">
        <v>37.226333333333336</v>
      </c>
      <c r="H15" s="28">
        <f t="shared" si="0"/>
        <v>1831.8284033904167</v>
      </c>
      <c r="I15" s="27">
        <f t="shared" ref="I15:I26" si="3">IF(OR(OR(G15=0,F15=0),F15=""),"",(F15/E15-1)*100)</f>
        <v>58.600823045267504</v>
      </c>
      <c r="J15" s="28">
        <f t="shared" si="1"/>
        <v>12.466094108244349</v>
      </c>
      <c r="K15" s="27">
        <f t="shared" si="2"/>
        <v>0.8178006382834252</v>
      </c>
      <c r="L15" s="18"/>
      <c r="N15" s="23" t="s">
        <v>4</v>
      </c>
      <c r="O15" s="34">
        <f>J16</f>
        <v>5.6399311501101739</v>
      </c>
    </row>
    <row r="16" spans="1:15">
      <c r="A16" s="16"/>
      <c r="B16" s="12" t="s">
        <v>4</v>
      </c>
      <c r="C16" s="109">
        <v>7.187333333333334</v>
      </c>
      <c r="D16" s="109">
        <v>8.3313333333333333</v>
      </c>
      <c r="E16" s="109">
        <v>6.8410000000000002</v>
      </c>
      <c r="F16" s="109">
        <v>10.374333333333334</v>
      </c>
      <c r="G16" s="109">
        <v>16.842000000000002</v>
      </c>
      <c r="H16" s="50">
        <f t="shared" si="0"/>
        <v>62.342961796741967</v>
      </c>
      <c r="I16" s="36"/>
      <c r="J16" s="50">
        <f t="shared" si="1"/>
        <v>5.6399311501101739</v>
      </c>
      <c r="K16" s="36">
        <f t="shared" si="2"/>
        <v>4.402769289966276</v>
      </c>
      <c r="L16" s="18"/>
      <c r="N16" s="23" t="s">
        <v>37</v>
      </c>
      <c r="O16" s="34">
        <f>100-O15</f>
        <v>94.360068849889828</v>
      </c>
    </row>
    <row r="17" spans="1:14">
      <c r="A17" s="16"/>
      <c r="B17" s="11" t="s">
        <v>20</v>
      </c>
      <c r="C17" s="25">
        <v>2.0996666666666668</v>
      </c>
      <c r="D17" s="25">
        <v>1.3026666666666666</v>
      </c>
      <c r="E17" s="25">
        <v>1.3796666666666664</v>
      </c>
      <c r="F17" s="25">
        <v>2.0433333333333334</v>
      </c>
      <c r="G17" s="26">
        <v>16.319666666666667</v>
      </c>
      <c r="H17" s="28">
        <f t="shared" si="0"/>
        <v>698.67862969004887</v>
      </c>
      <c r="I17" s="27">
        <f t="shared" si="3"/>
        <v>48.103406619956559</v>
      </c>
      <c r="J17" s="28">
        <f t="shared" si="1"/>
        <v>5.4650158171682683</v>
      </c>
      <c r="K17" s="27">
        <f t="shared" si="2"/>
        <v>0.8671714085240263</v>
      </c>
      <c r="L17" s="18"/>
    </row>
    <row r="18" spans="1:14">
      <c r="A18" s="16"/>
      <c r="B18" s="11" t="s">
        <v>22</v>
      </c>
      <c r="C18" s="25">
        <v>0.53866666666666663</v>
      </c>
      <c r="D18" s="25">
        <v>0.44166666666666671</v>
      </c>
      <c r="E18" s="25">
        <v>0.78366666666666662</v>
      </c>
      <c r="F18" s="25">
        <v>0.73833333333333329</v>
      </c>
      <c r="G18" s="26">
        <v>14.042999999999999</v>
      </c>
      <c r="H18" s="28">
        <f t="shared" si="0"/>
        <v>1801.9864559819414</v>
      </c>
      <c r="I18" s="27">
        <f t="shared" si="3"/>
        <v>-5.7847724372607434</v>
      </c>
      <c r="J18" s="28">
        <f t="shared" si="1"/>
        <v>4.7026216091317625</v>
      </c>
      <c r="K18" s="27">
        <f t="shared" si="2"/>
        <v>0.313341707974016</v>
      </c>
      <c r="L18" s="18"/>
    </row>
    <row r="19" spans="1:14">
      <c r="A19" s="16"/>
      <c r="B19" s="11" t="s">
        <v>7</v>
      </c>
      <c r="C19" s="25">
        <v>0.87433333333333341</v>
      </c>
      <c r="D19" s="25">
        <v>0.33866666666666667</v>
      </c>
      <c r="E19" s="25">
        <v>0.18066666666666667</v>
      </c>
      <c r="F19" s="25">
        <v>0.64133333333333331</v>
      </c>
      <c r="G19" s="26">
        <v>10.870333333333333</v>
      </c>
      <c r="H19" s="28">
        <f t="shared" si="0"/>
        <v>1594.9584199584201</v>
      </c>
      <c r="I19" s="27">
        <f t="shared" si="3"/>
        <v>254.98154981549814</v>
      </c>
      <c r="J19" s="28">
        <f t="shared" si="1"/>
        <v>3.6401811886205686</v>
      </c>
      <c r="K19" s="27">
        <f t="shared" si="2"/>
        <v>0.27217582218600755</v>
      </c>
      <c r="L19" s="18"/>
    </row>
    <row r="20" spans="1:14">
      <c r="A20" s="16"/>
      <c r="B20" s="11" t="s">
        <v>18</v>
      </c>
      <c r="C20" s="25">
        <v>1.4009999999999998</v>
      </c>
      <c r="D20" s="25">
        <v>1.0479999999999998</v>
      </c>
      <c r="E20" s="25">
        <v>0.97966666666666669</v>
      </c>
      <c r="F20" s="25">
        <v>0.92833333333333334</v>
      </c>
      <c r="G20" s="26">
        <v>6.59</v>
      </c>
      <c r="H20" s="28">
        <f t="shared" si="0"/>
        <v>609.87432675044874</v>
      </c>
      <c r="I20" s="27">
        <f t="shared" si="3"/>
        <v>-5.2398775093569272</v>
      </c>
      <c r="J20" s="28">
        <f t="shared" si="1"/>
        <v>2.2068131029109392</v>
      </c>
      <c r="K20" s="27">
        <f t="shared" si="2"/>
        <v>0.39397591724949649</v>
      </c>
      <c r="L20" s="18"/>
    </row>
    <row r="21" spans="1:14">
      <c r="A21" s="16"/>
      <c r="B21" s="11" t="s">
        <v>8</v>
      </c>
      <c r="C21" s="25">
        <v>0.78500000000000003</v>
      </c>
      <c r="D21" s="25">
        <v>0.27266666666666667</v>
      </c>
      <c r="E21" s="25">
        <v>0.9816666666666668</v>
      </c>
      <c r="F21" s="25">
        <v>1.0516666666666665</v>
      </c>
      <c r="G21" s="26">
        <v>5.9093333333333335</v>
      </c>
      <c r="H21" s="28">
        <f t="shared" si="0"/>
        <v>461.90174326465933</v>
      </c>
      <c r="I21" s="27">
        <f t="shared" si="3"/>
        <v>7.1307300509337646</v>
      </c>
      <c r="J21" s="28">
        <f t="shared" si="1"/>
        <v>1.9788762108449736</v>
      </c>
      <c r="K21" s="27">
        <f t="shared" si="2"/>
        <v>0.44631742151603632</v>
      </c>
      <c r="L21" s="18"/>
    </row>
    <row r="22" spans="1:14">
      <c r="A22" s="16"/>
      <c r="B22" s="11" t="s">
        <v>5</v>
      </c>
      <c r="C22" s="25">
        <v>0.42933333333333334</v>
      </c>
      <c r="D22" s="25">
        <v>0.55966666666666665</v>
      </c>
      <c r="E22" s="25">
        <v>0.56233333333333324</v>
      </c>
      <c r="F22" s="25">
        <v>2.0333333333333337</v>
      </c>
      <c r="G22" s="26">
        <v>2.2666666666666666</v>
      </c>
      <c r="H22" s="28">
        <f t="shared" si="0"/>
        <v>11.475409836065541</v>
      </c>
      <c r="I22" s="27">
        <f t="shared" si="3"/>
        <v>261.58861885002977</v>
      </c>
      <c r="J22" s="28">
        <f t="shared" si="1"/>
        <v>0.75904547798656474</v>
      </c>
      <c r="K22" s="27">
        <f t="shared" si="2"/>
        <v>0.86292750277268526</v>
      </c>
      <c r="L22" s="18"/>
    </row>
    <row r="23" spans="1:14">
      <c r="A23" s="16"/>
      <c r="B23" s="11" t="s">
        <v>23</v>
      </c>
      <c r="C23" s="25">
        <v>1.7533333333333332</v>
      </c>
      <c r="D23" s="25">
        <v>1.3680000000000001</v>
      </c>
      <c r="E23" s="25">
        <v>2.1416666666666671</v>
      </c>
      <c r="F23" s="25">
        <v>1.7493333333333334</v>
      </c>
      <c r="G23" s="26">
        <v>1.3803333333333334</v>
      </c>
      <c r="H23" s="28">
        <f t="shared" si="0"/>
        <v>-21.09375</v>
      </c>
      <c r="I23" s="27">
        <f t="shared" si="3"/>
        <v>-18.319066147859932</v>
      </c>
      <c r="J23" s="28">
        <f t="shared" si="1"/>
        <v>0.46223637122681838</v>
      </c>
      <c r="K23" s="27">
        <f t="shared" si="2"/>
        <v>0.7424005794345987</v>
      </c>
      <c r="L23" s="18"/>
    </row>
    <row r="24" spans="1:14">
      <c r="A24" s="16"/>
      <c r="B24" s="11" t="s">
        <v>24</v>
      </c>
      <c r="C24" s="25">
        <v>0.44933333333333331</v>
      </c>
      <c r="D24" s="25">
        <v>2.0866666666666664</v>
      </c>
      <c r="E24" s="25">
        <v>2.6063333333333332</v>
      </c>
      <c r="F24" s="25">
        <v>0.45266666666666672</v>
      </c>
      <c r="G24" s="26">
        <v>1.3129999999999999</v>
      </c>
      <c r="H24" s="28">
        <f t="shared" si="0"/>
        <v>190.05891016200289</v>
      </c>
      <c r="I24" s="27"/>
      <c r="J24" s="28">
        <f t="shared" si="1"/>
        <v>0.43968825555721747</v>
      </c>
      <c r="K24" s="27">
        <f t="shared" si="2"/>
        <v>0.192107467010706</v>
      </c>
      <c r="L24" s="18"/>
    </row>
    <row r="25" spans="1:14">
      <c r="A25" s="16"/>
      <c r="B25" s="11" t="s">
        <v>25</v>
      </c>
      <c r="C25" s="25">
        <v>1.1223333333333334</v>
      </c>
      <c r="D25" s="25">
        <v>1.0276666666666667</v>
      </c>
      <c r="E25" s="25">
        <v>0.371</v>
      </c>
      <c r="F25" s="25">
        <v>0.78466666666666673</v>
      </c>
      <c r="G25" s="26">
        <v>0.67533333333333323</v>
      </c>
      <c r="H25" s="28">
        <f t="shared" si="0"/>
        <v>-13.933729821580309</v>
      </c>
      <c r="I25" s="27">
        <f t="shared" si="3"/>
        <v>111.50044923629832</v>
      </c>
      <c r="J25" s="28">
        <f t="shared" si="1"/>
        <v>0.22615090270599708</v>
      </c>
      <c r="K25" s="27">
        <f t="shared" si="2"/>
        <v>0.33300513795522968</v>
      </c>
      <c r="L25" s="18"/>
    </row>
    <row r="26" spans="1:14">
      <c r="A26" s="16"/>
      <c r="B26" s="11" t="s">
        <v>21</v>
      </c>
      <c r="C26" s="25">
        <v>0.57033333333333325</v>
      </c>
      <c r="D26" s="25">
        <v>0.20366666666666666</v>
      </c>
      <c r="E26" s="25">
        <v>0.17266666666666666</v>
      </c>
      <c r="F26" s="25">
        <v>0.17300000000000001</v>
      </c>
      <c r="G26" s="26">
        <v>0.45866666666666672</v>
      </c>
      <c r="H26" s="28">
        <f t="shared" si="0"/>
        <v>165.12524084778423</v>
      </c>
      <c r="I26" s="27">
        <f t="shared" si="3"/>
        <v>0.19305019305020377</v>
      </c>
      <c r="J26" s="28">
        <f t="shared" si="1"/>
        <v>0.15359508495728136</v>
      </c>
      <c r="K26" s="27">
        <f t="shared" si="2"/>
        <v>7.3419569498200596E-2</v>
      </c>
      <c r="L26" s="18"/>
    </row>
    <row r="27" spans="1:14" s="23" customFormat="1">
      <c r="A27" s="16"/>
      <c r="B27" s="11" t="s">
        <v>10</v>
      </c>
      <c r="C27" s="25">
        <v>0</v>
      </c>
      <c r="D27" s="25">
        <v>0.30099999999999999</v>
      </c>
      <c r="E27" s="25">
        <v>5.9333333333333328E-2</v>
      </c>
      <c r="F27" s="25">
        <v>0</v>
      </c>
      <c r="G27" s="26">
        <v>0.15333333333333332</v>
      </c>
      <c r="H27" s="28" t="str">
        <f t="shared" ref="H27" si="4">IF(OR(OR(G27=0,F27=0),G27=""),"",(G27/F27-1)*100)</f>
        <v/>
      </c>
      <c r="I27" s="27" t="str">
        <f t="shared" ref="I27" si="5">IF(OR(OR(G27=0,F27=0),F27=""),"",(F27/E27-1)*100)</f>
        <v/>
      </c>
      <c r="J27" s="28">
        <f t="shared" ref="J27" si="6">IF(G27=0,"",G27/$G$13*100)</f>
        <v>5.1347194099091144E-2</v>
      </c>
      <c r="K27" s="27" t="str">
        <f t="shared" ref="K27" si="7">IF(F27=0,"",F27/$F$13*100)</f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2212.8420000000001</v>
      </c>
      <c r="D13" s="26">
        <v>2367.1223333333332</v>
      </c>
      <c r="E13" s="26">
        <v>2464.1473333333329</v>
      </c>
      <c r="F13" s="26">
        <v>2442.4856666666665</v>
      </c>
      <c r="G13" s="26">
        <v>2563.2379999999998</v>
      </c>
      <c r="H13" s="28">
        <f t="shared" ref="H13:H27" si="0">IF(OR(OR(G13=0,F13=0),G13=""),"",(G13/F13-1)*100)</f>
        <v>4.9438297624946781</v>
      </c>
      <c r="I13" s="27">
        <f>IF(OR(OR(G13=0,F13=0),F13=""),"",(F13/E13-1)*100)</f>
        <v>-0.87907351860182503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714.56633333333343</v>
      </c>
      <c r="D14" s="25">
        <f>D13-SUM(D15:D27)</f>
        <v>781.77233333333311</v>
      </c>
      <c r="E14" s="25">
        <f>E13-SUM(E15:E27)</f>
        <v>869.91899999999941</v>
      </c>
      <c r="F14" s="25">
        <f>F13-SUM(F15:F27)</f>
        <v>883.80600000000004</v>
      </c>
      <c r="G14" s="26">
        <f>G13-SUM(G15:G27)</f>
        <v>1015.9436666666668</v>
      </c>
      <c r="H14" s="28">
        <f t="shared" si="0"/>
        <v>14.950980946799053</v>
      </c>
      <c r="I14" s="27">
        <f>IF(OR(OR(G14=0,F14=0),F14=""),"",(F14/E14-1)*100)</f>
        <v>1.5963555227556325</v>
      </c>
      <c r="J14" s="28">
        <f t="shared" si="1"/>
        <v>39.635167185671669</v>
      </c>
      <c r="K14" s="27">
        <f t="shared" si="2"/>
        <v>36.184695454371145</v>
      </c>
      <c r="L14" s="18"/>
    </row>
    <row r="15" spans="1:15">
      <c r="A15" s="16"/>
      <c r="B15" s="12" t="s">
        <v>4</v>
      </c>
      <c r="C15" s="109">
        <v>534.28</v>
      </c>
      <c r="D15" s="109">
        <v>637.42666666666662</v>
      </c>
      <c r="E15" s="109">
        <v>625.24833333333333</v>
      </c>
      <c r="F15" s="109">
        <v>564.86766666666665</v>
      </c>
      <c r="G15" s="109">
        <v>630.72699999999998</v>
      </c>
      <c r="H15" s="50">
        <f t="shared" si="0"/>
        <v>11.659249983624488</v>
      </c>
      <c r="I15" s="36">
        <f t="shared" ref="I15:I27" si="3">IF(OR(OR(G15=0,F15=0),F15=""),"",(F15/E15-1)*100)</f>
        <v>-9.6570695910158442</v>
      </c>
      <c r="J15" s="50">
        <f t="shared" si="1"/>
        <v>24.606649870203238</v>
      </c>
      <c r="K15" s="36">
        <f t="shared" si="2"/>
        <v>23.126754616233164</v>
      </c>
      <c r="L15" s="18"/>
      <c r="N15" s="23" t="s">
        <v>4</v>
      </c>
      <c r="O15" s="34">
        <f>J15</f>
        <v>24.606649870203238</v>
      </c>
    </row>
    <row r="16" spans="1:15">
      <c r="A16" s="16"/>
      <c r="B16" s="11" t="s">
        <v>23</v>
      </c>
      <c r="C16" s="55">
        <v>330.95866666666666</v>
      </c>
      <c r="D16" s="55">
        <v>313.12966666666665</v>
      </c>
      <c r="E16" s="55">
        <v>305.48699999999997</v>
      </c>
      <c r="F16" s="55">
        <v>322.13433333333336</v>
      </c>
      <c r="G16" s="56">
        <v>326.46499999999997</v>
      </c>
      <c r="H16" s="28">
        <f t="shared" si="0"/>
        <v>1.3443666876034044</v>
      </c>
      <c r="I16" s="27">
        <f t="shared" si="3"/>
        <v>5.4494408381807968</v>
      </c>
      <c r="J16" s="28">
        <f t="shared" si="1"/>
        <v>12.736429469288455</v>
      </c>
      <c r="K16" s="27">
        <f t="shared" si="2"/>
        <v>13.188791145413752</v>
      </c>
      <c r="L16" s="18"/>
      <c r="N16" s="23" t="s">
        <v>37</v>
      </c>
      <c r="O16" s="34">
        <f>100-O15</f>
        <v>75.393350129796758</v>
      </c>
    </row>
    <row r="17" spans="1:14">
      <c r="A17" s="16"/>
      <c r="B17" s="11" t="s">
        <v>24</v>
      </c>
      <c r="C17" s="25">
        <v>184.39933333333337</v>
      </c>
      <c r="D17" s="25">
        <v>185.76599999999999</v>
      </c>
      <c r="E17" s="25">
        <v>205.18266666666668</v>
      </c>
      <c r="F17" s="25">
        <v>204.077</v>
      </c>
      <c r="G17" s="26">
        <v>207.71166666666667</v>
      </c>
      <c r="H17" s="28">
        <f t="shared" si="0"/>
        <v>1.7810270959817576</v>
      </c>
      <c r="I17" s="27">
        <f t="shared" si="3"/>
        <v>-0.53886943016629996</v>
      </c>
      <c r="J17" s="28">
        <f t="shared" si="1"/>
        <v>8.1034873338592313</v>
      </c>
      <c r="K17" s="27">
        <f t="shared" si="2"/>
        <v>8.3552997990981055</v>
      </c>
      <c r="L17" s="18"/>
    </row>
    <row r="18" spans="1:14">
      <c r="A18" s="16"/>
      <c r="B18" s="11" t="s">
        <v>25</v>
      </c>
      <c r="C18" s="25">
        <v>100.13866666666667</v>
      </c>
      <c r="D18" s="25">
        <v>101.71766666666667</v>
      </c>
      <c r="E18" s="25">
        <v>109.02233333333334</v>
      </c>
      <c r="F18" s="25">
        <v>126.90366666666667</v>
      </c>
      <c r="G18" s="26">
        <v>124.25066666666665</v>
      </c>
      <c r="H18" s="28">
        <f t="shared" si="0"/>
        <v>-2.0905621324311729</v>
      </c>
      <c r="I18" s="27">
        <f t="shared" si="3"/>
        <v>16.401532407732965</v>
      </c>
      <c r="J18" s="28">
        <f t="shared" si="1"/>
        <v>4.8474104498554818</v>
      </c>
      <c r="K18" s="27">
        <f t="shared" si="2"/>
        <v>5.195677026832092</v>
      </c>
      <c r="L18" s="18"/>
    </row>
    <row r="19" spans="1:14">
      <c r="A19" s="16"/>
      <c r="B19" s="11" t="s">
        <v>19</v>
      </c>
      <c r="C19" s="25">
        <v>94.105999999999995</v>
      </c>
      <c r="D19" s="25">
        <v>92.173999999999992</v>
      </c>
      <c r="E19" s="25">
        <v>96.870666666666651</v>
      </c>
      <c r="F19" s="25">
        <v>97.24766666666666</v>
      </c>
      <c r="G19" s="26">
        <v>56.478333333333332</v>
      </c>
      <c r="H19" s="28">
        <f t="shared" si="0"/>
        <v>-41.923199528352008</v>
      </c>
      <c r="I19" s="27">
        <f t="shared" si="3"/>
        <v>0.38917869874610656</v>
      </c>
      <c r="J19" s="28">
        <f t="shared" si="1"/>
        <v>2.2033979417179888</v>
      </c>
      <c r="K19" s="27">
        <f t="shared" si="2"/>
        <v>3.9815040879803183</v>
      </c>
      <c r="L19" s="18"/>
    </row>
    <row r="20" spans="1:14">
      <c r="A20" s="16"/>
      <c r="B20" s="11" t="s">
        <v>5</v>
      </c>
      <c r="C20" s="25">
        <v>43.179000000000002</v>
      </c>
      <c r="D20" s="25">
        <v>38.875</v>
      </c>
      <c r="E20" s="25">
        <v>41.079666666666668</v>
      </c>
      <c r="F20" s="25">
        <v>38.411333333333339</v>
      </c>
      <c r="G20" s="26">
        <v>46.177666666666674</v>
      </c>
      <c r="H20" s="28">
        <f t="shared" si="0"/>
        <v>20.218859017303913</v>
      </c>
      <c r="I20" s="27">
        <f t="shared" si="3"/>
        <v>-6.4955087269451983</v>
      </c>
      <c r="J20" s="28">
        <f t="shared" si="1"/>
        <v>1.8015364420575335</v>
      </c>
      <c r="K20" s="27">
        <f t="shared" si="2"/>
        <v>1.5726329066141231</v>
      </c>
      <c r="L20" s="18"/>
    </row>
    <row r="21" spans="1:14">
      <c r="A21" s="16"/>
      <c r="B21" s="11" t="s">
        <v>20</v>
      </c>
      <c r="C21" s="25">
        <v>64.10199999999999</v>
      </c>
      <c r="D21" s="25">
        <v>65.919333333333327</v>
      </c>
      <c r="E21" s="25">
        <v>60.318333333333335</v>
      </c>
      <c r="F21" s="25">
        <v>55.735666666666667</v>
      </c>
      <c r="G21" s="26">
        <v>35.912666666666667</v>
      </c>
      <c r="H21" s="28">
        <f t="shared" si="0"/>
        <v>-35.566094720914798</v>
      </c>
      <c r="I21" s="27">
        <f t="shared" si="3"/>
        <v>-7.5974689840015541</v>
      </c>
      <c r="J21" s="28">
        <f t="shared" si="1"/>
        <v>1.4010664115726541</v>
      </c>
      <c r="K21" s="27">
        <f t="shared" si="2"/>
        <v>2.2819240017375746</v>
      </c>
      <c r="L21" s="18"/>
    </row>
    <row r="22" spans="1:14">
      <c r="A22" s="16"/>
      <c r="B22" s="11" t="s">
        <v>22</v>
      </c>
      <c r="C22" s="25">
        <v>41.732333333333337</v>
      </c>
      <c r="D22" s="25">
        <v>39.058333333333337</v>
      </c>
      <c r="E22" s="25">
        <v>43.789333333333332</v>
      </c>
      <c r="F22" s="25">
        <v>38.777999999999999</v>
      </c>
      <c r="G22" s="26">
        <v>31.34266666666667</v>
      </c>
      <c r="H22" s="28">
        <f t="shared" si="0"/>
        <v>-19.174102154142368</v>
      </c>
      <c r="I22" s="27">
        <f t="shared" si="3"/>
        <v>-11.444187321113208</v>
      </c>
      <c r="J22" s="28">
        <f t="shared" si="1"/>
        <v>1.2227762957113881</v>
      </c>
      <c r="K22" s="27">
        <f t="shared" si="2"/>
        <v>1.5876449360262366</v>
      </c>
      <c r="L22" s="18"/>
    </row>
    <row r="23" spans="1:14">
      <c r="A23" s="16"/>
      <c r="B23" s="11" t="s">
        <v>21</v>
      </c>
      <c r="C23" s="25">
        <v>26.17</v>
      </c>
      <c r="D23" s="25">
        <v>27.748333333333335</v>
      </c>
      <c r="E23" s="25">
        <v>25.953333333333333</v>
      </c>
      <c r="F23" s="25">
        <v>28.043333333333333</v>
      </c>
      <c r="G23" s="26">
        <v>26.687333333333331</v>
      </c>
      <c r="H23" s="28">
        <f t="shared" si="0"/>
        <v>-4.8353738262213337</v>
      </c>
      <c r="I23" s="27">
        <f t="shared" si="3"/>
        <v>8.0529154893398402</v>
      </c>
      <c r="J23" s="28">
        <f t="shared" si="1"/>
        <v>1.0411570573365927</v>
      </c>
      <c r="K23" s="27">
        <f t="shared" si="2"/>
        <v>1.1481473040374035</v>
      </c>
      <c r="L23" s="18"/>
    </row>
    <row r="24" spans="1:14">
      <c r="A24" s="16"/>
      <c r="B24" s="11" t="s">
        <v>7</v>
      </c>
      <c r="C24" s="25">
        <v>34.463999999999999</v>
      </c>
      <c r="D24" s="25">
        <v>34.720999999999997</v>
      </c>
      <c r="E24" s="25">
        <v>33.266666666666673</v>
      </c>
      <c r="F24" s="25">
        <v>31.891999999999996</v>
      </c>
      <c r="G24" s="26">
        <v>23.353999999999999</v>
      </c>
      <c r="H24" s="28">
        <f t="shared" si="0"/>
        <v>-26.771604164053674</v>
      </c>
      <c r="I24" s="27">
        <f t="shared" si="3"/>
        <v>-4.1322645290581494</v>
      </c>
      <c r="J24" s="28">
        <f t="shared" si="1"/>
        <v>0.91111320915186178</v>
      </c>
      <c r="K24" s="27">
        <f t="shared" si="2"/>
        <v>1.3057190236667373</v>
      </c>
      <c r="L24" s="18"/>
    </row>
    <row r="25" spans="1:14">
      <c r="A25" s="16"/>
      <c r="B25" s="11" t="s">
        <v>10</v>
      </c>
      <c r="C25" s="25">
        <v>15.318666666666667</v>
      </c>
      <c r="D25" s="25">
        <v>15.62</v>
      </c>
      <c r="E25" s="25">
        <v>14.570333333333332</v>
      </c>
      <c r="F25" s="25">
        <v>17.846666666666664</v>
      </c>
      <c r="G25" s="26">
        <v>14.616999999999999</v>
      </c>
      <c r="H25" s="28">
        <f t="shared" si="0"/>
        <v>-18.096750093388113</v>
      </c>
      <c r="I25" s="27">
        <f t="shared" si="3"/>
        <v>22.486330671913237</v>
      </c>
      <c r="J25" s="28">
        <f t="shared" si="1"/>
        <v>0.57025527867486359</v>
      </c>
      <c r="K25" s="27">
        <f t="shared" si="2"/>
        <v>0.73067641338598088</v>
      </c>
      <c r="L25" s="18"/>
    </row>
    <row r="26" spans="1:14">
      <c r="A26" s="16"/>
      <c r="B26" s="11" t="s">
        <v>18</v>
      </c>
      <c r="C26" s="25">
        <v>14.067</v>
      </c>
      <c r="D26" s="25">
        <v>16.354333333333333</v>
      </c>
      <c r="E26" s="25">
        <v>16.896333333333335</v>
      </c>
      <c r="F26" s="25">
        <v>17.064333333333334</v>
      </c>
      <c r="G26" s="26">
        <v>12.780999999999999</v>
      </c>
      <c r="H26" s="28">
        <f t="shared" si="0"/>
        <v>-25.101088039380393</v>
      </c>
      <c r="I26" s="27">
        <f t="shared" si="3"/>
        <v>0.99429856576376263</v>
      </c>
      <c r="J26" s="28">
        <f t="shared" si="1"/>
        <v>0.49862712709471374</v>
      </c>
      <c r="K26" s="27">
        <f t="shared" si="2"/>
        <v>0.6986462015403162</v>
      </c>
      <c r="L26" s="18"/>
    </row>
    <row r="27" spans="1:14">
      <c r="A27" s="16"/>
      <c r="B27" s="11" t="s">
        <v>8</v>
      </c>
      <c r="C27" s="25">
        <v>15.36</v>
      </c>
      <c r="D27" s="25">
        <v>16.839666666666663</v>
      </c>
      <c r="E27" s="25">
        <v>16.543333333333333</v>
      </c>
      <c r="F27" s="25">
        <v>15.678000000000003</v>
      </c>
      <c r="G27" s="26">
        <v>10.789333333333333</v>
      </c>
      <c r="H27" s="28">
        <f t="shared" si="0"/>
        <v>-31.181698345877461</v>
      </c>
      <c r="I27" s="27">
        <f t="shared" si="3"/>
        <v>-5.2307072335280864</v>
      </c>
      <c r="J27" s="28">
        <f t="shared" si="1"/>
        <v>0.42092592780433713</v>
      </c>
      <c r="K27" s="27">
        <f t="shared" si="2"/>
        <v>0.64188708306306008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66.99766666666666</v>
      </c>
      <c r="D13" s="26">
        <v>72.546666666666667</v>
      </c>
      <c r="E13" s="26">
        <v>84.12866666666666</v>
      </c>
      <c r="F13" s="26">
        <v>97.079000000000008</v>
      </c>
      <c r="G13" s="26">
        <v>99.913666666666657</v>
      </c>
      <c r="H13" s="28">
        <f t="shared" ref="H13:H27" si="0">IF(OR(OR(G13=0,F13=0),G13=""),"",(G13/F13-1)*100)</f>
        <v>2.9199586590989313</v>
      </c>
      <c r="I13" s="27">
        <f>IF(OR(OR(G13=0,F13=0),F13=""),"",(F13/E13-1)*100)</f>
        <v>15.393484583138539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34.056999999999995</v>
      </c>
      <c r="D14" s="25">
        <f>D13-SUM(D15:D27)</f>
        <v>29.535666666666657</v>
      </c>
      <c r="E14" s="25">
        <f>E13-SUM(E15:E27)</f>
        <v>39.812999999999995</v>
      </c>
      <c r="F14" s="25">
        <f>F13-SUM(F15:F27)</f>
        <v>53.878333333333345</v>
      </c>
      <c r="G14" s="26">
        <f>G13-SUM(G15:G27)</f>
        <v>-5.286666666666676</v>
      </c>
      <c r="H14" s="28">
        <f t="shared" si="0"/>
        <v>-109.81223126179356</v>
      </c>
      <c r="I14" s="27">
        <f>IF(OR(OR(G14=0,F14=0),F14=""),"",(F14/E14-1)*100)</f>
        <v>35.328494042984325</v>
      </c>
      <c r="J14" s="28">
        <f t="shared" si="1"/>
        <v>-5.2912347660146697</v>
      </c>
      <c r="K14" s="27">
        <f t="shared" si="2"/>
        <v>55.49947293784787</v>
      </c>
      <c r="L14" s="18"/>
    </row>
    <row r="15" spans="1:15">
      <c r="A15" s="16"/>
      <c r="B15" s="11" t="s">
        <v>10</v>
      </c>
      <c r="C15" s="25">
        <v>0.92600000000000016</v>
      </c>
      <c r="D15" s="25">
        <v>0.67333333333333334</v>
      </c>
      <c r="E15" s="25">
        <v>1.0113333333333332</v>
      </c>
      <c r="F15" s="25">
        <v>0.89533333333333331</v>
      </c>
      <c r="G15" s="26">
        <v>20.317666666666668</v>
      </c>
      <c r="H15" s="28">
        <f t="shared" si="0"/>
        <v>2169.2851824274017</v>
      </c>
      <c r="I15" s="27">
        <f t="shared" ref="I15:I27" si="3">IF(OR(OR(G15=0,F15=0),F15=""),"",(F15/E15-1)*100)</f>
        <v>-11.470006591957805</v>
      </c>
      <c r="J15" s="28">
        <f t="shared" si="1"/>
        <v>20.335222742300857</v>
      </c>
      <c r="K15" s="27">
        <f t="shared" si="2"/>
        <v>0.92227292548680262</v>
      </c>
      <c r="L15" s="18"/>
      <c r="N15" s="23" t="s">
        <v>4</v>
      </c>
      <c r="O15" s="34">
        <f>J16</f>
        <v>14.021438508579074</v>
      </c>
    </row>
    <row r="16" spans="1:15">
      <c r="A16" s="16"/>
      <c r="B16" s="12" t="s">
        <v>4</v>
      </c>
      <c r="C16" s="109">
        <v>8.0190000000000001</v>
      </c>
      <c r="D16" s="109">
        <v>16.585333333333335</v>
      </c>
      <c r="E16" s="109">
        <v>17.219333333333335</v>
      </c>
      <c r="F16" s="109">
        <v>10.223999999999998</v>
      </c>
      <c r="G16" s="109">
        <v>14.009333333333332</v>
      </c>
      <c r="H16" s="50">
        <f t="shared" si="0"/>
        <v>37.023995826812751</v>
      </c>
      <c r="I16" s="36">
        <f t="shared" si="3"/>
        <v>-40.624879011963309</v>
      </c>
      <c r="J16" s="50">
        <f t="shared" si="1"/>
        <v>14.021438508579074</v>
      </c>
      <c r="K16" s="36">
        <f t="shared" si="2"/>
        <v>10.531628879572304</v>
      </c>
      <c r="L16" s="18"/>
      <c r="N16" s="23" t="s">
        <v>37</v>
      </c>
      <c r="O16" s="34">
        <f>100-O15</f>
        <v>85.978561491420919</v>
      </c>
    </row>
    <row r="17" spans="1:14">
      <c r="A17" s="16"/>
      <c r="B17" s="11" t="s">
        <v>23</v>
      </c>
      <c r="C17" s="161">
        <v>3.7323333333333331</v>
      </c>
      <c r="D17" s="161">
        <v>4.8143333333333329</v>
      </c>
      <c r="E17" s="161">
        <v>5.3306666666666667</v>
      </c>
      <c r="F17" s="161">
        <v>7.6383333333333328</v>
      </c>
      <c r="G17" s="162">
        <v>11.542000000000002</v>
      </c>
      <c r="H17" s="163">
        <f t="shared" si="0"/>
        <v>51.10626227361994</v>
      </c>
      <c r="I17" s="49">
        <f t="shared" si="3"/>
        <v>43.290395197598784</v>
      </c>
      <c r="J17" s="163">
        <f t="shared" si="1"/>
        <v>11.551973203532386</v>
      </c>
      <c r="K17" s="49">
        <f t="shared" si="2"/>
        <v>7.8681623557446327</v>
      </c>
      <c r="L17" s="18"/>
    </row>
    <row r="18" spans="1:14">
      <c r="A18" s="16"/>
      <c r="B18" s="11" t="s">
        <v>19</v>
      </c>
      <c r="C18" s="25">
        <v>3.0739999999999998</v>
      </c>
      <c r="D18" s="25">
        <v>2.6013333333333333</v>
      </c>
      <c r="E18" s="25">
        <v>2.0883333333333334</v>
      </c>
      <c r="F18" s="25">
        <v>2.7126666666666668</v>
      </c>
      <c r="G18" s="26">
        <v>9.6606666666666658</v>
      </c>
      <c r="H18" s="28">
        <f t="shared" si="0"/>
        <v>256.13172769722286</v>
      </c>
      <c r="I18" s="27">
        <f t="shared" si="3"/>
        <v>29.896249002394249</v>
      </c>
      <c r="J18" s="28">
        <f t="shared" si="1"/>
        <v>9.669014248968276</v>
      </c>
      <c r="K18" s="27">
        <f t="shared" si="2"/>
        <v>2.7942878137049894</v>
      </c>
      <c r="L18" s="18"/>
    </row>
    <row r="19" spans="1:14">
      <c r="A19" s="16"/>
      <c r="B19" s="11" t="s">
        <v>20</v>
      </c>
      <c r="C19" s="25">
        <v>2.0743333333333331</v>
      </c>
      <c r="D19" s="25">
        <v>1.4076666666666666</v>
      </c>
      <c r="E19" s="25">
        <v>2.0743333333333331</v>
      </c>
      <c r="F19" s="25">
        <v>2.0960000000000001</v>
      </c>
      <c r="G19" s="26">
        <v>9.2713333333333328</v>
      </c>
      <c r="H19" s="28">
        <f t="shared" si="0"/>
        <v>342.33460559796436</v>
      </c>
      <c r="I19" s="27">
        <f t="shared" si="3"/>
        <v>1.0445122931062256</v>
      </c>
      <c r="J19" s="28">
        <f t="shared" si="1"/>
        <v>9.2793445007523161</v>
      </c>
      <c r="K19" s="27">
        <f t="shared" si="2"/>
        <v>2.1590663274240569</v>
      </c>
      <c r="L19" s="18"/>
    </row>
    <row r="20" spans="1:14">
      <c r="A20" s="16"/>
      <c r="B20" s="11" t="s">
        <v>24</v>
      </c>
      <c r="C20" s="25">
        <v>2.6676666666666669</v>
      </c>
      <c r="D20" s="25">
        <v>2.454333333333333</v>
      </c>
      <c r="E20" s="25">
        <v>2.8553333333333337</v>
      </c>
      <c r="F20" s="25">
        <v>2.0053333333333332</v>
      </c>
      <c r="G20" s="26">
        <v>8.1583333333333332</v>
      </c>
      <c r="H20" s="28">
        <f t="shared" si="0"/>
        <v>306.83178191489367</v>
      </c>
      <c r="I20" s="27">
        <f t="shared" si="3"/>
        <v>-29.76885360728463</v>
      </c>
      <c r="J20" s="28">
        <f t="shared" si="1"/>
        <v>8.1653827804671373</v>
      </c>
      <c r="K20" s="27">
        <f t="shared" si="2"/>
        <v>2.0656716007924816</v>
      </c>
      <c r="L20" s="18"/>
    </row>
    <row r="21" spans="1:14">
      <c r="A21" s="16"/>
      <c r="B21" s="11" t="s">
        <v>22</v>
      </c>
      <c r="C21" s="25">
        <v>1.438666666666667</v>
      </c>
      <c r="D21" s="25">
        <v>1.758</v>
      </c>
      <c r="E21" s="25">
        <v>0.85399999999999998</v>
      </c>
      <c r="F21" s="25">
        <v>1.0586666666666666</v>
      </c>
      <c r="G21" s="26">
        <v>6.6996666666666655</v>
      </c>
      <c r="H21" s="28">
        <f t="shared" si="0"/>
        <v>532.84005037783368</v>
      </c>
      <c r="I21" s="27">
        <f t="shared" si="3"/>
        <v>23.9656518345043</v>
      </c>
      <c r="J21" s="28">
        <f t="shared" si="1"/>
        <v>6.7054557100963823</v>
      </c>
      <c r="K21" s="27">
        <f t="shared" si="2"/>
        <v>1.0905207786098607</v>
      </c>
      <c r="L21" s="18"/>
    </row>
    <row r="22" spans="1:14">
      <c r="A22" s="16"/>
      <c r="B22" s="11" t="s">
        <v>7</v>
      </c>
      <c r="C22" s="25">
        <v>1.3953333333333333</v>
      </c>
      <c r="D22" s="25">
        <v>1.361</v>
      </c>
      <c r="E22" s="25">
        <v>1.3496666666666666</v>
      </c>
      <c r="F22" s="25">
        <v>1.8773333333333333</v>
      </c>
      <c r="G22" s="26">
        <v>6.1593333333333335</v>
      </c>
      <c r="H22" s="28">
        <f t="shared" si="0"/>
        <v>228.08948863636368</v>
      </c>
      <c r="I22" s="27">
        <f t="shared" si="3"/>
        <v>39.09607310447025</v>
      </c>
      <c r="J22" s="28">
        <f t="shared" si="1"/>
        <v>6.1646554859028297</v>
      </c>
      <c r="K22" s="27">
        <f t="shared" si="2"/>
        <v>1.9338202220184935</v>
      </c>
      <c r="L22" s="18"/>
    </row>
    <row r="23" spans="1:14">
      <c r="A23" s="16"/>
      <c r="B23" s="11" t="s">
        <v>25</v>
      </c>
      <c r="C23" s="25">
        <v>4.1426666666666669</v>
      </c>
      <c r="D23" s="25">
        <v>4.0693333333333337</v>
      </c>
      <c r="E23" s="25">
        <v>5.7293333333333338</v>
      </c>
      <c r="F23" s="25">
        <v>8.0666666666666664</v>
      </c>
      <c r="G23" s="26">
        <v>5.7013333333333343</v>
      </c>
      <c r="H23" s="28">
        <f t="shared" si="0"/>
        <v>-29.322314049586762</v>
      </c>
      <c r="I23" s="27">
        <f t="shared" si="3"/>
        <v>40.79590411915288</v>
      </c>
      <c r="J23" s="28">
        <f t="shared" si="1"/>
        <v>5.7062597375734398</v>
      </c>
      <c r="K23" s="27">
        <f t="shared" si="2"/>
        <v>8.3093837664857126</v>
      </c>
      <c r="L23" s="18"/>
    </row>
    <row r="24" spans="1:14">
      <c r="A24" s="16"/>
      <c r="B24" s="11" t="s">
        <v>18</v>
      </c>
      <c r="C24" s="25">
        <v>0.95166666666666655</v>
      </c>
      <c r="D24" s="25">
        <v>1.5449999999999999</v>
      </c>
      <c r="E24" s="25">
        <v>0.7330000000000001</v>
      </c>
      <c r="F24" s="25">
        <v>0.6283333333333333</v>
      </c>
      <c r="G24" s="26">
        <v>5.0526666666666671</v>
      </c>
      <c r="H24" s="28">
        <f t="shared" si="0"/>
        <v>704.13793103448279</v>
      </c>
      <c r="I24" s="27">
        <f t="shared" si="3"/>
        <v>-14.279217826284697</v>
      </c>
      <c r="J24" s="28">
        <f t="shared" si="1"/>
        <v>5.0570325714533553</v>
      </c>
      <c r="K24" s="27">
        <f t="shared" si="2"/>
        <v>0.64723919007543684</v>
      </c>
      <c r="L24" s="18"/>
    </row>
    <row r="25" spans="1:14">
      <c r="A25" s="16"/>
      <c r="B25" s="11" t="s">
        <v>8</v>
      </c>
      <c r="C25" s="25">
        <v>0.74633333333333329</v>
      </c>
      <c r="D25" s="25">
        <v>0.71899999999999997</v>
      </c>
      <c r="E25" s="25">
        <v>0.57100000000000006</v>
      </c>
      <c r="F25" s="25">
        <v>0.90633333333333344</v>
      </c>
      <c r="G25" s="26">
        <v>4.0046666666666662</v>
      </c>
      <c r="H25" s="28">
        <f t="shared" si="0"/>
        <v>341.85362265538794</v>
      </c>
      <c r="I25" s="27">
        <f t="shared" si="3"/>
        <v>58.727378867483935</v>
      </c>
      <c r="J25" s="28">
        <f t="shared" si="1"/>
        <v>4.0081270163240932</v>
      </c>
      <c r="K25" s="27">
        <f t="shared" si="2"/>
        <v>0.93360390335019239</v>
      </c>
      <c r="L25" s="18"/>
    </row>
    <row r="26" spans="1:14">
      <c r="A26" s="16"/>
      <c r="B26" s="11" t="s">
        <v>5</v>
      </c>
      <c r="C26" s="25">
        <v>2.545666666666667</v>
      </c>
      <c r="D26" s="25">
        <v>2.7776666666666667</v>
      </c>
      <c r="E26" s="25">
        <v>2.920666666666667</v>
      </c>
      <c r="F26" s="25">
        <v>3.0870000000000002</v>
      </c>
      <c r="G26" s="26">
        <v>2.5920000000000001</v>
      </c>
      <c r="H26" s="28">
        <f t="shared" si="0"/>
        <v>-16.034985422740522</v>
      </c>
      <c r="I26" s="27">
        <f t="shared" si="3"/>
        <v>5.695046792969638</v>
      </c>
      <c r="J26" s="28">
        <f t="shared" si="1"/>
        <v>2.5942396936021432</v>
      </c>
      <c r="K26" s="27">
        <f t="shared" si="2"/>
        <v>3.1798844240257931</v>
      </c>
      <c r="L26" s="18"/>
    </row>
    <row r="27" spans="1:14">
      <c r="A27" s="16"/>
      <c r="B27" s="11" t="s">
        <v>21</v>
      </c>
      <c r="C27" s="25">
        <v>1.2270000000000001</v>
      </c>
      <c r="D27" s="25">
        <v>2.2446666666666668</v>
      </c>
      <c r="E27" s="25">
        <v>1.5786666666666667</v>
      </c>
      <c r="F27" s="25">
        <v>2.0046666666666666</v>
      </c>
      <c r="G27" s="26">
        <v>2.0313333333333334</v>
      </c>
      <c r="H27" s="28">
        <f t="shared" si="0"/>
        <v>1.3302294645826551</v>
      </c>
      <c r="I27" s="27">
        <f t="shared" si="3"/>
        <v>26.984797297297302</v>
      </c>
      <c r="J27" s="28">
        <f t="shared" si="1"/>
        <v>2.0330885664623795</v>
      </c>
      <c r="K27" s="27">
        <f t="shared" si="2"/>
        <v>2.0649848748613668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882.84033333333343</v>
      </c>
      <c r="D13" s="26">
        <v>864.42033333333336</v>
      </c>
      <c r="E13" s="26">
        <v>938.39433333333329</v>
      </c>
      <c r="F13" s="26">
        <v>957.024</v>
      </c>
      <c r="G13" s="26">
        <v>1083.4196666666667</v>
      </c>
      <c r="H13" s="28">
        <f t="shared" ref="H13:H27" si="0">IF(OR(OR(G13=0,F13=0),G13=""),"",(G13/F13-1)*100)</f>
        <v>13.207157465922137</v>
      </c>
      <c r="I13" s="27">
        <f>IF(OR(OR(G13=0,F13=0),F13=""),"",(F13/E13-1)*100)</f>
        <v>1.9852705845410545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367.17000000000007</v>
      </c>
      <c r="D14" s="25">
        <f>D13-SUM(D15:D27)</f>
        <v>379.65433333333334</v>
      </c>
      <c r="E14" s="25">
        <f>E13-SUM(E15:E27)</f>
        <v>417.7443333333332</v>
      </c>
      <c r="F14" s="25">
        <f>F13-SUM(F15:F27)</f>
        <v>436.96299999999985</v>
      </c>
      <c r="G14" s="26">
        <f>G13-SUM(G15:G27)</f>
        <v>316.51066666666679</v>
      </c>
      <c r="H14" s="28">
        <f t="shared" si="0"/>
        <v>-27.565796951534359</v>
      </c>
      <c r="I14" s="27">
        <f>IF(OR(OR(G14=0,F14=0),F14=""),"",(F14/E14-1)*100)</f>
        <v>4.6005810571537742</v>
      </c>
      <c r="J14" s="28">
        <f t="shared" si="1"/>
        <v>29.214041096417255</v>
      </c>
      <c r="K14" s="27">
        <f t="shared" si="2"/>
        <v>45.658520580466096</v>
      </c>
      <c r="L14" s="18"/>
    </row>
    <row r="15" spans="1:15">
      <c r="A15" s="16"/>
      <c r="B15" s="12" t="s">
        <v>4</v>
      </c>
      <c r="C15" s="109">
        <v>188.26666666666665</v>
      </c>
      <c r="D15" s="109">
        <v>157.43433333333334</v>
      </c>
      <c r="E15" s="109">
        <v>172.29499999999999</v>
      </c>
      <c r="F15" s="109">
        <v>170.09466666666665</v>
      </c>
      <c r="G15" s="109">
        <v>232.32666666666668</v>
      </c>
      <c r="H15" s="50">
        <f t="shared" si="0"/>
        <v>36.58668506165197</v>
      </c>
      <c r="I15" s="36">
        <f t="shared" ref="I15:I27" si="3">IF(OR(OR(G15=0,F15=0),F15=""),"",(F15/E15-1)*100)</f>
        <v>-1.2770732367934801</v>
      </c>
      <c r="J15" s="50">
        <f t="shared" si="1"/>
        <v>21.443829553275602</v>
      </c>
      <c r="K15" s="36">
        <f t="shared" si="2"/>
        <v>17.773291648554963</v>
      </c>
      <c r="L15" s="18"/>
      <c r="N15" s="23" t="s">
        <v>4</v>
      </c>
      <c r="O15" s="34">
        <f>J15</f>
        <v>21.443829553275602</v>
      </c>
    </row>
    <row r="16" spans="1:15">
      <c r="A16" s="16"/>
      <c r="B16" s="11" t="s">
        <v>23</v>
      </c>
      <c r="C16" s="55">
        <v>87.067666666666682</v>
      </c>
      <c r="D16" s="55">
        <v>88.413666666666657</v>
      </c>
      <c r="E16" s="55">
        <v>93.698333333333338</v>
      </c>
      <c r="F16" s="55">
        <v>88.184333333333328</v>
      </c>
      <c r="G16" s="56">
        <v>95.915000000000006</v>
      </c>
      <c r="H16" s="28">
        <f t="shared" si="0"/>
        <v>8.7664853545414534</v>
      </c>
      <c r="I16" s="27">
        <f t="shared" si="3"/>
        <v>-5.8848432024760422</v>
      </c>
      <c r="J16" s="28">
        <f t="shared" si="1"/>
        <v>8.8529867927448258</v>
      </c>
      <c r="K16" s="27">
        <f t="shared" si="2"/>
        <v>9.2144327972269586</v>
      </c>
      <c r="L16" s="18"/>
      <c r="N16" s="23" t="s">
        <v>37</v>
      </c>
      <c r="O16" s="34">
        <f>100-O15</f>
        <v>78.556170446724394</v>
      </c>
    </row>
    <row r="17" spans="1:14">
      <c r="A17" s="16"/>
      <c r="B17" s="11" t="s">
        <v>19</v>
      </c>
      <c r="C17" s="25">
        <v>22.889666666666667</v>
      </c>
      <c r="D17" s="25">
        <v>29.266333333333332</v>
      </c>
      <c r="E17" s="25">
        <v>29.817999999999998</v>
      </c>
      <c r="F17" s="25">
        <v>30.268000000000001</v>
      </c>
      <c r="G17" s="26">
        <v>78.145666666666671</v>
      </c>
      <c r="H17" s="28">
        <f t="shared" si="0"/>
        <v>158.17915510329942</v>
      </c>
      <c r="I17" s="27">
        <f t="shared" si="3"/>
        <v>1.5091555436313797</v>
      </c>
      <c r="J17" s="28">
        <f t="shared" si="1"/>
        <v>7.2128713434837035</v>
      </c>
      <c r="K17" s="27">
        <f t="shared" si="2"/>
        <v>3.1627211020831241</v>
      </c>
      <c r="L17" s="18"/>
    </row>
    <row r="18" spans="1:14">
      <c r="A18" s="16"/>
      <c r="B18" s="11" t="s">
        <v>24</v>
      </c>
      <c r="C18" s="25">
        <v>72.721999999999994</v>
      </c>
      <c r="D18" s="25">
        <v>60.909333333333336</v>
      </c>
      <c r="E18" s="25">
        <v>53.918000000000006</v>
      </c>
      <c r="F18" s="25">
        <v>64.792999999999992</v>
      </c>
      <c r="G18" s="26">
        <v>58.493666666666662</v>
      </c>
      <c r="H18" s="28">
        <f t="shared" si="0"/>
        <v>-9.7222436580083222</v>
      </c>
      <c r="I18" s="27">
        <f t="shared" si="3"/>
        <v>20.169516673467093</v>
      </c>
      <c r="J18" s="28">
        <f t="shared" si="1"/>
        <v>5.3989851270314144</v>
      </c>
      <c r="K18" s="27">
        <f t="shared" si="2"/>
        <v>6.7702586351021488</v>
      </c>
      <c r="L18" s="18"/>
    </row>
    <row r="19" spans="1:14">
      <c r="A19" s="16"/>
      <c r="B19" s="11" t="s">
        <v>20</v>
      </c>
      <c r="C19" s="25">
        <v>17.138999999999999</v>
      </c>
      <c r="D19" s="25">
        <v>16.988</v>
      </c>
      <c r="E19" s="25">
        <v>22.952999999999999</v>
      </c>
      <c r="F19" s="25">
        <v>23.247</v>
      </c>
      <c r="G19" s="26">
        <v>55.961666666666666</v>
      </c>
      <c r="H19" s="28">
        <f t="shared" si="0"/>
        <v>140.72640197301442</v>
      </c>
      <c r="I19" s="27">
        <f t="shared" si="3"/>
        <v>1.2808783165599191</v>
      </c>
      <c r="J19" s="28">
        <f t="shared" si="1"/>
        <v>5.1652806745554738</v>
      </c>
      <c r="K19" s="27">
        <f t="shared" si="2"/>
        <v>2.4290926873307255</v>
      </c>
      <c r="L19" s="18"/>
    </row>
    <row r="20" spans="1:14">
      <c r="A20" s="16"/>
      <c r="B20" s="11" t="s">
        <v>25</v>
      </c>
      <c r="C20" s="25">
        <v>40.909666666666666</v>
      </c>
      <c r="D20" s="25">
        <v>40.673999999999999</v>
      </c>
      <c r="E20" s="25">
        <v>45.171333333333337</v>
      </c>
      <c r="F20" s="25">
        <v>50.871999999999993</v>
      </c>
      <c r="G20" s="26">
        <v>55.716333333333331</v>
      </c>
      <c r="H20" s="28">
        <f t="shared" si="0"/>
        <v>9.5225926508361027</v>
      </c>
      <c r="I20" s="27">
        <f t="shared" si="3"/>
        <v>12.620098292427318</v>
      </c>
      <c r="J20" s="28">
        <f t="shared" si="1"/>
        <v>5.1426363252897689</v>
      </c>
      <c r="K20" s="27">
        <f t="shared" si="2"/>
        <v>5.3156451666833844</v>
      </c>
      <c r="L20" s="18"/>
    </row>
    <row r="21" spans="1:14">
      <c r="A21" s="16"/>
      <c r="B21" s="11" t="s">
        <v>22</v>
      </c>
      <c r="C21" s="25">
        <v>16.133666666666667</v>
      </c>
      <c r="D21" s="25">
        <v>17.361666666666668</v>
      </c>
      <c r="E21" s="25">
        <v>20.422000000000001</v>
      </c>
      <c r="F21" s="25">
        <v>14.620333333333335</v>
      </c>
      <c r="G21" s="26">
        <v>44.163666666666664</v>
      </c>
      <c r="H21" s="28">
        <f t="shared" si="0"/>
        <v>202.0701762385718</v>
      </c>
      <c r="I21" s="27">
        <f t="shared" si="3"/>
        <v>-28.408905428785946</v>
      </c>
      <c r="J21" s="28">
        <f t="shared" si="1"/>
        <v>4.0763213023946703</v>
      </c>
      <c r="K21" s="27">
        <f t="shared" si="2"/>
        <v>1.5276872192686217</v>
      </c>
      <c r="L21" s="18"/>
    </row>
    <row r="22" spans="1:14">
      <c r="A22" s="16"/>
      <c r="B22" s="11" t="s">
        <v>7</v>
      </c>
      <c r="C22" s="25">
        <v>12.169666666666666</v>
      </c>
      <c r="D22" s="25">
        <v>9.7279999999999998</v>
      </c>
      <c r="E22" s="25">
        <v>14.305</v>
      </c>
      <c r="F22" s="25">
        <v>12.608666666666666</v>
      </c>
      <c r="G22" s="26">
        <v>37.725333333333332</v>
      </c>
      <c r="H22" s="28">
        <f t="shared" si="0"/>
        <v>199.20160736001691</v>
      </c>
      <c r="I22" s="27">
        <f t="shared" si="3"/>
        <v>-11.858324595129909</v>
      </c>
      <c r="J22" s="28">
        <f t="shared" si="1"/>
        <v>3.482060968064391</v>
      </c>
      <c r="K22" s="27">
        <f t="shared" si="2"/>
        <v>1.3174869874388382</v>
      </c>
      <c r="L22" s="18"/>
    </row>
    <row r="23" spans="1:14">
      <c r="A23" s="16"/>
      <c r="B23" s="11" t="s">
        <v>18</v>
      </c>
      <c r="C23" s="25">
        <v>11.132</v>
      </c>
      <c r="D23" s="25">
        <v>13.273000000000001</v>
      </c>
      <c r="E23" s="25">
        <v>14.916333333333332</v>
      </c>
      <c r="F23" s="25">
        <v>16.344333333333335</v>
      </c>
      <c r="G23" s="26">
        <v>36.312666666666665</v>
      </c>
      <c r="H23" s="28">
        <f t="shared" si="0"/>
        <v>122.17282238492442</v>
      </c>
      <c r="I23" s="27">
        <f t="shared" si="3"/>
        <v>9.5733982882299173</v>
      </c>
      <c r="J23" s="28">
        <f t="shared" si="1"/>
        <v>3.3516713591132272</v>
      </c>
      <c r="K23" s="27">
        <f t="shared" si="2"/>
        <v>1.7078289920977252</v>
      </c>
      <c r="L23" s="18"/>
    </row>
    <row r="24" spans="1:14">
      <c r="A24" s="16"/>
      <c r="B24" s="11" t="s">
        <v>5</v>
      </c>
      <c r="C24" s="25">
        <v>20.948333333333334</v>
      </c>
      <c r="D24" s="25">
        <v>25.007000000000001</v>
      </c>
      <c r="E24" s="25">
        <v>31.475999999999999</v>
      </c>
      <c r="F24" s="25">
        <v>25.102</v>
      </c>
      <c r="G24" s="26">
        <v>30.434999999999999</v>
      </c>
      <c r="H24" s="28">
        <f t="shared" si="0"/>
        <v>21.245319098079829</v>
      </c>
      <c r="I24" s="27">
        <f t="shared" si="3"/>
        <v>-20.250349472614047</v>
      </c>
      <c r="J24" s="28">
        <f t="shared" si="1"/>
        <v>2.8091607468820174</v>
      </c>
      <c r="K24" s="27">
        <f t="shared" si="2"/>
        <v>2.6229227271207414</v>
      </c>
      <c r="L24" s="18"/>
    </row>
    <row r="25" spans="1:14">
      <c r="A25" s="16"/>
      <c r="B25" s="11" t="s">
        <v>8</v>
      </c>
      <c r="C25" s="25">
        <v>8.2910000000000021</v>
      </c>
      <c r="D25" s="25">
        <v>7.4850000000000003</v>
      </c>
      <c r="E25" s="25">
        <v>8.4543333333333326</v>
      </c>
      <c r="F25" s="25">
        <v>8.1376666666666679</v>
      </c>
      <c r="G25" s="26">
        <v>22.236999999999998</v>
      </c>
      <c r="H25" s="28">
        <f t="shared" si="0"/>
        <v>173.26014828165316</v>
      </c>
      <c r="I25" s="27">
        <f t="shared" si="3"/>
        <v>-3.7456136892323189</v>
      </c>
      <c r="J25" s="28">
        <f t="shared" si="1"/>
        <v>2.0524825867723155</v>
      </c>
      <c r="K25" s="27">
        <f t="shared" si="2"/>
        <v>0.85030957078053093</v>
      </c>
      <c r="L25" s="18"/>
    </row>
    <row r="26" spans="1:14">
      <c r="A26" s="16"/>
      <c r="B26" s="11" t="s">
        <v>10</v>
      </c>
      <c r="C26" s="25">
        <v>7.3463333333333338</v>
      </c>
      <c r="D26" s="25">
        <v>6.3359999999999994</v>
      </c>
      <c r="E26" s="25">
        <v>5.16</v>
      </c>
      <c r="F26" s="25">
        <v>6.7249999999999996</v>
      </c>
      <c r="G26" s="26">
        <v>10.575333333333333</v>
      </c>
      <c r="H26" s="28">
        <f t="shared" si="0"/>
        <v>57.254027261462205</v>
      </c>
      <c r="I26" s="27">
        <f t="shared" si="3"/>
        <v>30.329457364341074</v>
      </c>
      <c r="J26" s="28">
        <f t="shared" si="1"/>
        <v>0.97610682717900321</v>
      </c>
      <c r="K26" s="27">
        <f t="shared" si="2"/>
        <v>0.70269920085598681</v>
      </c>
      <c r="L26" s="18"/>
    </row>
    <row r="27" spans="1:14">
      <c r="A27" s="16"/>
      <c r="B27" s="11" t="s">
        <v>21</v>
      </c>
      <c r="C27" s="25">
        <v>10.654666666666666</v>
      </c>
      <c r="D27" s="25">
        <v>11.889666666666665</v>
      </c>
      <c r="E27" s="25">
        <v>8.0626666666666669</v>
      </c>
      <c r="F27" s="25">
        <v>9.0640000000000001</v>
      </c>
      <c r="G27" s="26">
        <v>8.9009999999999998</v>
      </c>
      <c r="H27" s="28">
        <f t="shared" si="0"/>
        <v>-1.7983230361871216</v>
      </c>
      <c r="I27" s="27">
        <f t="shared" si="3"/>
        <v>12.419381511493309</v>
      </c>
      <c r="J27" s="28">
        <f t="shared" si="1"/>
        <v>0.82156529679634749</v>
      </c>
      <c r="K27" s="27">
        <f t="shared" si="2"/>
        <v>0.94710268499013617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4209.0273333333325</v>
      </c>
      <c r="D13" s="26">
        <v>4489.657666666667</v>
      </c>
      <c r="E13" s="26">
        <v>4817.4166666666661</v>
      </c>
      <c r="F13" s="26">
        <v>4956.6656666666668</v>
      </c>
      <c r="G13" s="26">
        <v>5216.9226666666664</v>
      </c>
      <c r="H13" s="28">
        <f t="shared" ref="H13:H27" si="0">IF(OR(OR(G13=0,F13=0),G13=""),"",(G13/F13-1)*100)</f>
        <v>5.2506466544680386</v>
      </c>
      <c r="I13" s="27">
        <f>IF(OR(OR(G13=0,F13=0),F13=""),"",(F13/E13-1)*100)</f>
        <v>2.8905326160286515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1887.2913333333327</v>
      </c>
      <c r="D14" s="25">
        <f>D13-SUM(D15:D27)</f>
        <v>2049.5426666666672</v>
      </c>
      <c r="E14" s="25">
        <f>E13-SUM(E15:E27)</f>
        <v>2194.4160000000002</v>
      </c>
      <c r="F14" s="25">
        <f>F13-SUM(F15:F27)</f>
        <v>2215.2836666666667</v>
      </c>
      <c r="G14" s="26">
        <f>G13-SUM(G15:G27)</f>
        <v>2458.5046666666663</v>
      </c>
      <c r="H14" s="28">
        <f t="shared" si="0"/>
        <v>10.979225986258179</v>
      </c>
      <c r="I14" s="27">
        <f>IF(OR(OR(G14=0,F14=0),F14=""),"",(F14/E14-1)*100)</f>
        <v>0.95094397172945655</v>
      </c>
      <c r="J14" s="28">
        <f t="shared" si="1"/>
        <v>47.125572368078032</v>
      </c>
      <c r="K14" s="27">
        <f t="shared" si="2"/>
        <v>44.693021794153694</v>
      </c>
      <c r="L14" s="18"/>
    </row>
    <row r="15" spans="1:15">
      <c r="A15" s="16"/>
      <c r="B15" s="12" t="s">
        <v>4</v>
      </c>
      <c r="C15" s="109">
        <v>792.55433333333337</v>
      </c>
      <c r="D15" s="109">
        <v>854.02200000000005</v>
      </c>
      <c r="E15" s="109">
        <v>903.65066666666678</v>
      </c>
      <c r="F15" s="109">
        <v>979.53699999999992</v>
      </c>
      <c r="G15" s="109">
        <v>1076.5436666666667</v>
      </c>
      <c r="H15" s="50">
        <f t="shared" si="0"/>
        <v>9.9033182683927912</v>
      </c>
      <c r="I15" s="36">
        <f t="shared" ref="I15:I27" si="3">IF(OR(OR(G15=0,F15=0),F15=""),"",(F15/E15-1)*100)</f>
        <v>8.3977510483401971</v>
      </c>
      <c r="J15" s="50">
        <f t="shared" si="1"/>
        <v>20.635607147201977</v>
      </c>
      <c r="K15" s="36">
        <f t="shared" si="2"/>
        <v>19.762014746875874</v>
      </c>
      <c r="L15" s="18"/>
      <c r="N15" s="23" t="s">
        <v>4</v>
      </c>
      <c r="O15" s="34">
        <f>J15</f>
        <v>20.635607147201977</v>
      </c>
    </row>
    <row r="16" spans="1:15">
      <c r="A16" s="16"/>
      <c r="B16" s="11" t="s">
        <v>23</v>
      </c>
      <c r="C16" s="55">
        <v>370.34666666666664</v>
      </c>
      <c r="D16" s="55">
        <v>387.01399999999995</v>
      </c>
      <c r="E16" s="55">
        <v>442.68</v>
      </c>
      <c r="F16" s="55">
        <v>450.16466666666673</v>
      </c>
      <c r="G16" s="56">
        <v>479.81833333333333</v>
      </c>
      <c r="H16" s="28">
        <f t="shared" si="0"/>
        <v>6.5872932423246544</v>
      </c>
      <c r="I16" s="27">
        <f t="shared" si="3"/>
        <v>1.6907623264359684</v>
      </c>
      <c r="J16" s="28">
        <f t="shared" si="1"/>
        <v>9.1973441814484769</v>
      </c>
      <c r="K16" s="27">
        <f t="shared" si="2"/>
        <v>9.0820058672506807</v>
      </c>
      <c r="L16" s="18"/>
      <c r="N16" s="23" t="s">
        <v>37</v>
      </c>
      <c r="O16" s="34">
        <f>100-O15</f>
        <v>79.364392852798019</v>
      </c>
    </row>
    <row r="17" spans="1:14">
      <c r="A17" s="16"/>
      <c r="B17" s="11" t="s">
        <v>24</v>
      </c>
      <c r="C17" s="25">
        <v>288.15033333333332</v>
      </c>
      <c r="D17" s="25">
        <v>315.62666666666661</v>
      </c>
      <c r="E17" s="25">
        <v>348.96499999999997</v>
      </c>
      <c r="F17" s="25">
        <v>344.94833333333332</v>
      </c>
      <c r="G17" s="26">
        <v>316.23500000000001</v>
      </c>
      <c r="H17" s="28">
        <f t="shared" si="0"/>
        <v>-8.3239518961776842</v>
      </c>
      <c r="I17" s="27">
        <f t="shared" si="3"/>
        <v>-1.1510227864303446</v>
      </c>
      <c r="J17" s="28">
        <f t="shared" si="1"/>
        <v>6.0617153100729633</v>
      </c>
      <c r="K17" s="27">
        <f t="shared" si="2"/>
        <v>6.9592818344213523</v>
      </c>
      <c r="L17" s="18"/>
    </row>
    <row r="18" spans="1:14">
      <c r="A18" s="16"/>
      <c r="B18" s="11" t="s">
        <v>25</v>
      </c>
      <c r="C18" s="25">
        <v>198.61199999999999</v>
      </c>
      <c r="D18" s="25">
        <v>198.73099999999999</v>
      </c>
      <c r="E18" s="25">
        <v>199.22666666666666</v>
      </c>
      <c r="F18" s="25">
        <v>225.01133333333334</v>
      </c>
      <c r="G18" s="26">
        <v>249.52666666666667</v>
      </c>
      <c r="H18" s="28">
        <f t="shared" si="0"/>
        <v>10.895154910715599</v>
      </c>
      <c r="I18" s="27">
        <f t="shared" si="3"/>
        <v>12.94237719180833</v>
      </c>
      <c r="J18" s="28">
        <f t="shared" si="1"/>
        <v>4.7830240662950221</v>
      </c>
      <c r="K18" s="27">
        <f t="shared" si="2"/>
        <v>4.5395705190794589</v>
      </c>
      <c r="L18" s="18"/>
    </row>
    <row r="19" spans="1:14">
      <c r="A19" s="16"/>
      <c r="B19" s="11" t="s">
        <v>19</v>
      </c>
      <c r="C19" s="25">
        <v>127.676</v>
      </c>
      <c r="D19" s="25">
        <v>132.59633333333332</v>
      </c>
      <c r="E19" s="25">
        <v>157.23099999999999</v>
      </c>
      <c r="F19" s="25">
        <v>171.44833333333335</v>
      </c>
      <c r="G19" s="26">
        <v>134.12866666666665</v>
      </c>
      <c r="H19" s="28">
        <f t="shared" si="0"/>
        <v>-21.767296270013336</v>
      </c>
      <c r="I19" s="27">
        <f t="shared" si="3"/>
        <v>9.0423220187707098</v>
      </c>
      <c r="J19" s="28">
        <f t="shared" si="1"/>
        <v>2.5710303801065861</v>
      </c>
      <c r="K19" s="27">
        <f t="shared" si="2"/>
        <v>3.4589448807555248</v>
      </c>
      <c r="L19" s="18"/>
    </row>
    <row r="20" spans="1:14">
      <c r="A20" s="16"/>
      <c r="B20" s="11" t="s">
        <v>5</v>
      </c>
      <c r="C20" s="25">
        <v>94.041666666666671</v>
      </c>
      <c r="D20" s="25">
        <v>91.231333333333339</v>
      </c>
      <c r="E20" s="25">
        <v>103.63100000000001</v>
      </c>
      <c r="F20" s="25">
        <v>109.19833333333334</v>
      </c>
      <c r="G20" s="26">
        <v>112.255</v>
      </c>
      <c r="H20" s="28">
        <f t="shared" si="0"/>
        <v>2.7991880217951959</v>
      </c>
      <c r="I20" s="27">
        <f t="shared" si="3"/>
        <v>5.3722663424393469</v>
      </c>
      <c r="J20" s="28">
        <f t="shared" si="1"/>
        <v>2.1517474414035145</v>
      </c>
      <c r="K20" s="27">
        <f t="shared" si="2"/>
        <v>2.2030602965151909</v>
      </c>
      <c r="L20" s="18"/>
    </row>
    <row r="21" spans="1:14">
      <c r="A21" s="16"/>
      <c r="B21" s="11" t="s">
        <v>20</v>
      </c>
      <c r="C21" s="25">
        <v>112.285</v>
      </c>
      <c r="D21" s="25">
        <v>106.11833333333334</v>
      </c>
      <c r="E21" s="25">
        <v>113.354</v>
      </c>
      <c r="F21" s="25">
        <v>112.61499999999999</v>
      </c>
      <c r="G21" s="26">
        <v>96.894333333333336</v>
      </c>
      <c r="H21" s="28">
        <f t="shared" si="0"/>
        <v>-13.959656055291624</v>
      </c>
      <c r="I21" s="27">
        <f t="shared" si="3"/>
        <v>-0.65193994036382152</v>
      </c>
      <c r="J21" s="28">
        <f t="shared" si="1"/>
        <v>1.8573082164402412</v>
      </c>
      <c r="K21" s="27">
        <f t="shared" si="2"/>
        <v>2.2719910434413673</v>
      </c>
      <c r="L21" s="18"/>
    </row>
    <row r="22" spans="1:14">
      <c r="A22" s="16"/>
      <c r="B22" s="11" t="s">
        <v>22</v>
      </c>
      <c r="C22" s="25">
        <v>76.554000000000016</v>
      </c>
      <c r="D22" s="25">
        <v>79.814333333333323</v>
      </c>
      <c r="E22" s="25">
        <v>73.567999999999998</v>
      </c>
      <c r="F22" s="25">
        <v>77.522666666666666</v>
      </c>
      <c r="G22" s="26">
        <v>65.702666666666659</v>
      </c>
      <c r="H22" s="28">
        <f t="shared" si="0"/>
        <v>-15.247153520690738</v>
      </c>
      <c r="I22" s="27">
        <f t="shared" si="3"/>
        <v>5.3755255908366051</v>
      </c>
      <c r="J22" s="28">
        <f t="shared" si="1"/>
        <v>1.2594142344963519</v>
      </c>
      <c r="K22" s="27">
        <f t="shared" si="2"/>
        <v>1.5640083854758007</v>
      </c>
      <c r="L22" s="18"/>
    </row>
    <row r="23" spans="1:14">
      <c r="A23" s="16"/>
      <c r="B23" s="11" t="s">
        <v>7</v>
      </c>
      <c r="C23" s="25">
        <v>70.762333333333345</v>
      </c>
      <c r="D23" s="25">
        <v>69.26700000000001</v>
      </c>
      <c r="E23" s="25">
        <v>73.977666666666664</v>
      </c>
      <c r="F23" s="25">
        <v>71.118333333333339</v>
      </c>
      <c r="G23" s="26">
        <v>54.544333333333334</v>
      </c>
      <c r="H23" s="28">
        <f t="shared" si="0"/>
        <v>-23.304820604157396</v>
      </c>
      <c r="I23" s="27">
        <f t="shared" si="3"/>
        <v>-3.8651304673031794</v>
      </c>
      <c r="J23" s="28">
        <f t="shared" si="1"/>
        <v>1.0455269671111349</v>
      </c>
      <c r="K23" s="27">
        <f t="shared" si="2"/>
        <v>1.4348019034570081</v>
      </c>
      <c r="L23" s="18"/>
    </row>
    <row r="24" spans="1:14">
      <c r="A24" s="16"/>
      <c r="B24" s="11" t="s">
        <v>18</v>
      </c>
      <c r="C24" s="25">
        <v>60.857333333333337</v>
      </c>
      <c r="D24" s="25">
        <v>64.059666666666658</v>
      </c>
      <c r="E24" s="25">
        <v>60.823</v>
      </c>
      <c r="F24" s="25">
        <v>64.777666666666661</v>
      </c>
      <c r="G24" s="26">
        <v>51.097999999999992</v>
      </c>
      <c r="H24" s="28">
        <f t="shared" si="0"/>
        <v>-21.117874987778716</v>
      </c>
      <c r="I24" s="27">
        <f t="shared" si="3"/>
        <v>6.5019263546136408</v>
      </c>
      <c r="J24" s="28">
        <f t="shared" si="1"/>
        <v>0.97946631117399474</v>
      </c>
      <c r="K24" s="27">
        <f t="shared" si="2"/>
        <v>1.306879887063864</v>
      </c>
      <c r="L24" s="18"/>
    </row>
    <row r="25" spans="1:14">
      <c r="A25" s="16"/>
      <c r="B25" s="11" t="s">
        <v>21</v>
      </c>
      <c r="C25" s="25">
        <v>41.515000000000001</v>
      </c>
      <c r="D25" s="25">
        <v>46.247333333333337</v>
      </c>
      <c r="E25" s="25">
        <v>48.113</v>
      </c>
      <c r="F25" s="25">
        <v>44.959000000000003</v>
      </c>
      <c r="G25" s="26">
        <v>49.582999999999998</v>
      </c>
      <c r="H25" s="28">
        <f t="shared" si="0"/>
        <v>10.284926266153605</v>
      </c>
      <c r="I25" s="27">
        <f t="shared" si="3"/>
        <v>-6.5554008272192483</v>
      </c>
      <c r="J25" s="28">
        <f t="shared" si="1"/>
        <v>0.95042620272692058</v>
      </c>
      <c r="K25" s="27">
        <f t="shared" si="2"/>
        <v>0.90704120518652431</v>
      </c>
      <c r="L25" s="18"/>
    </row>
    <row r="26" spans="1:14">
      <c r="A26" s="16"/>
      <c r="B26" s="11" t="s">
        <v>10</v>
      </c>
      <c r="C26" s="25">
        <v>46.136333333333333</v>
      </c>
      <c r="D26" s="25">
        <v>48.359333333333332</v>
      </c>
      <c r="E26" s="25">
        <v>49.44</v>
      </c>
      <c r="F26" s="25">
        <v>48.417666666666662</v>
      </c>
      <c r="G26" s="26">
        <v>36.628333333333337</v>
      </c>
      <c r="H26" s="28">
        <f t="shared" si="0"/>
        <v>-24.349238914170435</v>
      </c>
      <c r="I26" s="27">
        <f t="shared" si="3"/>
        <v>-2.0678263214671033</v>
      </c>
      <c r="J26" s="28">
        <f t="shared" si="1"/>
        <v>0.70210612028751573</v>
      </c>
      <c r="K26" s="27">
        <f t="shared" si="2"/>
        <v>0.97681929592857342</v>
      </c>
      <c r="L26" s="18"/>
    </row>
    <row r="27" spans="1:14">
      <c r="A27" s="16"/>
      <c r="B27" s="11" t="s">
        <v>8</v>
      </c>
      <c r="C27" s="25">
        <v>42.244999999999997</v>
      </c>
      <c r="D27" s="25">
        <v>47.027666666666669</v>
      </c>
      <c r="E27" s="25">
        <v>48.340666666666664</v>
      </c>
      <c r="F27" s="25">
        <v>41.663666666666664</v>
      </c>
      <c r="G27" s="26">
        <v>35.46</v>
      </c>
      <c r="H27" s="28">
        <f t="shared" si="0"/>
        <v>-14.889872070789089</v>
      </c>
      <c r="I27" s="27">
        <f t="shared" si="3"/>
        <v>-13.812387086097278</v>
      </c>
      <c r="J27" s="28">
        <f t="shared" si="1"/>
        <v>0.67971105315726366</v>
      </c>
      <c r="K27" s="27">
        <f t="shared" si="2"/>
        <v>0.84055834039509203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1376.2916666666667</v>
      </c>
      <c r="D13" s="26">
        <v>1443.982</v>
      </c>
      <c r="E13" s="26">
        <v>1527.5083333333334</v>
      </c>
      <c r="F13" s="26">
        <v>1587.8520000000001</v>
      </c>
      <c r="G13" s="26">
        <v>1648.317</v>
      </c>
      <c r="H13" s="28">
        <f t="shared" ref="H13:H27" si="0">IF(OR(OR(G13=0,F13=0),G13=""),"",(G13/F13-1)*100)</f>
        <v>3.8079745467461734</v>
      </c>
      <c r="I13" s="27">
        <f>IF(OR(OR(G13=0,F13=0),F13=""),"",(F13/E13-1)*100)</f>
        <v>3.9504639909220263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574.09033333333343</v>
      </c>
      <c r="D14" s="25">
        <f>D13-SUM(D15:D27)</f>
        <v>586.7076666666668</v>
      </c>
      <c r="E14" s="25">
        <f>E13-SUM(E15:E27)</f>
        <v>685.94766666666681</v>
      </c>
      <c r="F14" s="25">
        <f>F13-SUM(F15:F27)</f>
        <v>702.56166666666695</v>
      </c>
      <c r="G14" s="26">
        <f>G13-SUM(G15:G27)</f>
        <v>793.87633333333338</v>
      </c>
      <c r="H14" s="28">
        <f t="shared" si="0"/>
        <v>12.997388129630338</v>
      </c>
      <c r="I14" s="27">
        <f>IF(OR(OR(G14=0,F14=0),F14=""),"",(F14/E14-1)*100)</f>
        <v>2.4220506617852022</v>
      </c>
      <c r="J14" s="28">
        <f t="shared" si="1"/>
        <v>48.162843271854463</v>
      </c>
      <c r="K14" s="27">
        <f t="shared" si="2"/>
        <v>44.246042242392043</v>
      </c>
      <c r="L14" s="18"/>
    </row>
    <row r="15" spans="1:15">
      <c r="A15" s="16"/>
      <c r="B15" s="12" t="s">
        <v>4</v>
      </c>
      <c r="C15" s="109">
        <v>293.19066666666669</v>
      </c>
      <c r="D15" s="109">
        <v>320.738</v>
      </c>
      <c r="E15" s="109">
        <v>292.44566666666668</v>
      </c>
      <c r="F15" s="109">
        <v>344.52433333333329</v>
      </c>
      <c r="G15" s="109">
        <v>344.89966666666669</v>
      </c>
      <c r="H15" s="50">
        <f t="shared" si="0"/>
        <v>0.10894247431001425</v>
      </c>
      <c r="I15" s="36">
        <f t="shared" ref="I15:I27" si="3">IF(OR(OR(G15=0,F15=0),F15=""),"",(F15/E15-1)*100)</f>
        <v>17.807980285796667</v>
      </c>
      <c r="J15" s="50">
        <f t="shared" si="1"/>
        <v>20.924352941009932</v>
      </c>
      <c r="K15" s="36">
        <f t="shared" si="2"/>
        <v>21.697509171719613</v>
      </c>
      <c r="L15" s="18"/>
      <c r="N15" s="23" t="s">
        <v>4</v>
      </c>
      <c r="O15" s="34">
        <f>J15</f>
        <v>20.924352941009932</v>
      </c>
    </row>
    <row r="16" spans="1:15">
      <c r="A16" s="16"/>
      <c r="B16" s="11" t="s">
        <v>23</v>
      </c>
      <c r="C16" s="55">
        <v>121.41600000000001</v>
      </c>
      <c r="D16" s="55">
        <v>124.248</v>
      </c>
      <c r="E16" s="55">
        <v>125.09433333333334</v>
      </c>
      <c r="F16" s="55">
        <v>118.20033333333333</v>
      </c>
      <c r="G16" s="56">
        <v>137.10666666666665</v>
      </c>
      <c r="H16" s="28">
        <f t="shared" si="0"/>
        <v>15.995160758147886</v>
      </c>
      <c r="I16" s="27">
        <f t="shared" si="3"/>
        <v>-5.5110410010578708</v>
      </c>
      <c r="J16" s="28">
        <f t="shared" si="1"/>
        <v>8.3179792883690862</v>
      </c>
      <c r="K16" s="27">
        <f t="shared" si="2"/>
        <v>7.4440397047919662</v>
      </c>
      <c r="L16" s="18"/>
      <c r="N16" s="23" t="s">
        <v>37</v>
      </c>
      <c r="O16" s="34">
        <f>100-O15</f>
        <v>79.075647058990072</v>
      </c>
    </row>
    <row r="17" spans="1:14">
      <c r="A17" s="16"/>
      <c r="B17" s="11" t="s">
        <v>24</v>
      </c>
      <c r="C17" s="25">
        <v>87.076333333333324</v>
      </c>
      <c r="D17" s="25">
        <v>95.327333333333328</v>
      </c>
      <c r="E17" s="25">
        <v>87.632666666666651</v>
      </c>
      <c r="F17" s="25">
        <v>91.891000000000005</v>
      </c>
      <c r="G17" s="26">
        <v>89.219333333333338</v>
      </c>
      <c r="H17" s="28">
        <f t="shared" si="0"/>
        <v>-2.9074301799595914</v>
      </c>
      <c r="I17" s="27">
        <f t="shared" si="3"/>
        <v>4.8592990437356098</v>
      </c>
      <c r="J17" s="28">
        <f t="shared" si="1"/>
        <v>5.4127533316305865</v>
      </c>
      <c r="K17" s="27">
        <f t="shared" si="2"/>
        <v>5.7871262560994348</v>
      </c>
      <c r="L17" s="18"/>
    </row>
    <row r="18" spans="1:14">
      <c r="A18" s="16"/>
      <c r="B18" s="11" t="s">
        <v>25</v>
      </c>
      <c r="C18" s="25">
        <v>78.165333333333336</v>
      </c>
      <c r="D18" s="25">
        <v>81.185333333333332</v>
      </c>
      <c r="E18" s="25">
        <v>84.587333333333333</v>
      </c>
      <c r="F18" s="25">
        <v>77.464666666666673</v>
      </c>
      <c r="G18" s="26">
        <v>80.12266666666666</v>
      </c>
      <c r="H18" s="28">
        <f t="shared" si="0"/>
        <v>3.4312417704415621</v>
      </c>
      <c r="I18" s="27">
        <f t="shared" si="3"/>
        <v>-8.4204884892142946</v>
      </c>
      <c r="J18" s="28">
        <f t="shared" si="1"/>
        <v>4.8608772867516779</v>
      </c>
      <c r="K18" s="27">
        <f t="shared" si="2"/>
        <v>4.8785823028006812</v>
      </c>
      <c r="L18" s="18"/>
    </row>
    <row r="19" spans="1:14">
      <c r="A19" s="16"/>
      <c r="B19" s="11" t="s">
        <v>5</v>
      </c>
      <c r="C19" s="25">
        <v>50.927999999999997</v>
      </c>
      <c r="D19" s="25">
        <v>47.655000000000001</v>
      </c>
      <c r="E19" s="25">
        <v>49.51</v>
      </c>
      <c r="F19" s="25">
        <v>45.585333333333331</v>
      </c>
      <c r="G19" s="26">
        <v>49.647666666666659</v>
      </c>
      <c r="H19" s="28">
        <f t="shared" si="0"/>
        <v>8.9114920003509734</v>
      </c>
      <c r="I19" s="27">
        <f t="shared" si="3"/>
        <v>-7.9270181108193611</v>
      </c>
      <c r="J19" s="28">
        <f t="shared" si="1"/>
        <v>3.0120217571417789</v>
      </c>
      <c r="K19" s="27">
        <f t="shared" si="2"/>
        <v>2.8708804934800805</v>
      </c>
      <c r="L19" s="18"/>
    </row>
    <row r="20" spans="1:14">
      <c r="A20" s="16"/>
      <c r="B20" s="11" t="s">
        <v>19</v>
      </c>
      <c r="C20" s="25">
        <v>38.985999999999997</v>
      </c>
      <c r="D20" s="25">
        <v>50.922666666666665</v>
      </c>
      <c r="E20" s="25">
        <v>53.311</v>
      </c>
      <c r="F20" s="25">
        <v>53.689</v>
      </c>
      <c r="G20" s="26">
        <v>35.634999999999998</v>
      </c>
      <c r="H20" s="28">
        <f t="shared" si="0"/>
        <v>-33.626999944122637</v>
      </c>
      <c r="I20" s="27">
        <f t="shared" si="3"/>
        <v>0.70904691339499504</v>
      </c>
      <c r="J20" s="28">
        <f t="shared" si="1"/>
        <v>2.1619021098490157</v>
      </c>
      <c r="K20" s="27">
        <f t="shared" si="2"/>
        <v>3.3812345231167642</v>
      </c>
      <c r="L20" s="18"/>
    </row>
    <row r="21" spans="1:14">
      <c r="A21" s="16"/>
      <c r="B21" s="11" t="s">
        <v>20</v>
      </c>
      <c r="C21" s="25">
        <v>26.483000000000001</v>
      </c>
      <c r="D21" s="25">
        <v>33.573666666666661</v>
      </c>
      <c r="E21" s="25">
        <v>34.866333333333337</v>
      </c>
      <c r="F21" s="25">
        <v>38.959666666666664</v>
      </c>
      <c r="G21" s="26">
        <v>25.414666666666665</v>
      </c>
      <c r="H21" s="28">
        <f t="shared" si="0"/>
        <v>-34.766724561298432</v>
      </c>
      <c r="I21" s="27">
        <f t="shared" si="3"/>
        <v>11.740073996883304</v>
      </c>
      <c r="J21" s="28">
        <f t="shared" si="1"/>
        <v>1.5418555209141607</v>
      </c>
      <c r="K21" s="27">
        <f t="shared" si="2"/>
        <v>2.4536081868251363</v>
      </c>
      <c r="L21" s="18"/>
    </row>
    <row r="22" spans="1:14">
      <c r="A22" s="16"/>
      <c r="B22" s="11" t="s">
        <v>7</v>
      </c>
      <c r="C22" s="25">
        <v>20.809666666666669</v>
      </c>
      <c r="D22" s="25">
        <v>20.949000000000002</v>
      </c>
      <c r="E22" s="25">
        <v>24.318666666666669</v>
      </c>
      <c r="F22" s="25">
        <v>21.094666666666669</v>
      </c>
      <c r="G22" s="26">
        <v>16.580666666666669</v>
      </c>
      <c r="H22" s="28">
        <f t="shared" si="0"/>
        <v>-21.398773781682568</v>
      </c>
      <c r="I22" s="27">
        <f t="shared" si="3"/>
        <v>-13.257305773342832</v>
      </c>
      <c r="J22" s="28">
        <f t="shared" si="1"/>
        <v>1.0059149221094406</v>
      </c>
      <c r="K22" s="27">
        <f t="shared" si="2"/>
        <v>1.3285033281859184</v>
      </c>
      <c r="L22" s="18"/>
    </row>
    <row r="23" spans="1:14">
      <c r="A23" s="16"/>
      <c r="B23" s="11" t="s">
        <v>10</v>
      </c>
      <c r="C23" s="25">
        <v>15.293666666666667</v>
      </c>
      <c r="D23" s="25">
        <v>13.907666666666666</v>
      </c>
      <c r="E23" s="25">
        <v>16.93</v>
      </c>
      <c r="F23" s="25">
        <v>17.938666666666666</v>
      </c>
      <c r="G23" s="26">
        <v>16.569333333333333</v>
      </c>
      <c r="H23" s="28">
        <f t="shared" si="0"/>
        <v>-7.6334175709826031</v>
      </c>
      <c r="I23" s="27">
        <f t="shared" si="3"/>
        <v>5.9578657215987318</v>
      </c>
      <c r="J23" s="28">
        <f t="shared" si="1"/>
        <v>1.0052273521011634</v>
      </c>
      <c r="K23" s="27">
        <f t="shared" si="2"/>
        <v>1.1297442498839101</v>
      </c>
      <c r="L23" s="18"/>
    </row>
    <row r="24" spans="1:14">
      <c r="A24" s="16"/>
      <c r="B24" s="11" t="s">
        <v>21</v>
      </c>
      <c r="C24" s="25">
        <v>14.144</v>
      </c>
      <c r="D24" s="25">
        <v>12.633000000000001</v>
      </c>
      <c r="E24" s="25">
        <v>16.452999999999999</v>
      </c>
      <c r="F24" s="25">
        <v>16.270666666666667</v>
      </c>
      <c r="G24" s="26">
        <v>15.831666666666665</v>
      </c>
      <c r="H24" s="28">
        <f t="shared" si="0"/>
        <v>-2.6981070228632387</v>
      </c>
      <c r="I24" s="27">
        <f t="shared" si="3"/>
        <v>-1.108207216515722</v>
      </c>
      <c r="J24" s="28">
        <f t="shared" si="1"/>
        <v>0.96047463362124308</v>
      </c>
      <c r="K24" s="27">
        <f t="shared" si="2"/>
        <v>1.0246966761805676</v>
      </c>
      <c r="L24" s="18"/>
    </row>
    <row r="25" spans="1:14">
      <c r="A25" s="16"/>
      <c r="B25" s="11" t="s">
        <v>22</v>
      </c>
      <c r="C25" s="25">
        <v>20.919666666666668</v>
      </c>
      <c r="D25" s="25">
        <v>17.585666666666665</v>
      </c>
      <c r="E25" s="25">
        <v>18.483000000000001</v>
      </c>
      <c r="F25" s="25">
        <v>23.586000000000002</v>
      </c>
      <c r="G25" s="26">
        <v>15.511666666666665</v>
      </c>
      <c r="H25" s="28">
        <f t="shared" si="0"/>
        <v>-34.233584894994216</v>
      </c>
      <c r="I25" s="27">
        <f t="shared" si="3"/>
        <v>27.609154358058774</v>
      </c>
      <c r="J25" s="28">
        <f t="shared" si="1"/>
        <v>0.94106089221106526</v>
      </c>
      <c r="K25" s="27">
        <f t="shared" si="2"/>
        <v>1.4854029216828772</v>
      </c>
      <c r="L25" s="18"/>
    </row>
    <row r="26" spans="1:14">
      <c r="A26" s="16"/>
      <c r="B26" s="11" t="s">
        <v>18</v>
      </c>
      <c r="C26" s="25">
        <v>20.396333333333331</v>
      </c>
      <c r="D26" s="25">
        <v>21.315666666666665</v>
      </c>
      <c r="E26" s="25">
        <v>19.238333333333333</v>
      </c>
      <c r="F26" s="25">
        <v>19.895999999999997</v>
      </c>
      <c r="G26" s="26">
        <v>15.406000000000001</v>
      </c>
      <c r="H26" s="28">
        <f t="shared" si="0"/>
        <v>-22.567350221149962</v>
      </c>
      <c r="I26" s="27">
        <f t="shared" si="3"/>
        <v>3.4185220479944434</v>
      </c>
      <c r="J26" s="28">
        <f t="shared" si="1"/>
        <v>0.93465031301624635</v>
      </c>
      <c r="K26" s="27">
        <f t="shared" si="2"/>
        <v>1.2530135050369933</v>
      </c>
      <c r="L26" s="18"/>
    </row>
    <row r="27" spans="1:14">
      <c r="A27" s="16"/>
      <c r="B27" s="11" t="s">
        <v>8</v>
      </c>
      <c r="C27" s="25">
        <v>14.392666666666665</v>
      </c>
      <c r="D27" s="25">
        <v>17.233333333333334</v>
      </c>
      <c r="E27" s="25">
        <v>18.690333333333331</v>
      </c>
      <c r="F27" s="25">
        <v>16.190000000000001</v>
      </c>
      <c r="G27" s="26">
        <v>12.495666666666667</v>
      </c>
      <c r="H27" s="28">
        <f t="shared" si="0"/>
        <v>-22.818612312126831</v>
      </c>
      <c r="I27" s="27">
        <f t="shared" si="3"/>
        <v>-13.377681867632097</v>
      </c>
      <c r="J27" s="28">
        <f t="shared" si="1"/>
        <v>0.75808637942013979</v>
      </c>
      <c r="K27" s="27">
        <f t="shared" si="2"/>
        <v>1.0196164378040271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233.10299999999998</v>
      </c>
      <c r="D13" s="26">
        <v>211.37100000000001</v>
      </c>
      <c r="E13" s="26">
        <v>213.19333333333336</v>
      </c>
      <c r="F13" s="26">
        <v>241.44566666666665</v>
      </c>
      <c r="G13" s="26">
        <v>250.99166666666665</v>
      </c>
      <c r="H13" s="28">
        <f t="shared" ref="H13:H27" si="0">IF(OR(OR(G13=0,F13=0),G13=""),"",(G13/F13-1)*100)</f>
        <v>3.9536845418638</v>
      </c>
      <c r="I13" s="27">
        <f>IF(OR(OR(G13=0,F13=0),F13=""),"",(F13/E13-1)*100)</f>
        <v>13.25197786047092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56.594333333333282</v>
      </c>
      <c r="D14" s="25">
        <f>D13-SUM(D15:D27)</f>
        <v>35.489999999999981</v>
      </c>
      <c r="E14" s="25">
        <f>E13-SUM(E15:E27)</f>
        <v>39.877333333333354</v>
      </c>
      <c r="F14" s="25">
        <f>F13-SUM(F15:F27)</f>
        <v>54.27533333333335</v>
      </c>
      <c r="G14" s="26">
        <f>G13-SUM(G15:G27)</f>
        <v>19.346333333333291</v>
      </c>
      <c r="H14" s="28">
        <f t="shared" si="0"/>
        <v>-64.355201257784472</v>
      </c>
      <c r="I14" s="27">
        <f>IF(OR(OR(G14=0,F14=0),F14=""),"",(F14/E14-1)*100)</f>
        <v>36.105724220944204</v>
      </c>
      <c r="J14" s="28">
        <f t="shared" si="1"/>
        <v>7.7079584315548164</v>
      </c>
      <c r="K14" s="27">
        <f t="shared" si="2"/>
        <v>22.479315567201464</v>
      </c>
      <c r="L14" s="18"/>
    </row>
    <row r="15" spans="1:15">
      <c r="A15" s="16"/>
      <c r="B15" s="12" t="s">
        <v>4</v>
      </c>
      <c r="C15" s="109">
        <v>89.585333333333324</v>
      </c>
      <c r="D15" s="109">
        <v>95.381666666666661</v>
      </c>
      <c r="E15" s="109">
        <v>86.584000000000003</v>
      </c>
      <c r="F15" s="109">
        <v>97.891666666666666</v>
      </c>
      <c r="G15" s="109">
        <v>93.478333333333339</v>
      </c>
      <c r="H15" s="50">
        <f t="shared" si="0"/>
        <v>-4.5083851196049967</v>
      </c>
      <c r="I15" s="36">
        <f t="shared" ref="I15:I27" si="3">IF(OR(OR(G15=0,F15=0),F15=""),"",(F15/E15-1)*100)</f>
        <v>13.059764698635611</v>
      </c>
      <c r="J15" s="50">
        <f t="shared" si="1"/>
        <v>37.243600385138954</v>
      </c>
      <c r="K15" s="36">
        <f t="shared" si="2"/>
        <v>40.543973316287861</v>
      </c>
      <c r="L15" s="18"/>
      <c r="N15" s="23" t="s">
        <v>4</v>
      </c>
      <c r="O15" s="34">
        <f>J15</f>
        <v>37.243600385138954</v>
      </c>
    </row>
    <row r="16" spans="1:15">
      <c r="A16" s="16"/>
      <c r="B16" s="11" t="s">
        <v>23</v>
      </c>
      <c r="C16" s="55">
        <v>27.059666666666669</v>
      </c>
      <c r="D16" s="55">
        <v>28.359666666666669</v>
      </c>
      <c r="E16" s="55">
        <v>33.071999999999996</v>
      </c>
      <c r="F16" s="55">
        <v>29.657666666666668</v>
      </c>
      <c r="G16" s="56">
        <v>29.179333333333332</v>
      </c>
      <c r="H16" s="28">
        <f t="shared" si="0"/>
        <v>-1.6128488417834652</v>
      </c>
      <c r="I16" s="27">
        <f t="shared" si="3"/>
        <v>-10.32393968714722</v>
      </c>
      <c r="J16" s="28">
        <f t="shared" si="1"/>
        <v>11.625618380424317</v>
      </c>
      <c r="K16" s="27">
        <f t="shared" si="2"/>
        <v>12.283370861905441</v>
      </c>
      <c r="L16" s="18"/>
      <c r="N16" s="23" t="s">
        <v>37</v>
      </c>
      <c r="O16" s="34">
        <f>100-O15</f>
        <v>62.756399614861046</v>
      </c>
    </row>
    <row r="17" spans="1:14">
      <c r="A17" s="16"/>
      <c r="B17" s="11" t="s">
        <v>19</v>
      </c>
      <c r="C17" s="25">
        <v>5.9473333333333329</v>
      </c>
      <c r="D17" s="25">
        <v>5.1263333333333341</v>
      </c>
      <c r="E17" s="25">
        <v>8.4583333333333321</v>
      </c>
      <c r="F17" s="25">
        <v>9.7956666666666674</v>
      </c>
      <c r="G17" s="26">
        <v>21.918666666666667</v>
      </c>
      <c r="H17" s="28">
        <f t="shared" si="0"/>
        <v>123.75880491373734</v>
      </c>
      <c r="I17" s="27">
        <f t="shared" si="3"/>
        <v>15.810837438423665</v>
      </c>
      <c r="J17" s="28">
        <f t="shared" si="1"/>
        <v>8.7328264550615895</v>
      </c>
      <c r="K17" s="27">
        <f t="shared" si="2"/>
        <v>4.0570894486958418</v>
      </c>
      <c r="L17" s="18"/>
    </row>
    <row r="18" spans="1:14">
      <c r="A18" s="16"/>
      <c r="B18" s="11" t="s">
        <v>24</v>
      </c>
      <c r="C18" s="25">
        <v>20.060333333333332</v>
      </c>
      <c r="D18" s="25">
        <v>12.286333333333333</v>
      </c>
      <c r="E18" s="25">
        <v>13.933333333333332</v>
      </c>
      <c r="F18" s="25">
        <v>17.223666666666666</v>
      </c>
      <c r="G18" s="26">
        <v>18.357333333333333</v>
      </c>
      <c r="H18" s="28">
        <f t="shared" si="0"/>
        <v>6.58202860405257</v>
      </c>
      <c r="I18" s="27">
        <f t="shared" si="3"/>
        <v>23.614832535885188</v>
      </c>
      <c r="J18" s="28">
        <f t="shared" si="1"/>
        <v>7.3139214449350911</v>
      </c>
      <c r="K18" s="27">
        <f t="shared" si="2"/>
        <v>7.1335579985559212</v>
      </c>
      <c r="L18" s="18"/>
    </row>
    <row r="19" spans="1:14">
      <c r="A19" s="16"/>
      <c r="B19" s="11" t="s">
        <v>10</v>
      </c>
      <c r="C19" s="25">
        <v>1.853</v>
      </c>
      <c r="D19" s="25">
        <v>2.46</v>
      </c>
      <c r="E19" s="25">
        <v>1.9253333333333333</v>
      </c>
      <c r="F19" s="25">
        <v>1.883</v>
      </c>
      <c r="G19" s="26">
        <v>15.045333333333334</v>
      </c>
      <c r="H19" s="28">
        <f t="shared" si="0"/>
        <v>699.00867410161095</v>
      </c>
      <c r="I19" s="27">
        <f t="shared" si="3"/>
        <v>-2.1987534626038752</v>
      </c>
      <c r="J19" s="28">
        <f t="shared" si="1"/>
        <v>5.9943557223015382</v>
      </c>
      <c r="K19" s="27">
        <f t="shared" si="2"/>
        <v>0.77988560573324306</v>
      </c>
      <c r="L19" s="18"/>
    </row>
    <row r="20" spans="1:14">
      <c r="A20" s="16"/>
      <c r="B20" s="11" t="s">
        <v>25</v>
      </c>
      <c r="C20" s="25">
        <v>11.070666666666668</v>
      </c>
      <c r="D20" s="25">
        <v>9.8770000000000007</v>
      </c>
      <c r="E20" s="25">
        <v>11.046333333333335</v>
      </c>
      <c r="F20" s="25">
        <v>8.1366666666666667</v>
      </c>
      <c r="G20" s="26">
        <v>11.423333333333334</v>
      </c>
      <c r="H20" s="28">
        <f t="shared" si="0"/>
        <v>40.393281442031956</v>
      </c>
      <c r="I20" s="27">
        <f t="shared" si="3"/>
        <v>-26.340565496846622</v>
      </c>
      <c r="J20" s="28">
        <f t="shared" si="1"/>
        <v>4.5512799229722107</v>
      </c>
      <c r="K20" s="27">
        <f t="shared" si="2"/>
        <v>3.3699783388119067</v>
      </c>
      <c r="L20" s="18"/>
    </row>
    <row r="21" spans="1:14">
      <c r="A21" s="16"/>
      <c r="B21" s="11" t="s">
        <v>22</v>
      </c>
      <c r="C21" s="25">
        <v>3.5869999999999997</v>
      </c>
      <c r="D21" s="25">
        <v>3.9983333333333335</v>
      </c>
      <c r="E21" s="25">
        <v>2.686666666666667</v>
      </c>
      <c r="F21" s="25">
        <v>4.4219999999999997</v>
      </c>
      <c r="G21" s="26">
        <v>10.230333333333332</v>
      </c>
      <c r="H21" s="28">
        <f t="shared" si="0"/>
        <v>131.35082164932911</v>
      </c>
      <c r="I21" s="27">
        <f t="shared" si="3"/>
        <v>64.590570719602951</v>
      </c>
      <c r="J21" s="28">
        <f t="shared" si="1"/>
        <v>4.0759653374946048</v>
      </c>
      <c r="K21" s="27">
        <f t="shared" si="2"/>
        <v>1.831467949310887</v>
      </c>
      <c r="L21" s="18"/>
    </row>
    <row r="22" spans="1:14">
      <c r="A22" s="16"/>
      <c r="B22" s="11" t="s">
        <v>20</v>
      </c>
      <c r="C22" s="25">
        <v>2.7409999999999997</v>
      </c>
      <c r="D22" s="25">
        <v>3.9060000000000001</v>
      </c>
      <c r="E22" s="25">
        <v>3.6263333333333336</v>
      </c>
      <c r="F22" s="25">
        <v>3.843</v>
      </c>
      <c r="G22" s="26">
        <v>8.2353333333333349</v>
      </c>
      <c r="H22" s="28">
        <f t="shared" si="0"/>
        <v>114.29438806487991</v>
      </c>
      <c r="I22" s="27">
        <f t="shared" si="3"/>
        <v>5.9748138615681512</v>
      </c>
      <c r="J22" s="28">
        <f t="shared" si="1"/>
        <v>3.2811182310169671</v>
      </c>
      <c r="K22" s="27">
        <f t="shared" si="2"/>
        <v>1.5916624444146856</v>
      </c>
      <c r="L22" s="18"/>
    </row>
    <row r="23" spans="1:14">
      <c r="A23" s="16"/>
      <c r="B23" s="11" t="s">
        <v>7</v>
      </c>
      <c r="C23" s="25">
        <v>3.8013333333333335</v>
      </c>
      <c r="D23" s="25">
        <v>3.51</v>
      </c>
      <c r="E23" s="25">
        <v>2.3736666666666668</v>
      </c>
      <c r="F23" s="25">
        <v>3.0763333333333329</v>
      </c>
      <c r="G23" s="26">
        <v>6.5493333333333332</v>
      </c>
      <c r="H23" s="28">
        <f t="shared" si="0"/>
        <v>112.89413804312494</v>
      </c>
      <c r="I23" s="27">
        <f t="shared" si="3"/>
        <v>29.602583906754653</v>
      </c>
      <c r="J23" s="28">
        <f t="shared" si="1"/>
        <v>2.6093827816328563</v>
      </c>
      <c r="K23" s="27">
        <f t="shared" si="2"/>
        <v>1.2741306877875904</v>
      </c>
      <c r="L23" s="18"/>
    </row>
    <row r="24" spans="1:14">
      <c r="A24" s="16"/>
      <c r="B24" s="11" t="s">
        <v>18</v>
      </c>
      <c r="C24" s="25">
        <v>1.9293333333333333</v>
      </c>
      <c r="D24" s="25">
        <v>2.044</v>
      </c>
      <c r="E24" s="25">
        <v>1.8883333333333334</v>
      </c>
      <c r="F24" s="25">
        <v>2.113</v>
      </c>
      <c r="G24" s="26">
        <v>6.1716666666666669</v>
      </c>
      <c r="H24" s="28">
        <f t="shared" si="0"/>
        <v>192.0807698375138</v>
      </c>
      <c r="I24" s="27">
        <f t="shared" si="3"/>
        <v>11.897616946160628</v>
      </c>
      <c r="J24" s="28">
        <f t="shared" si="1"/>
        <v>2.4589129785185437</v>
      </c>
      <c r="K24" s="27">
        <f t="shared" si="2"/>
        <v>0.87514513272137151</v>
      </c>
      <c r="L24" s="18"/>
    </row>
    <row r="25" spans="1:14">
      <c r="A25" s="16"/>
      <c r="B25" s="11" t="s">
        <v>5</v>
      </c>
      <c r="C25" s="25">
        <v>4.0576666666666661</v>
      </c>
      <c r="D25" s="25">
        <v>3.8610000000000007</v>
      </c>
      <c r="E25" s="25">
        <v>3.7266666666666666</v>
      </c>
      <c r="F25" s="25">
        <v>4.3146666666666667</v>
      </c>
      <c r="G25" s="26">
        <v>4.4026666666666658</v>
      </c>
      <c r="H25" s="28">
        <f t="shared" si="0"/>
        <v>2.039555006180449</v>
      </c>
      <c r="I25" s="27">
        <f t="shared" si="3"/>
        <v>15.778175313059029</v>
      </c>
      <c r="J25" s="28">
        <f t="shared" si="1"/>
        <v>1.7541087021481456</v>
      </c>
      <c r="K25" s="27">
        <f t="shared" si="2"/>
        <v>1.7870135033830941</v>
      </c>
      <c r="L25" s="18"/>
    </row>
    <row r="26" spans="1:14">
      <c r="A26" s="16"/>
      <c r="B26" s="11" t="s">
        <v>8</v>
      </c>
      <c r="C26" s="25">
        <v>1.7456666666666667</v>
      </c>
      <c r="D26" s="25">
        <v>1.6079999999999999</v>
      </c>
      <c r="E26" s="25">
        <v>1.3193333333333332</v>
      </c>
      <c r="F26" s="25">
        <v>2.2216666666666667</v>
      </c>
      <c r="G26" s="26">
        <v>3.6910000000000003</v>
      </c>
      <c r="H26" s="28">
        <f t="shared" si="0"/>
        <v>66.136534133533402</v>
      </c>
      <c r="I26" s="27">
        <f t="shared" si="3"/>
        <v>68.39312784234464</v>
      </c>
      <c r="J26" s="28">
        <f t="shared" si="1"/>
        <v>1.4705667518841929</v>
      </c>
      <c r="K26" s="27">
        <f t="shared" si="2"/>
        <v>0.92015180779112493</v>
      </c>
      <c r="L26" s="18"/>
    </row>
    <row r="27" spans="1:14">
      <c r="A27" s="16"/>
      <c r="B27" s="11" t="s">
        <v>21</v>
      </c>
      <c r="C27" s="25">
        <v>3.0703333333333336</v>
      </c>
      <c r="D27" s="25">
        <v>3.4626666666666668</v>
      </c>
      <c r="E27" s="25">
        <v>2.6756666666666669</v>
      </c>
      <c r="F27" s="25">
        <v>2.5913333333333335</v>
      </c>
      <c r="G27" s="26">
        <v>2.9626666666666672</v>
      </c>
      <c r="H27" s="28">
        <f t="shared" si="0"/>
        <v>14.329817339850791</v>
      </c>
      <c r="I27" s="27">
        <f t="shared" si="3"/>
        <v>-3.1518624641833859</v>
      </c>
      <c r="J27" s="28">
        <f t="shared" si="1"/>
        <v>1.1803844749161663</v>
      </c>
      <c r="K27" s="27">
        <f t="shared" si="2"/>
        <v>1.0732573373995806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916.30433333333337</v>
      </c>
      <c r="D13" s="26">
        <v>1137.268</v>
      </c>
      <c r="E13" s="26">
        <v>1138.0359999999998</v>
      </c>
      <c r="F13" s="26">
        <v>1191.0689999999997</v>
      </c>
      <c r="G13" s="26">
        <v>1283.1313333333335</v>
      </c>
      <c r="H13" s="28">
        <f t="shared" ref="H13:H14" si="0">IF(OR(OR(G13=0,F13=0),G13=""),"",(G13/F13-1)*100)</f>
        <v>7.7293870744124638</v>
      </c>
      <c r="I13" s="27">
        <f>IF(OR(OR(G13=0,F13=0),F13=""),"",(F13/E13-1)*100)</f>
        <v>4.6600459036445274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206.29566666666665</v>
      </c>
      <c r="D14" s="25">
        <f>D13-SUM(D15:D27)</f>
        <v>260.64199999999983</v>
      </c>
      <c r="E14" s="25">
        <f>E13-SUM(E15:E27)</f>
        <v>278.30066666666653</v>
      </c>
      <c r="F14" s="25">
        <f>F13-SUM(F15:F27)</f>
        <v>294.52866666666625</v>
      </c>
      <c r="G14" s="26">
        <f>G13-SUM(G15:G27)</f>
        <v>236.5930000000003</v>
      </c>
      <c r="H14" s="28">
        <f t="shared" si="0"/>
        <v>-19.670637606299568</v>
      </c>
      <c r="I14" s="27">
        <f>IF(OR(OR(G14=0,F14=0),F14=""),"",(F14/E14-1)*100)</f>
        <v>5.8311035307136772</v>
      </c>
      <c r="J14" s="28">
        <f t="shared" si="1"/>
        <v>18.438720484315215</v>
      </c>
      <c r="K14" s="27">
        <f t="shared" si="2"/>
        <v>24.728094398113488</v>
      </c>
      <c r="L14" s="18"/>
    </row>
    <row r="15" spans="1:15">
      <c r="A15" s="16"/>
      <c r="B15" s="12" t="s">
        <v>4</v>
      </c>
      <c r="C15" s="109">
        <v>380.07033333333334</v>
      </c>
      <c r="D15" s="109">
        <v>431.00299999999999</v>
      </c>
      <c r="E15" s="109">
        <v>399.37533333333334</v>
      </c>
      <c r="F15" s="109">
        <v>443.51933333333335</v>
      </c>
      <c r="G15" s="109">
        <v>476.02966666666663</v>
      </c>
      <c r="H15" s="50">
        <v>439.51066666666662</v>
      </c>
      <c r="I15" s="36">
        <f t="shared" ref="I15:I27" si="3">IF(OR(OR(G15=0,F15=0),F15=""),"",(F15/E15-1)*100)</f>
        <v>11.05326151005821</v>
      </c>
      <c r="J15" s="50">
        <f t="shared" si="1"/>
        <v>37.099060267668101</v>
      </c>
      <c r="K15" s="36">
        <f t="shared" si="2"/>
        <v>37.237081422934644</v>
      </c>
      <c r="L15" s="18"/>
      <c r="N15" s="23" t="s">
        <v>4</v>
      </c>
      <c r="O15" s="34">
        <f>J15</f>
        <v>37.099060267668101</v>
      </c>
    </row>
    <row r="16" spans="1:15">
      <c r="A16" s="16"/>
      <c r="B16" s="11" t="s">
        <v>23</v>
      </c>
      <c r="C16" s="55">
        <v>102.65</v>
      </c>
      <c r="D16" s="55">
        <v>146.68166666666664</v>
      </c>
      <c r="E16" s="55">
        <v>147.52500000000001</v>
      </c>
      <c r="F16" s="55">
        <v>146.23500000000001</v>
      </c>
      <c r="G16" s="56">
        <v>155.22299999999998</v>
      </c>
      <c r="H16" s="28">
        <v>128.27266666666665</v>
      </c>
      <c r="I16" s="27">
        <f t="shared" si="3"/>
        <v>-0.87442806304015575</v>
      </c>
      <c r="J16" s="28">
        <f t="shared" si="1"/>
        <v>12.097202832445832</v>
      </c>
      <c r="K16" s="27">
        <f t="shared" si="2"/>
        <v>12.277626233240898</v>
      </c>
      <c r="L16" s="18"/>
      <c r="N16" s="23" t="s">
        <v>37</v>
      </c>
      <c r="O16" s="34">
        <f>100-O15</f>
        <v>62.900939732331899</v>
      </c>
    </row>
    <row r="17" spans="1:14">
      <c r="A17" s="16"/>
      <c r="B17" s="11" t="s">
        <v>24</v>
      </c>
      <c r="C17" s="25">
        <v>80.825666666666677</v>
      </c>
      <c r="D17" s="25">
        <v>109.71633333333334</v>
      </c>
      <c r="E17" s="25">
        <v>103.069</v>
      </c>
      <c r="F17" s="25">
        <v>96.590666666666664</v>
      </c>
      <c r="G17" s="26">
        <v>99.131999999999991</v>
      </c>
      <c r="H17" s="28">
        <v>94.843000000000004</v>
      </c>
      <c r="I17" s="27">
        <f t="shared" si="3"/>
        <v>-6.2854333828147535</v>
      </c>
      <c r="J17" s="28">
        <f t="shared" si="1"/>
        <v>7.7257874875889545</v>
      </c>
      <c r="K17" s="27">
        <f t="shared" si="2"/>
        <v>8.1095777546612897</v>
      </c>
      <c r="L17" s="18"/>
    </row>
    <row r="18" spans="1:14">
      <c r="A18" s="16"/>
      <c r="B18" s="11" t="s">
        <v>19</v>
      </c>
      <c r="C18" s="25">
        <v>22.612333333333336</v>
      </c>
      <c r="D18" s="25">
        <v>32.825333333333333</v>
      </c>
      <c r="E18" s="25">
        <v>44.48</v>
      </c>
      <c r="F18" s="25">
        <v>41.240666666666662</v>
      </c>
      <c r="G18" s="26">
        <v>69.108000000000004</v>
      </c>
      <c r="H18" s="28">
        <v>49.016666666666673</v>
      </c>
      <c r="I18" s="27">
        <f t="shared" si="3"/>
        <v>-7.2826738609112702</v>
      </c>
      <c r="J18" s="28">
        <f t="shared" si="1"/>
        <v>5.3858867135969968</v>
      </c>
      <c r="K18" s="27">
        <f t="shared" si="2"/>
        <v>3.462491817574521</v>
      </c>
      <c r="L18" s="18"/>
    </row>
    <row r="19" spans="1:14">
      <c r="A19" s="16"/>
      <c r="B19" s="11" t="s">
        <v>25</v>
      </c>
      <c r="C19" s="25">
        <v>38.49433333333333</v>
      </c>
      <c r="D19" s="25">
        <v>49.527000000000008</v>
      </c>
      <c r="E19" s="25">
        <v>51.189666666666675</v>
      </c>
      <c r="F19" s="25">
        <v>48.177999999999997</v>
      </c>
      <c r="G19" s="26">
        <v>53.136666666666663</v>
      </c>
      <c r="H19" s="28">
        <v>42.814</v>
      </c>
      <c r="I19" s="27">
        <f t="shared" si="3"/>
        <v>-5.8833488529586253</v>
      </c>
      <c r="J19" s="28">
        <f t="shared" si="1"/>
        <v>4.1411713116402211</v>
      </c>
      <c r="K19" s="27">
        <f t="shared" si="2"/>
        <v>4.0449377827816866</v>
      </c>
      <c r="L19" s="18"/>
    </row>
    <row r="20" spans="1:14">
      <c r="A20" s="16"/>
      <c r="B20" s="11" t="s">
        <v>22</v>
      </c>
      <c r="C20" s="25">
        <v>14.524333333333333</v>
      </c>
      <c r="D20" s="25">
        <v>18.456666666666667</v>
      </c>
      <c r="E20" s="25">
        <v>21.51</v>
      </c>
      <c r="F20" s="25">
        <v>21.498000000000001</v>
      </c>
      <c r="G20" s="26">
        <v>38.223000000000006</v>
      </c>
      <c r="H20" s="28">
        <v>26.511333333333337</v>
      </c>
      <c r="I20" s="27">
        <f t="shared" si="3"/>
        <v>-5.5788005578805144E-2</v>
      </c>
      <c r="J20" s="28">
        <f t="shared" si="1"/>
        <v>2.9788844685682996</v>
      </c>
      <c r="K20" s="27">
        <f t="shared" si="2"/>
        <v>1.804933215456032</v>
      </c>
      <c r="L20" s="18"/>
    </row>
    <row r="21" spans="1:14">
      <c r="A21" s="16"/>
      <c r="B21" s="11" t="s">
        <v>20</v>
      </c>
      <c r="C21" s="25">
        <v>10.154333333333334</v>
      </c>
      <c r="D21" s="25">
        <v>16.363333333333333</v>
      </c>
      <c r="E21" s="25">
        <v>14.594666666666667</v>
      </c>
      <c r="F21" s="25">
        <v>15.402000000000001</v>
      </c>
      <c r="G21" s="26">
        <v>36.507333333333335</v>
      </c>
      <c r="H21" s="28">
        <v>20.180666666666667</v>
      </c>
      <c r="I21" s="27">
        <f t="shared" si="3"/>
        <v>5.5317010780193687</v>
      </c>
      <c r="J21" s="28">
        <f t="shared" si="1"/>
        <v>2.8451751106797589</v>
      </c>
      <c r="K21" s="27">
        <f t="shared" si="2"/>
        <v>1.2931240759351477</v>
      </c>
      <c r="L21" s="18"/>
    </row>
    <row r="22" spans="1:14">
      <c r="A22" s="16"/>
      <c r="B22" s="11" t="s">
        <v>7</v>
      </c>
      <c r="C22" s="25">
        <v>11.719000000000001</v>
      </c>
      <c r="D22" s="25">
        <v>13.95</v>
      </c>
      <c r="E22" s="25">
        <v>14.306333333333333</v>
      </c>
      <c r="F22" s="25">
        <v>16.016333333333332</v>
      </c>
      <c r="G22" s="26">
        <v>27.183333333333334</v>
      </c>
      <c r="H22" s="28">
        <v>16.443333333333332</v>
      </c>
      <c r="I22" s="27">
        <f t="shared" si="3"/>
        <v>11.952748200097862</v>
      </c>
      <c r="J22" s="28">
        <f t="shared" si="1"/>
        <v>2.1185152779892102</v>
      </c>
      <c r="K22" s="27">
        <f t="shared" si="2"/>
        <v>1.3447023919968815</v>
      </c>
      <c r="L22" s="18"/>
    </row>
    <row r="23" spans="1:14">
      <c r="A23" s="16"/>
      <c r="B23" s="11" t="s">
        <v>18</v>
      </c>
      <c r="C23" s="25">
        <v>10.176</v>
      </c>
      <c r="D23" s="25">
        <v>13.093999999999999</v>
      </c>
      <c r="E23" s="25">
        <v>13.303000000000003</v>
      </c>
      <c r="F23" s="25">
        <v>14.163666666666666</v>
      </c>
      <c r="G23" s="26">
        <v>23.969333333333335</v>
      </c>
      <c r="H23" s="28">
        <v>15.176</v>
      </c>
      <c r="I23" s="27">
        <f t="shared" si="3"/>
        <v>6.4697186098373605</v>
      </c>
      <c r="J23" s="28">
        <f t="shared" si="1"/>
        <v>1.8680342931900449</v>
      </c>
      <c r="K23" s="27">
        <f t="shared" si="2"/>
        <v>1.1891558479539532</v>
      </c>
      <c r="L23" s="18"/>
    </row>
    <row r="24" spans="1:14">
      <c r="A24" s="16"/>
      <c r="B24" s="11" t="s">
        <v>5</v>
      </c>
      <c r="C24" s="25">
        <v>16.164333333333335</v>
      </c>
      <c r="D24" s="25">
        <v>19.475000000000001</v>
      </c>
      <c r="E24" s="25">
        <v>22.568333333333332</v>
      </c>
      <c r="F24" s="25">
        <v>22.931999999999999</v>
      </c>
      <c r="G24" s="26">
        <v>23.011333333333337</v>
      </c>
      <c r="H24" s="28">
        <v>14.386000000000001</v>
      </c>
      <c r="I24" s="27">
        <f t="shared" si="3"/>
        <v>1.6114024075031486</v>
      </c>
      <c r="J24" s="28">
        <f t="shared" si="1"/>
        <v>1.7933731906892358</v>
      </c>
      <c r="K24" s="27">
        <f t="shared" si="2"/>
        <v>1.9253292630401768</v>
      </c>
      <c r="L24" s="18"/>
    </row>
    <row r="25" spans="1:14">
      <c r="A25" s="16"/>
      <c r="B25" s="11" t="s">
        <v>8</v>
      </c>
      <c r="C25" s="25">
        <v>4.8049999999999997</v>
      </c>
      <c r="D25" s="25">
        <v>5.5406666666666666</v>
      </c>
      <c r="E25" s="25">
        <v>6.3909999999999991</v>
      </c>
      <c r="F25" s="25">
        <v>7.4836666666666671</v>
      </c>
      <c r="G25" s="26">
        <v>19.40133333333333</v>
      </c>
      <c r="H25" s="28">
        <v>13.31</v>
      </c>
      <c r="I25" s="27">
        <f t="shared" si="3"/>
        <v>17.096959265633991</v>
      </c>
      <c r="J25" s="28">
        <f t="shared" si="1"/>
        <v>1.5120302052738688</v>
      </c>
      <c r="K25" s="27">
        <f t="shared" si="2"/>
        <v>0.62831512420075319</v>
      </c>
      <c r="L25" s="18"/>
    </row>
    <row r="26" spans="1:14">
      <c r="A26" s="16"/>
      <c r="B26" s="11" t="s">
        <v>21</v>
      </c>
      <c r="C26" s="25">
        <v>11.391</v>
      </c>
      <c r="D26" s="25">
        <v>10.821666666666665</v>
      </c>
      <c r="E26" s="25">
        <v>13.449333333333334</v>
      </c>
      <c r="F26" s="25">
        <v>13.300666666666666</v>
      </c>
      <c r="G26" s="26">
        <v>15.797000000000002</v>
      </c>
      <c r="H26" s="28">
        <v>10.647666666666666</v>
      </c>
      <c r="I26" s="27">
        <f t="shared" si="3"/>
        <v>-1.1053831664518676</v>
      </c>
      <c r="J26" s="28">
        <f t="shared" si="1"/>
        <v>1.2311288478134479</v>
      </c>
      <c r="K26" s="27">
        <f t="shared" si="2"/>
        <v>1.1166999281038017</v>
      </c>
      <c r="L26" s="18"/>
    </row>
    <row r="27" spans="1:14">
      <c r="A27" s="16"/>
      <c r="B27" s="11" t="s">
        <v>10</v>
      </c>
      <c r="C27" s="25">
        <v>6.4219999999999997</v>
      </c>
      <c r="D27" s="25">
        <v>9.1713333333333331</v>
      </c>
      <c r="E27" s="25">
        <v>7.9736666666666665</v>
      </c>
      <c r="F27" s="25">
        <v>9.9803333333333324</v>
      </c>
      <c r="G27" s="26">
        <v>9.8163333333333327</v>
      </c>
      <c r="H27" s="28">
        <v>8.374666666666668</v>
      </c>
      <c r="I27" s="27">
        <f t="shared" si="3"/>
        <v>25.166171982776643</v>
      </c>
      <c r="J27" s="28">
        <f t="shared" si="1"/>
        <v>0.76502950854082474</v>
      </c>
      <c r="K27" s="27">
        <f t="shared" si="2"/>
        <v>0.83793074400671452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3650.115666666667</v>
      </c>
      <c r="D13" s="26">
        <v>3539.5203333333334</v>
      </c>
      <c r="E13" s="26">
        <v>3656.2213333333334</v>
      </c>
      <c r="F13" s="26">
        <v>3807.7273333333337</v>
      </c>
      <c r="G13" s="26">
        <v>3717.5313333333329</v>
      </c>
      <c r="H13" s="28">
        <f t="shared" ref="H13:H27" si="0">IF(OR(OR(G13=0,F13=0),G13=""),"",(G13/F13-1)*100)</f>
        <v>-2.3687620489632577</v>
      </c>
      <c r="I13" s="27">
        <f>IF(OR(OR(G13=0,F13=0),F13=""),"",(F13/E13-1)*100)</f>
        <v>4.1437863353276372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1567.7213333333334</v>
      </c>
      <c r="D14" s="25">
        <f>D13-SUM(D15:D27)</f>
        <v>1549.0419999999999</v>
      </c>
      <c r="E14" s="25">
        <f>E13-SUM(E15:E27)</f>
        <v>1627.4433333333336</v>
      </c>
      <c r="F14" s="25">
        <f>F13-SUM(F15:F27)</f>
        <v>1656.8546666666671</v>
      </c>
      <c r="G14" s="26">
        <f>G13-SUM(G15:G27)</f>
        <v>1608.8993333333328</v>
      </c>
      <c r="H14" s="28">
        <f t="shared" si="0"/>
        <v>-2.8943596742744382</v>
      </c>
      <c r="I14" s="27">
        <f>IF(OR(OR(G14=0,F14=0),F14=""),"",(F14/E14-1)*100)</f>
        <v>1.8072109013524296</v>
      </c>
      <c r="J14" s="28">
        <f t="shared" si="1"/>
        <v>43.278702694637673</v>
      </c>
      <c r="K14" s="27">
        <f t="shared" si="2"/>
        <v>43.51295462157568</v>
      </c>
      <c r="L14" s="18"/>
    </row>
    <row r="15" spans="1:15">
      <c r="A15" s="16"/>
      <c r="B15" s="12" t="s">
        <v>4</v>
      </c>
      <c r="C15" s="109">
        <v>864.553</v>
      </c>
      <c r="D15" s="109">
        <v>821.95433333333347</v>
      </c>
      <c r="E15" s="109">
        <v>836.21433333333334</v>
      </c>
      <c r="F15" s="109">
        <v>876.44099999999992</v>
      </c>
      <c r="G15" s="109">
        <v>859.67099999999994</v>
      </c>
      <c r="H15" s="50">
        <f t="shared" si="0"/>
        <v>-1.9134202986852533</v>
      </c>
      <c r="I15" s="36">
        <f t="shared" ref="I15:I27" si="3">IF(OR(OR(G15=0,F15=0),F15=""),"",(F15/E15-1)*100)</f>
        <v>4.8105689011947783</v>
      </c>
      <c r="J15" s="50">
        <f t="shared" si="1"/>
        <v>23.124781553062903</v>
      </c>
      <c r="K15" s="36">
        <f t="shared" si="2"/>
        <v>23.017430694879934</v>
      </c>
      <c r="L15" s="18"/>
      <c r="N15" s="23" t="s">
        <v>4</v>
      </c>
      <c r="O15" s="34">
        <f>J15</f>
        <v>23.124781553062903</v>
      </c>
    </row>
    <row r="16" spans="1:15">
      <c r="A16" s="16"/>
      <c r="B16" s="11" t="s">
        <v>23</v>
      </c>
      <c r="C16" s="55">
        <v>285.73066666666665</v>
      </c>
      <c r="D16" s="55">
        <v>288.36966666666666</v>
      </c>
      <c r="E16" s="55">
        <v>317.14233333333328</v>
      </c>
      <c r="F16" s="55">
        <v>325.35366666666664</v>
      </c>
      <c r="G16" s="56">
        <v>342.73633333333333</v>
      </c>
      <c r="H16" s="28">
        <f t="shared" si="0"/>
        <v>5.3426988682059973</v>
      </c>
      <c r="I16" s="27">
        <f t="shared" si="3"/>
        <v>2.5891634355552418</v>
      </c>
      <c r="J16" s="28">
        <f t="shared" si="1"/>
        <v>9.2194605129533098</v>
      </c>
      <c r="K16" s="27">
        <f t="shared" si="2"/>
        <v>8.5445631523685766</v>
      </c>
      <c r="L16" s="18"/>
      <c r="N16" s="23" t="s">
        <v>37</v>
      </c>
      <c r="O16" s="34">
        <f>100-O15</f>
        <v>76.875218446937097</v>
      </c>
    </row>
    <row r="17" spans="1:14">
      <c r="A17" s="16"/>
      <c r="B17" s="11" t="s">
        <v>24</v>
      </c>
      <c r="C17" s="25">
        <v>265.012</v>
      </c>
      <c r="D17" s="25">
        <v>247.00833333333333</v>
      </c>
      <c r="E17" s="25">
        <v>229.16499999999999</v>
      </c>
      <c r="F17" s="25">
        <v>246.76366666666664</v>
      </c>
      <c r="G17" s="26">
        <v>217.11333333333332</v>
      </c>
      <c r="H17" s="28">
        <f t="shared" si="0"/>
        <v>-12.015680320306465</v>
      </c>
      <c r="I17" s="27">
        <f t="shared" si="3"/>
        <v>7.6794740325384137</v>
      </c>
      <c r="J17" s="28">
        <f t="shared" si="1"/>
        <v>5.8402556391813425</v>
      </c>
      <c r="K17" s="27">
        <f t="shared" si="2"/>
        <v>6.4806023400485069</v>
      </c>
      <c r="L17" s="18"/>
    </row>
    <row r="18" spans="1:14">
      <c r="A18" s="16"/>
      <c r="B18" s="11" t="s">
        <v>25</v>
      </c>
      <c r="C18" s="25">
        <v>156.08433333333335</v>
      </c>
      <c r="D18" s="25">
        <v>138.63166666666666</v>
      </c>
      <c r="E18" s="25">
        <v>137.72066666666669</v>
      </c>
      <c r="F18" s="25">
        <v>150.58066666666667</v>
      </c>
      <c r="G18" s="26">
        <v>153.483</v>
      </c>
      <c r="H18" s="28">
        <f t="shared" si="0"/>
        <v>1.9274276024810577</v>
      </c>
      <c r="I18" s="27">
        <f t="shared" si="3"/>
        <v>9.3377416122489407</v>
      </c>
      <c r="J18" s="28">
        <f t="shared" si="1"/>
        <v>4.1286269364777386</v>
      </c>
      <c r="K18" s="27">
        <f t="shared" si="2"/>
        <v>3.9546073939818167</v>
      </c>
      <c r="L18" s="18"/>
    </row>
    <row r="19" spans="1:14">
      <c r="A19" s="16"/>
      <c r="B19" s="11" t="s">
        <v>19</v>
      </c>
      <c r="C19" s="25">
        <v>87.136666666666656</v>
      </c>
      <c r="D19" s="25">
        <v>93.048333333333346</v>
      </c>
      <c r="E19" s="25">
        <v>104.892</v>
      </c>
      <c r="F19" s="25">
        <v>120.569</v>
      </c>
      <c r="G19" s="26">
        <v>106.98933333333333</v>
      </c>
      <c r="H19" s="28">
        <f t="shared" si="0"/>
        <v>-11.262983575103602</v>
      </c>
      <c r="I19" s="27">
        <f t="shared" si="3"/>
        <v>14.945849063798967</v>
      </c>
      <c r="J19" s="28">
        <f t="shared" si="1"/>
        <v>2.8779672244860706</v>
      </c>
      <c r="K19" s="27">
        <f t="shared" si="2"/>
        <v>3.1664294589721145</v>
      </c>
      <c r="L19" s="18"/>
    </row>
    <row r="20" spans="1:14">
      <c r="A20" s="16"/>
      <c r="B20" s="11" t="s">
        <v>5</v>
      </c>
      <c r="C20" s="25">
        <v>93.794333333333327</v>
      </c>
      <c r="D20" s="25">
        <v>80.818666666666672</v>
      </c>
      <c r="E20" s="25">
        <v>80.87233333333333</v>
      </c>
      <c r="F20" s="25">
        <v>87.65666666666668</v>
      </c>
      <c r="G20" s="26">
        <v>92.361666666666679</v>
      </c>
      <c r="H20" s="28">
        <f t="shared" si="0"/>
        <v>5.3675324181465589</v>
      </c>
      <c r="I20" s="27">
        <f t="shared" si="3"/>
        <v>8.388942242299624</v>
      </c>
      <c r="J20" s="28">
        <f t="shared" si="1"/>
        <v>2.4844892587320944</v>
      </c>
      <c r="K20" s="27">
        <f t="shared" si="2"/>
        <v>2.3020731001221906</v>
      </c>
      <c r="L20" s="18"/>
    </row>
    <row r="21" spans="1:14">
      <c r="A21" s="16"/>
      <c r="B21" s="11" t="s">
        <v>20</v>
      </c>
      <c r="C21" s="25">
        <v>61.791666666666664</v>
      </c>
      <c r="D21" s="25">
        <v>59.111333333333334</v>
      </c>
      <c r="E21" s="25">
        <v>69.438333333333333</v>
      </c>
      <c r="F21" s="25">
        <v>65.542666666666676</v>
      </c>
      <c r="G21" s="26">
        <v>63.927</v>
      </c>
      <c r="H21" s="28">
        <f t="shared" si="0"/>
        <v>-2.4650609272331647</v>
      </c>
      <c r="I21" s="27">
        <f t="shared" si="3"/>
        <v>-5.6102537023257852</v>
      </c>
      <c r="J21" s="28">
        <f t="shared" si="1"/>
        <v>1.7196089089228932</v>
      </c>
      <c r="K21" s="27">
        <f t="shared" si="2"/>
        <v>1.7213067252189451</v>
      </c>
      <c r="L21" s="18"/>
    </row>
    <row r="22" spans="1:14">
      <c r="A22" s="16"/>
      <c r="B22" s="11" t="s">
        <v>22</v>
      </c>
      <c r="C22" s="25">
        <v>53.849666666666671</v>
      </c>
      <c r="D22" s="25">
        <v>54.578666666666663</v>
      </c>
      <c r="E22" s="25">
        <v>47.349333333333334</v>
      </c>
      <c r="F22" s="25">
        <v>53.655999999999999</v>
      </c>
      <c r="G22" s="26">
        <v>55.20333333333334</v>
      </c>
      <c r="H22" s="28">
        <f t="shared" si="0"/>
        <v>2.8838029918990316</v>
      </c>
      <c r="I22" s="27">
        <f t="shared" si="3"/>
        <v>13.319441315611623</v>
      </c>
      <c r="J22" s="28">
        <f t="shared" si="1"/>
        <v>1.4849460134566006</v>
      </c>
      <c r="K22" s="27">
        <f t="shared" si="2"/>
        <v>1.4091345126077828</v>
      </c>
      <c r="L22" s="18"/>
    </row>
    <row r="23" spans="1:14">
      <c r="A23" s="16"/>
      <c r="B23" s="11" t="s">
        <v>7</v>
      </c>
      <c r="C23" s="25">
        <v>49.449000000000005</v>
      </c>
      <c r="D23" s="25">
        <v>48.974666666666671</v>
      </c>
      <c r="E23" s="25">
        <v>45.26733333333334</v>
      </c>
      <c r="F23" s="25">
        <v>51.274333333333338</v>
      </c>
      <c r="G23" s="26">
        <v>49.760333333333335</v>
      </c>
      <c r="H23" s="28">
        <f t="shared" si="0"/>
        <v>-2.9527443880304038</v>
      </c>
      <c r="I23" s="27">
        <f t="shared" si="3"/>
        <v>13.270054932917041</v>
      </c>
      <c r="J23" s="28">
        <f t="shared" si="1"/>
        <v>1.3385316456422607</v>
      </c>
      <c r="K23" s="27">
        <f t="shared" si="2"/>
        <v>1.3465862664185864</v>
      </c>
      <c r="L23" s="18"/>
    </row>
    <row r="24" spans="1:14">
      <c r="A24" s="16"/>
      <c r="B24" s="11" t="s">
        <v>10</v>
      </c>
      <c r="C24" s="25">
        <v>41.454000000000001</v>
      </c>
      <c r="D24" s="25">
        <v>41.472666666666662</v>
      </c>
      <c r="E24" s="25">
        <v>40.291999999999994</v>
      </c>
      <c r="F24" s="25">
        <v>42.293333333333329</v>
      </c>
      <c r="G24" s="26">
        <v>43.845666666666666</v>
      </c>
      <c r="H24" s="28">
        <f t="shared" si="0"/>
        <v>3.6703972257251083</v>
      </c>
      <c r="I24" s="27">
        <f t="shared" si="3"/>
        <v>4.967073695357227</v>
      </c>
      <c r="J24" s="28">
        <f t="shared" si="1"/>
        <v>1.1794296465916363</v>
      </c>
      <c r="K24" s="27">
        <f t="shared" si="2"/>
        <v>1.1107237895710669</v>
      </c>
      <c r="L24" s="18"/>
    </row>
    <row r="25" spans="1:14">
      <c r="A25" s="16"/>
      <c r="B25" s="11" t="s">
        <v>21</v>
      </c>
      <c r="C25" s="25">
        <v>43.640333333333331</v>
      </c>
      <c r="D25" s="25">
        <v>39.334666666666664</v>
      </c>
      <c r="E25" s="25">
        <v>45.292666666666662</v>
      </c>
      <c r="F25" s="25">
        <v>47.471333333333327</v>
      </c>
      <c r="G25" s="26">
        <v>42.290666666666674</v>
      </c>
      <c r="H25" s="28">
        <f t="shared" si="0"/>
        <v>-10.913252910528437</v>
      </c>
      <c r="I25" s="27">
        <f t="shared" si="3"/>
        <v>4.8101973829464573</v>
      </c>
      <c r="J25" s="28">
        <f t="shared" si="1"/>
        <v>1.1376008128691857</v>
      </c>
      <c r="K25" s="27">
        <f t="shared" si="2"/>
        <v>1.2467104174651158</v>
      </c>
      <c r="L25" s="18"/>
    </row>
    <row r="26" spans="1:14">
      <c r="A26" s="16"/>
      <c r="B26" s="11" t="s">
        <v>8</v>
      </c>
      <c r="C26" s="25">
        <v>37.112000000000002</v>
      </c>
      <c r="D26" s="25">
        <v>37.631999999999998</v>
      </c>
      <c r="E26" s="25">
        <v>36.869999999999997</v>
      </c>
      <c r="F26" s="25">
        <v>39.68366666666666</v>
      </c>
      <c r="G26" s="26">
        <v>40.772333333333329</v>
      </c>
      <c r="H26" s="28">
        <f t="shared" si="0"/>
        <v>2.7433620885166876</v>
      </c>
      <c r="I26" s="27">
        <f t="shared" si="3"/>
        <v>7.6313172407558083</v>
      </c>
      <c r="J26" s="28">
        <f t="shared" si="1"/>
        <v>1.0967582967693437</v>
      </c>
      <c r="K26" s="27">
        <f t="shared" si="2"/>
        <v>1.0421877196739049</v>
      </c>
      <c r="L26" s="18"/>
    </row>
    <row r="27" spans="1:14">
      <c r="A27" s="16"/>
      <c r="B27" s="11" t="s">
        <v>18</v>
      </c>
      <c r="C27" s="25">
        <v>42.786666666666669</v>
      </c>
      <c r="D27" s="25">
        <v>39.543333333333329</v>
      </c>
      <c r="E27" s="25">
        <v>38.261666666666663</v>
      </c>
      <c r="F27" s="25">
        <v>43.586666666666666</v>
      </c>
      <c r="G27" s="26">
        <v>40.478000000000002</v>
      </c>
      <c r="H27" s="28">
        <f t="shared" si="0"/>
        <v>-7.1321505047415084</v>
      </c>
      <c r="I27" s="27">
        <f t="shared" si="3"/>
        <v>13.917323692120064</v>
      </c>
      <c r="J27" s="28">
        <f t="shared" si="1"/>
        <v>1.0888408562169485</v>
      </c>
      <c r="K27" s="27">
        <f t="shared" si="2"/>
        <v>1.1446898070957812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3"/>
      <c r="C7" s="188" t="s">
        <v>184</v>
      </c>
      <c r="D7" s="188"/>
      <c r="E7" s="188"/>
      <c r="F7" s="188"/>
      <c r="G7" s="188"/>
      <c r="H7" s="188"/>
      <c r="I7" s="188"/>
      <c r="J7" s="18"/>
    </row>
    <row r="8" spans="1:22">
      <c r="A8" s="16"/>
      <c r="B8" s="3"/>
      <c r="C8" s="188" t="s">
        <v>155</v>
      </c>
      <c r="D8" s="188"/>
      <c r="E8" s="188"/>
      <c r="F8" s="188"/>
      <c r="G8" s="188"/>
      <c r="H8" s="188"/>
      <c r="I8" s="188"/>
      <c r="J8" s="18"/>
    </row>
    <row r="9" spans="1:22">
      <c r="A9" s="16"/>
      <c r="C9" s="193" t="s">
        <v>194</v>
      </c>
      <c r="D9" s="193"/>
      <c r="E9" s="193"/>
      <c r="F9" s="193"/>
      <c r="G9" s="193"/>
      <c r="H9" s="193"/>
      <c r="I9" s="193"/>
      <c r="J9" s="18"/>
    </row>
    <row r="10" spans="1:22" ht="15.75" customHeight="1">
      <c r="A10" s="16"/>
      <c r="B10" s="11"/>
      <c r="C10" s="189" t="s">
        <v>2</v>
      </c>
      <c r="D10" s="189"/>
      <c r="E10" s="189"/>
      <c r="F10" s="189"/>
      <c r="G10" s="190" t="s">
        <v>187</v>
      </c>
      <c r="H10" s="190"/>
      <c r="I10" s="190" t="s">
        <v>186</v>
      </c>
      <c r="J10" s="18"/>
    </row>
    <row r="11" spans="1:22">
      <c r="A11" s="16"/>
      <c r="B11" s="11"/>
      <c r="C11" s="183">
        <v>2008</v>
      </c>
      <c r="D11" s="183">
        <v>2009</v>
      </c>
      <c r="E11" s="183">
        <v>2010</v>
      </c>
      <c r="F11" s="183">
        <v>2011</v>
      </c>
      <c r="G11" s="184" t="s">
        <v>106</v>
      </c>
      <c r="H11" s="184" t="s">
        <v>107</v>
      </c>
      <c r="I11" s="190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J12" s="18"/>
    </row>
    <row r="13" spans="1:22">
      <c r="A13" s="16"/>
      <c r="B13" s="120" t="s">
        <v>131</v>
      </c>
      <c r="C13" s="27">
        <v>324.202</v>
      </c>
      <c r="D13" s="27">
        <v>386.91133333333329</v>
      </c>
      <c r="E13" s="27">
        <v>390.10300000000007</v>
      </c>
      <c r="F13" s="36">
        <v>384.84633333333335</v>
      </c>
      <c r="G13" s="28">
        <f>IF(OR(OR(F13=0,E13=0),F13=""),"",(F13/E13-1)*100)</f>
        <v>-1.3475073677122973</v>
      </c>
      <c r="H13" s="26">
        <f>F13-E13</f>
        <v>-5.2566666666667174</v>
      </c>
      <c r="I13" s="28">
        <f>IF(F13=0,"",F13/$F$13*100)</f>
        <v>100</v>
      </c>
      <c r="J13" s="18"/>
      <c r="K13" s="23"/>
      <c r="L13" s="124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120</v>
      </c>
      <c r="C14" s="27">
        <v>0.72466666666666668</v>
      </c>
      <c r="D14" s="27">
        <v>0</v>
      </c>
      <c r="E14" s="27">
        <v>1.4173333333333333</v>
      </c>
      <c r="F14" s="36">
        <v>0.63700000000000001</v>
      </c>
      <c r="G14" s="28">
        <f t="shared" ref="G14:G24" si="0">IF(OR(OR(F14=0,E14=0),F14=""),"",(F14/E14-1)*100)</f>
        <v>-55.056444026340543</v>
      </c>
      <c r="H14" s="26">
        <f t="shared" ref="H14:H24" si="1">F14-E14</f>
        <v>-0.78033333333333332</v>
      </c>
      <c r="I14" s="28">
        <f t="shared" ref="I14:I24" si="2">IF(F14=0,"",F14/$F$13*100)</f>
        <v>0.16552061039081398</v>
      </c>
      <c r="J14" s="18"/>
      <c r="L14" s="23"/>
      <c r="M14" s="34"/>
    </row>
    <row r="15" spans="1:22">
      <c r="A15" s="16"/>
      <c r="B15" s="120" t="s">
        <v>157</v>
      </c>
      <c r="C15" s="27">
        <v>6.886333333333333</v>
      </c>
      <c r="D15" s="27">
        <v>6.0330000000000004</v>
      </c>
      <c r="E15" s="27">
        <v>2.3956666666666666</v>
      </c>
      <c r="F15" s="36">
        <v>5.4370000000000003</v>
      </c>
      <c r="G15" s="28">
        <f t="shared" si="0"/>
        <v>126.95144010018092</v>
      </c>
      <c r="H15" s="26">
        <f t="shared" si="1"/>
        <v>3.0413333333333337</v>
      </c>
      <c r="I15" s="28">
        <f t="shared" si="2"/>
        <v>1.4127716776999306</v>
      </c>
      <c r="J15" s="18"/>
      <c r="M15" s="34"/>
    </row>
    <row r="16" spans="1:22">
      <c r="A16" s="16"/>
      <c r="B16" s="121" t="s">
        <v>122</v>
      </c>
      <c r="C16" s="53">
        <v>0</v>
      </c>
      <c r="D16" s="53">
        <v>3.4106666666666663</v>
      </c>
      <c r="E16" s="53">
        <v>0</v>
      </c>
      <c r="F16" s="36">
        <v>0.68566666666666665</v>
      </c>
      <c r="G16" s="28" t="str">
        <f t="shared" si="0"/>
        <v/>
      </c>
      <c r="H16" s="26">
        <f t="shared" si="1"/>
        <v>0.68566666666666665</v>
      </c>
      <c r="I16" s="28">
        <f t="shared" si="2"/>
        <v>0.17816635037880918</v>
      </c>
      <c r="J16" s="18"/>
      <c r="K16" s="105"/>
    </row>
    <row r="17" spans="1:12">
      <c r="A17" s="16"/>
      <c r="B17" s="120" t="s">
        <v>123</v>
      </c>
      <c r="C17" s="27">
        <v>56.797333333333334</v>
      </c>
      <c r="D17" s="27">
        <v>83.432000000000002</v>
      </c>
      <c r="E17" s="27">
        <v>60.971333333333327</v>
      </c>
      <c r="F17" s="36">
        <v>55.407333333333334</v>
      </c>
      <c r="G17" s="28">
        <f t="shared" si="0"/>
        <v>-9.12560000874727</v>
      </c>
      <c r="H17" s="26">
        <f t="shared" si="1"/>
        <v>-5.563999999999993</v>
      </c>
      <c r="I17" s="28">
        <f t="shared" si="2"/>
        <v>14.397261590989995</v>
      </c>
      <c r="J17" s="18"/>
      <c r="K17" s="105"/>
    </row>
    <row r="18" spans="1:12">
      <c r="A18" s="16"/>
      <c r="B18" s="120" t="s">
        <v>159</v>
      </c>
      <c r="C18" s="27">
        <v>0.85799999999999998</v>
      </c>
      <c r="D18" s="27">
        <v>0.75900000000000001</v>
      </c>
      <c r="E18" s="27">
        <v>0.64866666666666661</v>
      </c>
      <c r="F18" s="36">
        <v>1.3406666666666667</v>
      </c>
      <c r="G18" s="28">
        <f t="shared" si="0"/>
        <v>106.68036998972252</v>
      </c>
      <c r="H18" s="26">
        <f t="shared" si="1"/>
        <v>0.69200000000000006</v>
      </c>
      <c r="I18" s="28">
        <f t="shared" si="2"/>
        <v>0.34836415227203238</v>
      </c>
      <c r="J18" s="18"/>
      <c r="K18" s="105"/>
    </row>
    <row r="19" spans="1:12">
      <c r="A19" s="16"/>
      <c r="B19" s="120" t="s">
        <v>125</v>
      </c>
      <c r="C19" s="27">
        <v>29.39</v>
      </c>
      <c r="D19" s="27">
        <v>34.55766666666667</v>
      </c>
      <c r="E19" s="27">
        <v>32.102666666666664</v>
      </c>
      <c r="F19" s="36">
        <v>35.667000000000002</v>
      </c>
      <c r="G19" s="28">
        <f t="shared" si="0"/>
        <v>11.102919798978284</v>
      </c>
      <c r="H19" s="26">
        <f t="shared" si="1"/>
        <v>3.5643333333333374</v>
      </c>
      <c r="I19" s="28">
        <f t="shared" si="2"/>
        <v>9.2678549620238044</v>
      </c>
      <c r="J19" s="18"/>
      <c r="K19" s="105"/>
    </row>
    <row r="20" spans="1:12">
      <c r="A20" s="16"/>
      <c r="B20" s="120" t="s">
        <v>126</v>
      </c>
      <c r="C20" s="27">
        <v>82.86633333333333</v>
      </c>
      <c r="D20" s="27">
        <v>93.24466666666666</v>
      </c>
      <c r="E20" s="27">
        <v>106.36899999999999</v>
      </c>
      <c r="F20" s="36">
        <v>112.86</v>
      </c>
      <c r="G20" s="28">
        <f t="shared" si="0"/>
        <v>6.1023418477188063</v>
      </c>
      <c r="H20" s="26">
        <f t="shared" si="1"/>
        <v>6.4910000000000139</v>
      </c>
      <c r="I20" s="28">
        <f t="shared" si="2"/>
        <v>29.325990720105601</v>
      </c>
      <c r="J20" s="18"/>
      <c r="K20" s="105"/>
    </row>
    <row r="21" spans="1:12">
      <c r="A21" s="16"/>
      <c r="B21" s="120" t="s">
        <v>161</v>
      </c>
      <c r="C21" s="27">
        <v>22.670666666666666</v>
      </c>
      <c r="D21" s="27">
        <v>35.656666666666666</v>
      </c>
      <c r="E21" s="27">
        <v>44.901000000000003</v>
      </c>
      <c r="F21" s="36">
        <v>38.775666666666666</v>
      </c>
      <c r="G21" s="28">
        <f t="shared" si="0"/>
        <v>-13.641863952547462</v>
      </c>
      <c r="H21" s="26">
        <f t="shared" si="1"/>
        <v>-6.1253333333333373</v>
      </c>
      <c r="I21" s="28">
        <f t="shared" si="2"/>
        <v>10.075623257421359</v>
      </c>
      <c r="J21" s="18"/>
      <c r="K21" s="105"/>
    </row>
    <row r="22" spans="1:12">
      <c r="A22" s="16"/>
      <c r="B22" s="120" t="s">
        <v>128</v>
      </c>
      <c r="C22" s="27">
        <v>8.8176666666666659</v>
      </c>
      <c r="D22" s="27">
        <v>9.8393333333333342</v>
      </c>
      <c r="E22" s="27">
        <v>12.38</v>
      </c>
      <c r="F22" s="36">
        <v>9.3680000000000003</v>
      </c>
      <c r="G22" s="28">
        <f t="shared" si="0"/>
        <v>-24.329563812600973</v>
      </c>
      <c r="H22" s="26">
        <f t="shared" si="1"/>
        <v>-3.0120000000000005</v>
      </c>
      <c r="I22" s="28">
        <f t="shared" si="2"/>
        <v>2.4342183330316258</v>
      </c>
      <c r="J22" s="18"/>
      <c r="K22" s="105"/>
    </row>
    <row r="23" spans="1:12">
      <c r="A23" s="16"/>
      <c r="B23" s="120" t="s">
        <v>129</v>
      </c>
      <c r="C23" s="27">
        <v>39.298000000000002</v>
      </c>
      <c r="D23" s="27">
        <v>36.386666666666663</v>
      </c>
      <c r="E23" s="27">
        <v>50.377000000000002</v>
      </c>
      <c r="F23" s="36">
        <v>37.592000000000006</v>
      </c>
      <c r="G23" s="28">
        <f t="shared" si="0"/>
        <v>-25.378645016575017</v>
      </c>
      <c r="H23" s="26">
        <f t="shared" si="1"/>
        <v>-12.784999999999997</v>
      </c>
      <c r="I23" s="28">
        <f t="shared" si="2"/>
        <v>9.7680546088092317</v>
      </c>
      <c r="J23" s="18"/>
    </row>
    <row r="24" spans="1:12">
      <c r="A24" s="16"/>
      <c r="B24" s="105" t="s">
        <v>163</v>
      </c>
      <c r="C24" s="27">
        <v>75.89266666666667</v>
      </c>
      <c r="D24" s="27">
        <v>83.590333333333334</v>
      </c>
      <c r="E24" s="27">
        <v>78.540666666666667</v>
      </c>
      <c r="F24" s="36">
        <v>87.075333333333333</v>
      </c>
      <c r="G24" s="28">
        <f t="shared" si="0"/>
        <v>10.866557452190362</v>
      </c>
      <c r="H24" s="26">
        <f t="shared" si="1"/>
        <v>8.5346666666666664</v>
      </c>
      <c r="I24" s="28">
        <f t="shared" si="2"/>
        <v>22.626000507561891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105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105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105"/>
    </row>
    <row r="37" spans="1:12">
      <c r="A37" s="16"/>
      <c r="B37" s="74" t="s">
        <v>158</v>
      </c>
      <c r="C37" s="4"/>
      <c r="D37" s="4"/>
      <c r="E37" s="4"/>
      <c r="F37" s="5"/>
      <c r="G37" s="8"/>
      <c r="H37" s="8"/>
      <c r="I37" s="8"/>
      <c r="J37" s="18"/>
      <c r="L37" s="105"/>
    </row>
    <row r="38" spans="1:12">
      <c r="A38" s="16"/>
      <c r="B38" s="74" t="s">
        <v>160</v>
      </c>
      <c r="C38" s="4"/>
      <c r="D38" s="4"/>
      <c r="E38" s="4"/>
      <c r="F38" s="5"/>
      <c r="G38" s="8"/>
      <c r="H38" s="8"/>
      <c r="I38" s="8"/>
      <c r="J38" s="18"/>
      <c r="L38" s="105"/>
    </row>
    <row r="39" spans="1:12">
      <c r="A39" s="16"/>
      <c r="B39" s="74" t="s">
        <v>162</v>
      </c>
      <c r="C39" s="4"/>
      <c r="D39" s="4"/>
      <c r="E39" s="4"/>
      <c r="F39" s="5"/>
      <c r="G39" s="8"/>
      <c r="H39" s="8"/>
      <c r="I39" s="8"/>
      <c r="J39" s="18"/>
      <c r="L39" s="105"/>
    </row>
    <row r="40" spans="1:12">
      <c r="A40" s="16"/>
      <c r="B40" s="74" t="s">
        <v>164</v>
      </c>
      <c r="C40" s="4"/>
      <c r="D40" s="4"/>
      <c r="E40" s="4"/>
      <c r="F40" s="5"/>
      <c r="G40" s="8"/>
      <c r="H40" s="8"/>
      <c r="I40" s="8"/>
      <c r="J40" s="18"/>
      <c r="L40" s="105"/>
    </row>
    <row r="41" spans="1:12">
      <c r="A41" s="16"/>
      <c r="B41" s="74" t="s">
        <v>193</v>
      </c>
      <c r="C41" s="4"/>
      <c r="D41" s="4"/>
      <c r="E41" s="4"/>
      <c r="F41" s="5"/>
      <c r="G41" s="8"/>
      <c r="H41" s="8"/>
      <c r="I41" s="8"/>
      <c r="J41" s="18"/>
      <c r="L41" s="105"/>
    </row>
    <row r="42" spans="1:12">
      <c r="A42" s="16"/>
      <c r="B42" s="74" t="s">
        <v>105</v>
      </c>
      <c r="C42" s="11"/>
      <c r="D42" s="11"/>
      <c r="E42" s="11"/>
      <c r="F42" s="11"/>
      <c r="G42" s="11"/>
      <c r="H42" s="11"/>
      <c r="I42" s="11"/>
      <c r="J42" s="18"/>
      <c r="L42" s="105"/>
    </row>
    <row r="43" spans="1:12">
      <c r="A43" s="16"/>
      <c r="B43" s="74" t="s">
        <v>103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178</v>
      </c>
      <c r="C44" s="61"/>
      <c r="D44" s="61"/>
      <c r="E44" s="61"/>
      <c r="F44" s="61"/>
      <c r="G44" s="61"/>
      <c r="H44" s="61"/>
      <c r="I44" s="61"/>
      <c r="J44" s="90"/>
      <c r="K44" s="58"/>
      <c r="L44" s="58"/>
    </row>
    <row r="45" spans="1:12">
      <c r="A45" s="20"/>
      <c r="B45" s="92" t="s">
        <v>173</v>
      </c>
      <c r="C45" s="96"/>
      <c r="D45" s="96"/>
      <c r="E45" s="96"/>
      <c r="F45" s="96"/>
      <c r="G45" s="96"/>
      <c r="H45" s="97"/>
      <c r="I45" s="97"/>
      <c r="J45" s="98"/>
      <c r="K45" s="58"/>
      <c r="L45" s="58"/>
    </row>
    <row r="46" spans="1:12">
      <c r="B46" s="23"/>
      <c r="C46" s="23"/>
      <c r="D46" s="23"/>
      <c r="E46" s="23"/>
      <c r="F46" s="59"/>
      <c r="G46" s="59"/>
      <c r="H46" s="58"/>
      <c r="I46" s="58"/>
      <c r="J46" s="58"/>
      <c r="K46" s="58"/>
      <c r="L46" s="58"/>
    </row>
    <row r="47" spans="1:12">
      <c r="B47" s="23"/>
      <c r="C47" s="23"/>
      <c r="D47" s="23"/>
      <c r="E47" s="23"/>
      <c r="F47" s="59"/>
      <c r="G47" s="59"/>
      <c r="H47" s="58"/>
      <c r="I47" s="58"/>
      <c r="J47" s="58"/>
      <c r="K47" s="58"/>
      <c r="L47" s="58"/>
    </row>
    <row r="48" spans="1:12">
      <c r="B48" s="59"/>
      <c r="C48" s="59"/>
      <c r="D48" s="59"/>
      <c r="E48" s="59"/>
      <c r="F48" s="59"/>
      <c r="G48" s="59"/>
      <c r="H48" s="58"/>
      <c r="I48" s="58"/>
      <c r="J48" s="58"/>
      <c r="K48" s="58"/>
      <c r="L48" s="58"/>
    </row>
    <row r="49" spans="2:12">
      <c r="B49" s="59"/>
      <c r="C49" s="59"/>
      <c r="D49" s="59"/>
      <c r="E49" s="59"/>
      <c r="F49" s="59"/>
      <c r="G49" s="59"/>
      <c r="H49" s="58"/>
      <c r="I49" s="58"/>
      <c r="J49" s="58"/>
      <c r="K49" s="58"/>
      <c r="L49" s="58"/>
    </row>
    <row r="50" spans="2:12">
      <c r="B50" s="59"/>
      <c r="C50" s="59"/>
      <c r="D50" s="59"/>
      <c r="E50" s="59"/>
      <c r="F50" s="59"/>
      <c r="G50" s="59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1699.7226666666666</v>
      </c>
      <c r="D13" s="26">
        <v>1778.7950000000001</v>
      </c>
      <c r="E13" s="26">
        <v>2105.1133333333332</v>
      </c>
      <c r="F13" s="26">
        <v>2205.2146666666667</v>
      </c>
      <c r="G13" s="26">
        <v>2119.9303333333332</v>
      </c>
      <c r="H13" s="28">
        <f t="shared" ref="H13:H27" si="0">IF(OR(OR(G13=0,F13=0),G13=""),"",(G13/F13-1)*100)</f>
        <v>-3.8673937110279888</v>
      </c>
      <c r="I13" s="27">
        <f>IF(OR(OR(G13=0,F13=0),F13=""),"",(F13/E13-1)*100)</f>
        <v>4.7551517416322797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771.70366666666655</v>
      </c>
      <c r="D14" s="25">
        <f>D13-SUM(D15:D27)</f>
        <v>817.94100000000014</v>
      </c>
      <c r="E14" s="25">
        <f>E13-SUM(E15:E27)</f>
        <v>958.62966666666671</v>
      </c>
      <c r="F14" s="25">
        <f>F13-SUM(F15:F27)</f>
        <v>1055.4953333333333</v>
      </c>
      <c r="G14" s="26">
        <f>G13-SUM(G15:G27)</f>
        <v>1008.9839999999999</v>
      </c>
      <c r="H14" s="28">
        <f t="shared" si="0"/>
        <v>-4.4065882495611941</v>
      </c>
      <c r="I14" s="27">
        <f>IF(OR(OR(G14=0,F14=0),F14=""),"",(F14/E14-1)*100)</f>
        <v>10.104597221937283</v>
      </c>
      <c r="J14" s="28">
        <f t="shared" si="1"/>
        <v>47.595148960083748</v>
      </c>
      <c r="K14" s="27">
        <f t="shared" si="2"/>
        <v>47.863609347782315</v>
      </c>
      <c r="L14" s="18"/>
    </row>
    <row r="15" spans="1:15">
      <c r="A15" s="16"/>
      <c r="B15" s="12" t="s">
        <v>4</v>
      </c>
      <c r="C15" s="109">
        <v>323.15233333333339</v>
      </c>
      <c r="D15" s="109">
        <v>324.202</v>
      </c>
      <c r="E15" s="109">
        <v>386.91133333333329</v>
      </c>
      <c r="F15" s="109">
        <v>390.10300000000007</v>
      </c>
      <c r="G15" s="109">
        <v>384.84633333333335</v>
      </c>
      <c r="H15" s="50">
        <f t="shared" si="0"/>
        <v>-1.3475073677122973</v>
      </c>
      <c r="I15" s="36">
        <f t="shared" ref="I15:I27" si="3">IF(OR(OR(G15=0,F15=0),F15=""),"",(F15/E15-1)*100)</f>
        <v>0.82490906615988457</v>
      </c>
      <c r="J15" s="50">
        <f t="shared" si="1"/>
        <v>18.153725491922611</v>
      </c>
      <c r="K15" s="36">
        <f t="shared" si="2"/>
        <v>17.690023828368034</v>
      </c>
      <c r="L15" s="18"/>
      <c r="N15" s="23" t="s">
        <v>4</v>
      </c>
      <c r="O15" s="34">
        <f>J15</f>
        <v>18.153725491922611</v>
      </c>
    </row>
    <row r="16" spans="1:15">
      <c r="A16" s="16"/>
      <c r="B16" s="11" t="s">
        <v>23</v>
      </c>
      <c r="C16" s="55">
        <v>172.31700000000001</v>
      </c>
      <c r="D16" s="55">
        <v>210.39266666666666</v>
      </c>
      <c r="E16" s="55">
        <v>236.52166666666668</v>
      </c>
      <c r="F16" s="55">
        <v>223.05333333333331</v>
      </c>
      <c r="G16" s="56">
        <v>190.929</v>
      </c>
      <c r="H16" s="28">
        <f t="shared" si="0"/>
        <v>-14.402086197620889</v>
      </c>
      <c r="I16" s="27">
        <f t="shared" si="3"/>
        <v>-5.6943338524307219</v>
      </c>
      <c r="J16" s="28">
        <f t="shared" si="1"/>
        <v>9.0063808700631842</v>
      </c>
      <c r="K16" s="27">
        <f t="shared" si="2"/>
        <v>10.114812707576162</v>
      </c>
      <c r="L16" s="18"/>
      <c r="N16" s="23" t="s">
        <v>37</v>
      </c>
      <c r="O16" s="34">
        <f>100-O15</f>
        <v>81.846274508077386</v>
      </c>
    </row>
    <row r="17" spans="1:14">
      <c r="A17" s="16"/>
      <c r="B17" s="11" t="s">
        <v>24</v>
      </c>
      <c r="C17" s="25">
        <v>108.97200000000002</v>
      </c>
      <c r="D17" s="25">
        <v>115.15433333333333</v>
      </c>
      <c r="E17" s="25">
        <v>155.68233333333333</v>
      </c>
      <c r="F17" s="25">
        <v>167.53300000000002</v>
      </c>
      <c r="G17" s="26">
        <v>161.35966666666664</v>
      </c>
      <c r="H17" s="28">
        <f t="shared" si="0"/>
        <v>-3.6848461696103896</v>
      </c>
      <c r="I17" s="27">
        <f t="shared" si="3"/>
        <v>7.6120818675636581</v>
      </c>
      <c r="J17" s="28">
        <f t="shared" si="1"/>
        <v>7.6115551595956523</v>
      </c>
      <c r="K17" s="27">
        <f t="shared" si="2"/>
        <v>7.5971288660635308</v>
      </c>
      <c r="L17" s="18"/>
    </row>
    <row r="18" spans="1:14">
      <c r="A18" s="16"/>
      <c r="B18" s="11" t="s">
        <v>20</v>
      </c>
      <c r="C18" s="25">
        <v>36.731666666666662</v>
      </c>
      <c r="D18" s="25">
        <v>27.456</v>
      </c>
      <c r="E18" s="25">
        <v>34.148666666666664</v>
      </c>
      <c r="F18" s="25">
        <v>44.963999999999999</v>
      </c>
      <c r="G18" s="26">
        <v>55.594333333333331</v>
      </c>
      <c r="H18" s="28">
        <f t="shared" si="0"/>
        <v>23.64187646413427</v>
      </c>
      <c r="I18" s="27">
        <f t="shared" si="3"/>
        <v>31.671319524432384</v>
      </c>
      <c r="J18" s="28">
        <f t="shared" si="1"/>
        <v>2.6224603921732648</v>
      </c>
      <c r="K18" s="27">
        <f t="shared" si="2"/>
        <v>2.0389851690931371</v>
      </c>
      <c r="L18" s="18"/>
    </row>
    <row r="19" spans="1:14">
      <c r="A19" s="16"/>
      <c r="B19" s="11" t="s">
        <v>19</v>
      </c>
      <c r="C19" s="25">
        <v>33.615000000000002</v>
      </c>
      <c r="D19" s="25">
        <v>45.449000000000005</v>
      </c>
      <c r="E19" s="25">
        <v>41.297999999999995</v>
      </c>
      <c r="F19" s="25">
        <v>50.516666666666659</v>
      </c>
      <c r="G19" s="26">
        <v>50.357333333333337</v>
      </c>
      <c r="H19" s="28">
        <f t="shared" si="0"/>
        <v>-0.31540745628503286</v>
      </c>
      <c r="I19" s="27">
        <f t="shared" si="3"/>
        <v>22.322307779230634</v>
      </c>
      <c r="J19" s="28">
        <f t="shared" si="1"/>
        <v>2.3754239722657555</v>
      </c>
      <c r="K19" s="27">
        <f t="shared" si="2"/>
        <v>2.2907822730485492</v>
      </c>
      <c r="L19" s="18"/>
    </row>
    <row r="20" spans="1:14">
      <c r="A20" s="16"/>
      <c r="B20" s="11" t="s">
        <v>22</v>
      </c>
      <c r="C20" s="25">
        <v>32.61033333333333</v>
      </c>
      <c r="D20" s="25">
        <v>32.375999999999998</v>
      </c>
      <c r="E20" s="25">
        <v>56.110666666666667</v>
      </c>
      <c r="F20" s="25">
        <v>56.363666666666667</v>
      </c>
      <c r="G20" s="26">
        <v>47.644000000000005</v>
      </c>
      <c r="H20" s="28">
        <f t="shared" si="0"/>
        <v>-15.470368026683845</v>
      </c>
      <c r="I20" s="27">
        <f t="shared" si="3"/>
        <v>0.45089466055177052</v>
      </c>
      <c r="J20" s="28">
        <f t="shared" si="1"/>
        <v>2.2474323448679367</v>
      </c>
      <c r="K20" s="27">
        <f t="shared" si="2"/>
        <v>2.5559265280900845</v>
      </c>
      <c r="L20" s="18"/>
    </row>
    <row r="21" spans="1:14">
      <c r="A21" s="16"/>
      <c r="B21" s="11" t="s">
        <v>25</v>
      </c>
      <c r="C21" s="25">
        <v>67.242666666666665</v>
      </c>
      <c r="D21" s="25">
        <v>55.659666666666659</v>
      </c>
      <c r="E21" s="25">
        <v>58.265000000000001</v>
      </c>
      <c r="F21" s="25">
        <v>49.107333333333337</v>
      </c>
      <c r="G21" s="26">
        <v>46.758999999999993</v>
      </c>
      <c r="H21" s="28">
        <f t="shared" si="0"/>
        <v>-4.7820420575338529</v>
      </c>
      <c r="I21" s="27">
        <f t="shared" si="3"/>
        <v>-15.717268800594974</v>
      </c>
      <c r="J21" s="28">
        <f t="shared" si="1"/>
        <v>2.205685689985724</v>
      </c>
      <c r="K21" s="27">
        <f t="shared" si="2"/>
        <v>2.2268731509736619</v>
      </c>
      <c r="L21" s="18"/>
    </row>
    <row r="22" spans="1:14">
      <c r="A22" s="16"/>
      <c r="B22" s="11" t="s">
        <v>7</v>
      </c>
      <c r="C22" s="25">
        <v>34.479999999999997</v>
      </c>
      <c r="D22" s="25">
        <v>43.079333333333331</v>
      </c>
      <c r="E22" s="25">
        <v>39.803333333333335</v>
      </c>
      <c r="F22" s="25">
        <v>34.89266666666667</v>
      </c>
      <c r="G22" s="26">
        <v>43.365333333333332</v>
      </c>
      <c r="H22" s="28">
        <f t="shared" si="0"/>
        <v>24.28208410554269</v>
      </c>
      <c r="I22" s="27">
        <f t="shared" si="3"/>
        <v>-12.337325182145541</v>
      </c>
      <c r="J22" s="28">
        <f t="shared" si="1"/>
        <v>2.0456018130155535</v>
      </c>
      <c r="K22" s="27">
        <f t="shared" si="2"/>
        <v>1.5822798203772754</v>
      </c>
      <c r="L22" s="18"/>
    </row>
    <row r="23" spans="1:14">
      <c r="A23" s="16"/>
      <c r="B23" s="11" t="s">
        <v>5</v>
      </c>
      <c r="C23" s="25">
        <v>44.092333333333329</v>
      </c>
      <c r="D23" s="25">
        <v>31.843333333333334</v>
      </c>
      <c r="E23" s="25">
        <v>40.326666666666668</v>
      </c>
      <c r="F23" s="25">
        <v>36.278333333333336</v>
      </c>
      <c r="G23" s="26">
        <v>37.389000000000003</v>
      </c>
      <c r="H23" s="28">
        <f t="shared" si="0"/>
        <v>3.0615151375936067</v>
      </c>
      <c r="I23" s="27">
        <f t="shared" si="3"/>
        <v>-10.038849396594474</v>
      </c>
      <c r="J23" s="28">
        <f t="shared" si="1"/>
        <v>1.763690033210211</v>
      </c>
      <c r="K23" s="27">
        <f t="shared" si="2"/>
        <v>1.6451157287181717</v>
      </c>
      <c r="L23" s="18"/>
    </row>
    <row r="24" spans="1:14">
      <c r="A24" s="16"/>
      <c r="B24" s="11" t="s">
        <v>21</v>
      </c>
      <c r="C24" s="25">
        <v>21.756333333333334</v>
      </c>
      <c r="D24" s="25">
        <v>21.016333333333332</v>
      </c>
      <c r="E24" s="25">
        <v>25.425000000000001</v>
      </c>
      <c r="F24" s="25">
        <v>27.322000000000003</v>
      </c>
      <c r="G24" s="26">
        <v>25.481999999999999</v>
      </c>
      <c r="H24" s="28">
        <f t="shared" si="0"/>
        <v>-6.7344996705951399</v>
      </c>
      <c r="I24" s="27">
        <f t="shared" si="3"/>
        <v>7.4611602753195783</v>
      </c>
      <c r="J24" s="28">
        <f t="shared" si="1"/>
        <v>1.2020206324390219</v>
      </c>
      <c r="K24" s="27">
        <f t="shared" si="2"/>
        <v>1.2389723509910753</v>
      </c>
      <c r="L24" s="18"/>
    </row>
    <row r="25" spans="1:14">
      <c r="A25" s="16"/>
      <c r="B25" s="11" t="s">
        <v>18</v>
      </c>
      <c r="C25" s="25">
        <v>18.799666666666667</v>
      </c>
      <c r="D25" s="25">
        <v>19.751999999999999</v>
      </c>
      <c r="E25" s="25">
        <v>24.107666666666663</v>
      </c>
      <c r="F25" s="25">
        <v>23.523</v>
      </c>
      <c r="G25" s="26">
        <v>25.28533333333333</v>
      </c>
      <c r="H25" s="28">
        <f t="shared" si="0"/>
        <v>7.4919582252830352</v>
      </c>
      <c r="I25" s="27">
        <f t="shared" si="3"/>
        <v>-2.4252312542344612</v>
      </c>
      <c r="J25" s="28">
        <f t="shared" si="1"/>
        <v>1.1927435980207524</v>
      </c>
      <c r="K25" s="27">
        <f t="shared" si="2"/>
        <v>1.0666988731558107</v>
      </c>
      <c r="L25" s="18"/>
    </row>
    <row r="26" spans="1:14">
      <c r="A26" s="16"/>
      <c r="B26" s="11" t="s">
        <v>10</v>
      </c>
      <c r="C26" s="25">
        <v>19.330666666666666</v>
      </c>
      <c r="D26" s="25">
        <v>20.114000000000001</v>
      </c>
      <c r="E26" s="25">
        <v>25.878</v>
      </c>
      <c r="F26" s="25">
        <v>27.438999999999997</v>
      </c>
      <c r="G26" s="26">
        <v>23.507000000000001</v>
      </c>
      <c r="H26" s="28">
        <f t="shared" si="0"/>
        <v>-14.329968293305129</v>
      </c>
      <c r="I26" s="27">
        <f t="shared" si="3"/>
        <v>6.0321508617358299</v>
      </c>
      <c r="J26" s="28">
        <f t="shared" si="1"/>
        <v>1.1088571935775879</v>
      </c>
      <c r="K26" s="27">
        <f t="shared" si="2"/>
        <v>1.2442779569154565</v>
      </c>
      <c r="L26" s="18"/>
    </row>
    <row r="27" spans="1:14">
      <c r="A27" s="16"/>
      <c r="B27" s="11" t="s">
        <v>8</v>
      </c>
      <c r="C27" s="25">
        <v>14.919000000000002</v>
      </c>
      <c r="D27" s="25">
        <v>14.359333333333334</v>
      </c>
      <c r="E27" s="25">
        <v>22.005333333333329</v>
      </c>
      <c r="F27" s="25">
        <v>18.623333333333335</v>
      </c>
      <c r="G27" s="26">
        <v>18.427999999999997</v>
      </c>
      <c r="H27" s="28">
        <f t="shared" si="0"/>
        <v>-1.0488634329694158</v>
      </c>
      <c r="I27" s="27">
        <f t="shared" si="3"/>
        <v>-15.369001454192899</v>
      </c>
      <c r="J27" s="28">
        <f t="shared" si="1"/>
        <v>0.86927384877899283</v>
      </c>
      <c r="K27" s="27">
        <f t="shared" si="2"/>
        <v>0.8445133988467336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4.9870000000000001</v>
      </c>
      <c r="D13" s="26">
        <v>6.4203333333333328</v>
      </c>
      <c r="E13" s="26">
        <v>2.5376666666666665</v>
      </c>
      <c r="F13" s="26">
        <v>2.8859999999999997</v>
      </c>
      <c r="G13" s="26">
        <v>2.9049999999999998</v>
      </c>
      <c r="H13" s="28">
        <f t="shared" ref="H13:H14" si="0">IF(OR(OR(G13=0,F13=0),G13=""),"",(G13/F13-1)*100)</f>
        <v>0.65835065835067041</v>
      </c>
      <c r="I13" s="27">
        <f>IF(OR(OR(G13=0,F13=0),F13=""),"",(F13/E13-1)*100)</f>
        <v>13.726520425587797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2.782</v>
      </c>
      <c r="D14" s="25">
        <f>D13-SUM(D15:D27)</f>
        <v>1.2333333333333325</v>
      </c>
      <c r="E14" s="25">
        <f>E13-SUM(E15:E27)</f>
        <v>1.4696666666666665</v>
      </c>
      <c r="F14" s="25">
        <f>F13-SUM(F15:F27)</f>
        <v>0.61666666666666581</v>
      </c>
      <c r="G14" s="25">
        <f>G13-SUM(G15:G27)</f>
        <v>0.94333333333333313</v>
      </c>
      <c r="H14" s="28">
        <f t="shared" si="0"/>
        <v>52.972972972973167</v>
      </c>
      <c r="I14" s="27">
        <f>IF(OR(OR(G14=0,F14=0),F14=""),"",(F14/E14-1)*100)</f>
        <v>-58.040371966432346</v>
      </c>
      <c r="J14" s="28">
        <f t="shared" si="1"/>
        <v>32.472748135398732</v>
      </c>
      <c r="K14" s="27">
        <f t="shared" si="2"/>
        <v>21.367521367521338</v>
      </c>
      <c r="L14" s="18"/>
    </row>
    <row r="15" spans="1:15">
      <c r="A15" s="16"/>
      <c r="B15" s="12" t="s">
        <v>4</v>
      </c>
      <c r="C15" s="109">
        <v>1.3786666666666667</v>
      </c>
      <c r="D15" s="109">
        <v>0.72466666666666668</v>
      </c>
      <c r="E15" s="109">
        <v>0</v>
      </c>
      <c r="F15" s="109">
        <v>1.4173333333333333</v>
      </c>
      <c r="G15" s="109">
        <v>0.63700000000000001</v>
      </c>
      <c r="H15" s="50">
        <f t="shared" ref="H15" si="3">IF(OR(OR(G15=0,F15=0),G15=""),"",(G15/F15-1)*100)</f>
        <v>-55.056444026340543</v>
      </c>
      <c r="I15" s="36"/>
      <c r="J15" s="50">
        <f t="shared" ref="J15" si="4">IF(G15=0,"",G15/$G$13*100)</f>
        <v>21.927710843373497</v>
      </c>
      <c r="K15" s="36">
        <f t="shared" ref="K15" si="5">IF(F15=0,"",F15/$F$13*100)</f>
        <v>49.110649110649121</v>
      </c>
      <c r="L15" s="18"/>
      <c r="N15" s="23" t="s">
        <v>4</v>
      </c>
      <c r="O15" s="34">
        <f>+G15</f>
        <v>0.63700000000000001</v>
      </c>
    </row>
    <row r="16" spans="1:15">
      <c r="A16" s="16"/>
      <c r="B16" s="11" t="s">
        <v>24</v>
      </c>
      <c r="C16" s="55">
        <v>0</v>
      </c>
      <c r="D16" s="55">
        <v>0.80900000000000005</v>
      </c>
      <c r="E16" s="55">
        <v>0.63300000000000001</v>
      </c>
      <c r="F16" s="55">
        <v>0.33833333333333332</v>
      </c>
      <c r="G16" s="55">
        <v>0.54533333333333334</v>
      </c>
      <c r="H16" s="28">
        <f t="shared" ref="H16" si="6">IF(OR(OR(G16=0,F16=0),G16=""),"",(G16/F16-1)*100)</f>
        <v>61.182266009852214</v>
      </c>
      <c r="I16" s="27">
        <f t="shared" ref="I16" si="7">IF(OR(OR(G16=0,F16=0),F16=""),"",(F16/E16-1)*100)</f>
        <v>-46.550816219062661</v>
      </c>
      <c r="J16" s="28">
        <f t="shared" ref="J16" si="8">IF(G16=0,"",G16/$G$13*100)</f>
        <v>18.772231784279978</v>
      </c>
      <c r="K16" s="27">
        <f t="shared" ref="K16" si="9">IF(F16=0,"",F16/$F$13*100)</f>
        <v>11.723261723261725</v>
      </c>
      <c r="L16" s="18"/>
      <c r="N16" s="23" t="s">
        <v>37</v>
      </c>
      <c r="O16" s="34">
        <f>100-O19</f>
        <v>100</v>
      </c>
    </row>
    <row r="17" spans="1:14">
      <c r="A17" s="16"/>
      <c r="B17" s="11" t="s">
        <v>23</v>
      </c>
      <c r="C17" s="25">
        <v>0.28133333333333332</v>
      </c>
      <c r="D17" s="25">
        <v>2.4249999999999998</v>
      </c>
      <c r="E17" s="25">
        <v>0.29366666666666669</v>
      </c>
      <c r="F17" s="25">
        <v>0.39500000000000002</v>
      </c>
      <c r="G17" s="25">
        <v>0.52800000000000002</v>
      </c>
      <c r="H17" s="28">
        <f t="shared" ref="H17:H18" si="10">IF(OR(OR(G17=0,F17=0),G17=""),"",(G17/F17-1)*100)</f>
        <v>33.670886075949369</v>
      </c>
      <c r="I17" s="27">
        <f t="shared" ref="I17" si="11">IF(OR(OR(G17=0,F17=0),F17=""),"",(F17/E17-1)*100)</f>
        <v>34.506242905788874</v>
      </c>
      <c r="J17" s="28">
        <f t="shared" ref="J17:J18" si="12">IF(G17=0,"",G17/$G$13*100)</f>
        <v>18.175559380378658</v>
      </c>
      <c r="K17" s="27">
        <f t="shared" ref="K17:K27" si="13">IF(F17=0,"",F17/$F$13*100)</f>
        <v>13.686763686763689</v>
      </c>
      <c r="L17" s="18"/>
    </row>
    <row r="18" spans="1:14">
      <c r="A18" s="16"/>
      <c r="B18" s="11" t="s">
        <v>8</v>
      </c>
      <c r="C18" s="25">
        <v>0</v>
      </c>
      <c r="D18" s="25">
        <v>0</v>
      </c>
      <c r="E18" s="25">
        <v>0</v>
      </c>
      <c r="F18" s="25">
        <v>5.8999999999999997E-2</v>
      </c>
      <c r="G18" s="25">
        <v>0.104</v>
      </c>
      <c r="H18" s="28">
        <f t="shared" si="10"/>
        <v>76.271186440677965</v>
      </c>
      <c r="I18" s="27"/>
      <c r="J18" s="28">
        <f t="shared" si="12"/>
        <v>3.5800344234079176</v>
      </c>
      <c r="K18" s="27">
        <f t="shared" si="13"/>
        <v>2.0443520443520447</v>
      </c>
      <c r="L18" s="18"/>
    </row>
    <row r="19" spans="1:14">
      <c r="A19" s="16"/>
      <c r="B19" s="11" t="s">
        <v>7</v>
      </c>
      <c r="C19" s="25">
        <v>7.4666666666666673E-2</v>
      </c>
      <c r="D19" s="25">
        <v>6.2333333333333331E-2</v>
      </c>
      <c r="E19" s="25">
        <v>6.8333333333333329E-2</v>
      </c>
      <c r="F19" s="25">
        <v>0</v>
      </c>
      <c r="G19" s="25">
        <v>7.4999999999999997E-2</v>
      </c>
      <c r="H19" s="28" t="str">
        <f t="shared" ref="H19:H27" si="14">IF(OR(OR(G19=0,F19=0),G19=""),"",(G19/F19-1)*100)</f>
        <v/>
      </c>
      <c r="I19" s="27" t="str">
        <f t="shared" ref="I19:I27" si="15">IF(OR(OR(G19=0,F19=0),F19=""),"",(F19/E19-1)*100)</f>
        <v/>
      </c>
      <c r="J19" s="28">
        <f t="shared" ref="J19:J27" si="16">IF(G19=0,"",G19/$G$13*100)</f>
        <v>2.5817555938037864</v>
      </c>
      <c r="K19" s="27" t="str">
        <f t="shared" si="13"/>
        <v/>
      </c>
      <c r="L19" s="18"/>
    </row>
    <row r="20" spans="1:14">
      <c r="A20" s="16"/>
      <c r="B20" s="11" t="s">
        <v>10</v>
      </c>
      <c r="C20" s="25">
        <v>4.2333333333333334E-2</v>
      </c>
      <c r="D20" s="25">
        <v>0</v>
      </c>
      <c r="E20" s="25">
        <v>0</v>
      </c>
      <c r="F20" s="25">
        <v>0</v>
      </c>
      <c r="G20" s="25">
        <v>7.2333333333333333E-2</v>
      </c>
      <c r="H20" s="28" t="str">
        <f t="shared" si="14"/>
        <v/>
      </c>
      <c r="I20" s="27" t="str">
        <f t="shared" si="15"/>
        <v/>
      </c>
      <c r="J20" s="28">
        <f t="shared" si="16"/>
        <v>2.48995983935743</v>
      </c>
      <c r="K20" s="27" t="str">
        <f t="shared" si="13"/>
        <v/>
      </c>
      <c r="L20" s="18"/>
    </row>
    <row r="21" spans="1:14">
      <c r="A21" s="16"/>
      <c r="B21" s="11" t="s">
        <v>5</v>
      </c>
      <c r="C21" s="25">
        <v>8.6000000000000007E-2</v>
      </c>
      <c r="D21" s="25">
        <v>0.19333333333333333</v>
      </c>
      <c r="E21" s="25">
        <v>0</v>
      </c>
      <c r="F21" s="25">
        <v>0</v>
      </c>
      <c r="G21" s="25">
        <v>0</v>
      </c>
      <c r="H21" s="28" t="str">
        <f t="shared" si="14"/>
        <v/>
      </c>
      <c r="I21" s="27" t="str">
        <f t="shared" si="15"/>
        <v/>
      </c>
      <c r="J21" s="28" t="str">
        <f t="shared" si="16"/>
        <v/>
      </c>
      <c r="K21" s="27" t="str">
        <f t="shared" si="13"/>
        <v/>
      </c>
      <c r="L21" s="18"/>
    </row>
    <row r="22" spans="1:14">
      <c r="A22" s="16"/>
      <c r="B22" s="11" t="s">
        <v>18</v>
      </c>
      <c r="C22" s="25">
        <v>0</v>
      </c>
      <c r="D22" s="25">
        <v>0</v>
      </c>
      <c r="E22" s="25">
        <v>0</v>
      </c>
      <c r="F22" s="25">
        <v>0</v>
      </c>
      <c r="G22" s="25">
        <v>0</v>
      </c>
      <c r="H22" s="28" t="str">
        <f t="shared" si="14"/>
        <v/>
      </c>
      <c r="I22" s="27" t="str">
        <f t="shared" si="15"/>
        <v/>
      </c>
      <c r="J22" s="28" t="str">
        <f t="shared" si="16"/>
        <v/>
      </c>
      <c r="K22" s="27" t="str">
        <f t="shared" si="13"/>
        <v/>
      </c>
      <c r="L22" s="18"/>
    </row>
    <row r="23" spans="1:14">
      <c r="A23" s="16"/>
      <c r="B23" s="11" t="s">
        <v>25</v>
      </c>
      <c r="C23" s="25">
        <v>0.17566666666666667</v>
      </c>
      <c r="D23" s="25">
        <v>0.38199999999999995</v>
      </c>
      <c r="E23" s="25">
        <v>0</v>
      </c>
      <c r="F23" s="25">
        <v>0</v>
      </c>
      <c r="G23" s="25">
        <v>0</v>
      </c>
      <c r="H23" s="28" t="str">
        <f t="shared" si="14"/>
        <v/>
      </c>
      <c r="I23" s="27" t="str">
        <f t="shared" si="15"/>
        <v/>
      </c>
      <c r="J23" s="28" t="str">
        <f t="shared" si="16"/>
        <v/>
      </c>
      <c r="K23" s="27" t="str">
        <f t="shared" si="13"/>
        <v/>
      </c>
      <c r="L23" s="18"/>
    </row>
    <row r="24" spans="1:14" s="23" customFormat="1">
      <c r="A24" s="16"/>
      <c r="B24" s="11" t="s">
        <v>19</v>
      </c>
      <c r="C24" s="25">
        <v>0</v>
      </c>
      <c r="D24" s="25">
        <v>0.14933333333333335</v>
      </c>
      <c r="E24" s="25">
        <v>0</v>
      </c>
      <c r="F24" s="25">
        <v>0</v>
      </c>
      <c r="G24" s="25">
        <v>0</v>
      </c>
      <c r="H24" s="28" t="str">
        <f t="shared" si="14"/>
        <v/>
      </c>
      <c r="I24" s="27" t="str">
        <f t="shared" si="15"/>
        <v/>
      </c>
      <c r="J24" s="28" t="str">
        <f t="shared" si="16"/>
        <v/>
      </c>
      <c r="K24" s="27" t="str">
        <f t="shared" si="13"/>
        <v/>
      </c>
      <c r="L24" s="18"/>
      <c r="M24" s="9"/>
    </row>
    <row r="25" spans="1:14" s="23" customFormat="1">
      <c r="A25" s="16"/>
      <c r="B25" s="11" t="s">
        <v>20</v>
      </c>
      <c r="C25" s="25">
        <v>0</v>
      </c>
      <c r="D25" s="25">
        <v>0.13300000000000001</v>
      </c>
      <c r="E25" s="25">
        <v>0</v>
      </c>
      <c r="F25" s="25">
        <v>0</v>
      </c>
      <c r="G25" s="25">
        <v>0</v>
      </c>
      <c r="H25" s="28" t="str">
        <f t="shared" si="14"/>
        <v/>
      </c>
      <c r="I25" s="27" t="str">
        <f t="shared" si="15"/>
        <v/>
      </c>
      <c r="J25" s="28" t="str">
        <f t="shared" si="16"/>
        <v/>
      </c>
      <c r="K25" s="27" t="str">
        <f t="shared" si="13"/>
        <v/>
      </c>
      <c r="L25" s="18"/>
      <c r="M25" s="9"/>
    </row>
    <row r="26" spans="1:14" s="23" customFormat="1">
      <c r="A26" s="16"/>
      <c r="B26" s="11" t="s">
        <v>21</v>
      </c>
      <c r="C26" s="25">
        <v>6.933333333333333E-2</v>
      </c>
      <c r="D26" s="25">
        <v>0.30833333333333335</v>
      </c>
      <c r="E26" s="25">
        <v>7.2999999999999995E-2</v>
      </c>
      <c r="F26" s="25">
        <v>5.9666666666666666E-2</v>
      </c>
      <c r="G26" s="25">
        <v>0</v>
      </c>
      <c r="H26" s="28" t="str">
        <f t="shared" si="14"/>
        <v/>
      </c>
      <c r="I26" s="27" t="str">
        <f t="shared" si="15"/>
        <v/>
      </c>
      <c r="J26" s="28" t="str">
        <f t="shared" si="16"/>
        <v/>
      </c>
      <c r="K26" s="27">
        <f t="shared" si="13"/>
        <v>2.0674520674520678</v>
      </c>
      <c r="L26" s="18"/>
      <c r="M26" s="9"/>
    </row>
    <row r="27" spans="1:14" s="23" customFormat="1">
      <c r="A27" s="16"/>
      <c r="B27" s="11" t="s">
        <v>22</v>
      </c>
      <c r="C27" s="25">
        <v>9.6999999999999989E-2</v>
      </c>
      <c r="D27" s="25">
        <v>0</v>
      </c>
      <c r="E27" s="25">
        <v>0</v>
      </c>
      <c r="F27" s="25">
        <v>0</v>
      </c>
      <c r="G27" s="25">
        <v>0</v>
      </c>
      <c r="H27" s="28" t="str">
        <f t="shared" si="14"/>
        <v/>
      </c>
      <c r="I27" s="27" t="str">
        <f t="shared" si="15"/>
        <v/>
      </c>
      <c r="J27" s="28" t="str">
        <f t="shared" si="16"/>
        <v/>
      </c>
      <c r="K27" s="27" t="str">
        <f t="shared" si="13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126.27766666666668</v>
      </c>
      <c r="D13" s="26">
        <v>136.53733333333332</v>
      </c>
      <c r="E13" s="26">
        <v>175.952</v>
      </c>
      <c r="F13" s="26">
        <v>187.69100000000003</v>
      </c>
      <c r="G13" s="26">
        <v>184.85166666666669</v>
      </c>
      <c r="H13" s="28">
        <f t="shared" ref="H13:H27" si="0">IF(OR(OR(G13=0,F13=0),G13=""),"",(G13/F13-1)*100)</f>
        <v>-1.5127701026332319</v>
      </c>
      <c r="I13" s="27">
        <f>IF(OR(OR(G13=0,F13=0),F13=""),"",(F13/E13-1)*100)</f>
        <v>6.6717059197963335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113.26233333333334</v>
      </c>
      <c r="D14" s="25">
        <f>D13-SUM(D15:D27)</f>
        <v>120.31833333333333</v>
      </c>
      <c r="E14" s="25">
        <f>E13-SUM(E15:E27)</f>
        <v>156.01933333333335</v>
      </c>
      <c r="F14" s="25">
        <f>F13-SUM(F15:F27)</f>
        <v>171.34533333333337</v>
      </c>
      <c r="G14" s="26">
        <f>G13-SUM(G15:G27)</f>
        <v>166.83600000000001</v>
      </c>
      <c r="H14" s="28">
        <f t="shared" si="0"/>
        <v>-2.6317222918239347</v>
      </c>
      <c r="I14" s="27">
        <f>IF(OR(OR(G14=0,F14=0),F14=""),"",(F14/E14-1)*100)</f>
        <v>9.8231415764713059</v>
      </c>
      <c r="J14" s="28">
        <f t="shared" si="1"/>
        <v>90.253987431363882</v>
      </c>
      <c r="K14" s="27">
        <f t="shared" si="2"/>
        <v>91.291182493211366</v>
      </c>
      <c r="L14" s="18"/>
    </row>
    <row r="15" spans="1:15">
      <c r="A15" s="16"/>
      <c r="B15" s="12" t="s">
        <v>4</v>
      </c>
      <c r="C15" s="109">
        <v>5.2946666666666671</v>
      </c>
      <c r="D15" s="109">
        <v>6.886333333333333</v>
      </c>
      <c r="E15" s="109">
        <v>6.0330000000000004</v>
      </c>
      <c r="F15" s="109">
        <v>2.3956666666666666</v>
      </c>
      <c r="G15" s="109">
        <v>5.4370000000000003</v>
      </c>
      <c r="H15" s="50">
        <f t="shared" si="0"/>
        <v>126.95144010018092</v>
      </c>
      <c r="I15" s="36">
        <f t="shared" ref="I15:I25" si="3">IF(OR(OR(G15=0,F15=0),F15=""),"",(F15/E15-1)*100)</f>
        <v>-60.29062379136969</v>
      </c>
      <c r="J15" s="50">
        <f t="shared" si="1"/>
        <v>2.9412772403097978</v>
      </c>
      <c r="K15" s="36">
        <f t="shared" si="2"/>
        <v>1.2763886742926758</v>
      </c>
      <c r="L15" s="18"/>
      <c r="N15" s="23" t="s">
        <v>4</v>
      </c>
      <c r="O15" s="34">
        <f>J15</f>
        <v>2.9412772403097978</v>
      </c>
    </row>
    <row r="16" spans="1:15">
      <c r="A16" s="16"/>
      <c r="B16" s="11" t="s">
        <v>23</v>
      </c>
      <c r="C16" s="55">
        <v>1.4996666666666669</v>
      </c>
      <c r="D16" s="55">
        <v>1.8586666666666669</v>
      </c>
      <c r="E16" s="55">
        <v>4</v>
      </c>
      <c r="F16" s="55">
        <v>3.54</v>
      </c>
      <c r="G16" s="56">
        <v>3.3183333333333334</v>
      </c>
      <c r="H16" s="28">
        <f t="shared" si="0"/>
        <v>-6.261770244821097</v>
      </c>
      <c r="I16" s="27">
        <f t="shared" si="3"/>
        <v>-11.5</v>
      </c>
      <c r="J16" s="28">
        <f t="shared" si="1"/>
        <v>1.795133034595306</v>
      </c>
      <c r="K16" s="27">
        <f t="shared" si="2"/>
        <v>1.8860787144828466</v>
      </c>
      <c r="L16" s="18"/>
      <c r="N16" s="23" t="s">
        <v>37</v>
      </c>
      <c r="O16" s="34">
        <f>100-O15</f>
        <v>97.058722759690198</v>
      </c>
    </row>
    <row r="17" spans="1:14">
      <c r="A17" s="16"/>
      <c r="B17" s="11" t="s">
        <v>22</v>
      </c>
      <c r="C17" s="25">
        <v>0.65066666666666662</v>
      </c>
      <c r="D17" s="25">
        <v>0.84433333333333327</v>
      </c>
      <c r="E17" s="25">
        <v>1.4193333333333333</v>
      </c>
      <c r="F17" s="25">
        <v>1.7670000000000001</v>
      </c>
      <c r="G17" s="26">
        <v>1.7403333333333331</v>
      </c>
      <c r="H17" s="28">
        <f t="shared" si="0"/>
        <v>-1.509149217128869</v>
      </c>
      <c r="I17" s="27">
        <f t="shared" si="3"/>
        <v>24.495068107092543</v>
      </c>
      <c r="J17" s="28">
        <f t="shared" si="1"/>
        <v>0.94147559755118937</v>
      </c>
      <c r="K17" s="27">
        <f t="shared" si="2"/>
        <v>0.94144098544948862</v>
      </c>
      <c r="L17" s="18"/>
    </row>
    <row r="18" spans="1:14">
      <c r="A18" s="16"/>
      <c r="B18" s="11" t="s">
        <v>24</v>
      </c>
      <c r="C18" s="25">
        <v>1.3383333333333336</v>
      </c>
      <c r="D18" s="25">
        <v>1.1456666666666666</v>
      </c>
      <c r="E18" s="25">
        <v>2.1173333333333333</v>
      </c>
      <c r="F18" s="25">
        <v>2.4863333333333331</v>
      </c>
      <c r="G18" s="26">
        <v>1.4813333333333334</v>
      </c>
      <c r="H18" s="28">
        <f t="shared" si="0"/>
        <v>-40.420967958171325</v>
      </c>
      <c r="I18" s="27">
        <f t="shared" si="3"/>
        <v>17.427581863979835</v>
      </c>
      <c r="J18" s="28">
        <f t="shared" si="1"/>
        <v>0.80136325522265595</v>
      </c>
      <c r="K18" s="27">
        <f t="shared" si="2"/>
        <v>1.3246950217822553</v>
      </c>
      <c r="L18" s="18"/>
    </row>
    <row r="19" spans="1:14">
      <c r="A19" s="16"/>
      <c r="B19" s="11" t="s">
        <v>7</v>
      </c>
      <c r="C19" s="25">
        <v>0.82733333333333337</v>
      </c>
      <c r="D19" s="25">
        <v>1.2530000000000001</v>
      </c>
      <c r="E19" s="25">
        <v>1.0346666666666666</v>
      </c>
      <c r="F19" s="25">
        <v>1.1753333333333333</v>
      </c>
      <c r="G19" s="26">
        <v>1.3923333333333332</v>
      </c>
      <c r="H19" s="28">
        <f t="shared" si="0"/>
        <v>18.462847419171858</v>
      </c>
      <c r="I19" s="27">
        <f t="shared" si="3"/>
        <v>13.595360824742265</v>
      </c>
      <c r="J19" s="28">
        <f t="shared" si="1"/>
        <v>0.75321654299393193</v>
      </c>
      <c r="K19" s="27">
        <f t="shared" si="2"/>
        <v>0.62620654870682835</v>
      </c>
      <c r="L19" s="18"/>
    </row>
    <row r="20" spans="1:14">
      <c r="A20" s="16"/>
      <c r="B20" s="11" t="s">
        <v>19</v>
      </c>
      <c r="C20" s="25">
        <v>0.28066666666666668</v>
      </c>
      <c r="D20" s="25">
        <v>1.0766666666666667</v>
      </c>
      <c r="E20" s="25">
        <v>1.006</v>
      </c>
      <c r="F20" s="25">
        <v>1.1543333333333334</v>
      </c>
      <c r="G20" s="26">
        <v>1.2909999999999999</v>
      </c>
      <c r="H20" s="28">
        <f t="shared" si="0"/>
        <v>11.839445567427065</v>
      </c>
      <c r="I20" s="27">
        <f t="shared" si="3"/>
        <v>14.744864148442694</v>
      </c>
      <c r="J20" s="28">
        <f t="shared" si="1"/>
        <v>0.6983978144638493</v>
      </c>
      <c r="K20" s="27">
        <f t="shared" si="2"/>
        <v>0.61501794616328609</v>
      </c>
      <c r="L20" s="18"/>
    </row>
    <row r="21" spans="1:14">
      <c r="A21" s="16"/>
      <c r="B21" s="11" t="s">
        <v>20</v>
      </c>
      <c r="C21" s="25">
        <v>0.33233333333333337</v>
      </c>
      <c r="D21" s="25">
        <v>0.70833333333333337</v>
      </c>
      <c r="E21" s="25">
        <v>0.75166666666666659</v>
      </c>
      <c r="F21" s="25">
        <v>0.40066666666666667</v>
      </c>
      <c r="G21" s="26">
        <v>1.1143333333333334</v>
      </c>
      <c r="H21" s="28">
        <f t="shared" si="0"/>
        <v>178.11980033277871</v>
      </c>
      <c r="I21" s="27">
        <f t="shared" si="3"/>
        <v>-46.696230598669622</v>
      </c>
      <c r="J21" s="28">
        <f t="shared" si="1"/>
        <v>0.60282568906600786</v>
      </c>
      <c r="K21" s="27">
        <f t="shared" si="2"/>
        <v>0.21347143265615645</v>
      </c>
      <c r="L21" s="18"/>
    </row>
    <row r="22" spans="1:14">
      <c r="A22" s="16"/>
      <c r="B22" s="11" t="s">
        <v>18</v>
      </c>
      <c r="C22" s="25">
        <v>0.58499999999999996</v>
      </c>
      <c r="D22" s="25">
        <v>1.2133333333333334</v>
      </c>
      <c r="E22" s="25">
        <v>1.5016666666666667</v>
      </c>
      <c r="F22" s="25">
        <v>0.97366666666666679</v>
      </c>
      <c r="G22" s="26">
        <v>0.70400000000000007</v>
      </c>
      <c r="H22" s="28">
        <f t="shared" si="0"/>
        <v>-27.695994522423828</v>
      </c>
      <c r="I22" s="27">
        <f t="shared" si="3"/>
        <v>-35.160932297447275</v>
      </c>
      <c r="J22" s="28">
        <f t="shared" si="1"/>
        <v>0.38084590347215336</v>
      </c>
      <c r="K22" s="27">
        <f t="shared" si="2"/>
        <v>0.51876044491566808</v>
      </c>
      <c r="L22" s="18"/>
    </row>
    <row r="23" spans="1:14">
      <c r="A23" s="16"/>
      <c r="B23" s="11" t="s">
        <v>21</v>
      </c>
      <c r="C23" s="25">
        <v>0.48633333333333328</v>
      </c>
      <c r="D23" s="25">
        <v>0.25600000000000001</v>
      </c>
      <c r="E23" s="25">
        <v>0.57699999999999996</v>
      </c>
      <c r="F23" s="25">
        <v>0.51600000000000001</v>
      </c>
      <c r="G23" s="26">
        <v>0.65766666666666673</v>
      </c>
      <c r="H23" s="28">
        <f t="shared" si="0"/>
        <v>27.454780361757123</v>
      </c>
      <c r="I23" s="27">
        <f t="shared" si="3"/>
        <v>-10.571923743500856</v>
      </c>
      <c r="J23" s="28">
        <f t="shared" si="1"/>
        <v>0.35578076115083263</v>
      </c>
      <c r="K23" s="27">
        <f t="shared" si="2"/>
        <v>0.2749199482127539</v>
      </c>
      <c r="L23" s="18"/>
    </row>
    <row r="24" spans="1:14">
      <c r="A24" s="16"/>
      <c r="B24" s="11" t="s">
        <v>8</v>
      </c>
      <c r="C24" s="25">
        <v>7.1333333333333318E-2</v>
      </c>
      <c r="D24" s="25">
        <v>0.38766666666666666</v>
      </c>
      <c r="E24" s="25">
        <v>0.31666666666666665</v>
      </c>
      <c r="F24" s="25">
        <v>0.44366666666666665</v>
      </c>
      <c r="G24" s="26">
        <v>0.40700000000000003</v>
      </c>
      <c r="H24" s="28">
        <f t="shared" si="0"/>
        <v>-8.2644628099173509</v>
      </c>
      <c r="I24" s="27">
        <f t="shared" si="3"/>
        <v>40.105263157894733</v>
      </c>
      <c r="J24" s="28">
        <f t="shared" si="1"/>
        <v>0.22017653794483863</v>
      </c>
      <c r="K24" s="27">
        <f t="shared" si="2"/>
        <v>0.23638142834055262</v>
      </c>
      <c r="L24" s="18"/>
    </row>
    <row r="25" spans="1:14">
      <c r="A25" s="16"/>
      <c r="B25" s="11" t="s">
        <v>10</v>
      </c>
      <c r="C25" s="25">
        <v>0.55033333333333345</v>
      </c>
      <c r="D25" s="25">
        <v>0.48399999999999999</v>
      </c>
      <c r="E25" s="25">
        <v>0.31900000000000001</v>
      </c>
      <c r="F25" s="25">
        <v>0.31266666666666665</v>
      </c>
      <c r="G25" s="26">
        <v>0.29799999999999999</v>
      </c>
      <c r="H25" s="28">
        <f t="shared" si="0"/>
        <v>-4.6908315565031948</v>
      </c>
      <c r="I25" s="27">
        <f t="shared" si="3"/>
        <v>-1.9853709508881989</v>
      </c>
      <c r="J25" s="28">
        <f t="shared" si="1"/>
        <v>0.16121033982201943</v>
      </c>
      <c r="K25" s="27">
        <f t="shared" si="2"/>
        <v>0.16658586009274104</v>
      </c>
      <c r="L25" s="18"/>
    </row>
    <row r="26" spans="1:14">
      <c r="A26" s="16"/>
      <c r="B26" s="11" t="s">
        <v>5</v>
      </c>
      <c r="C26" s="25">
        <v>0.36166666666666664</v>
      </c>
      <c r="D26" s="25">
        <v>0.105</v>
      </c>
      <c r="E26" s="25">
        <v>0</v>
      </c>
      <c r="F26" s="25">
        <v>0.77100000000000002</v>
      </c>
      <c r="G26" s="26">
        <v>0.17433333333333331</v>
      </c>
      <c r="H26" s="28">
        <f t="shared" ref="H26" si="4">IF(OR(OR(G26=0,F26=0),G26=""),"",(G26/F26-1)*100)</f>
        <v>-77.388672719412028</v>
      </c>
      <c r="I26" s="27"/>
      <c r="J26" s="28">
        <f t="shared" ref="J26" si="5">IF(G26=0,"",G26/$G$13*100)</f>
        <v>9.4309852043530373E-2</v>
      </c>
      <c r="K26" s="27">
        <f t="shared" ref="K26" si="6">IF(F26=0,"",F26/$F$13*100)</f>
        <v>0.41078155052719623</v>
      </c>
      <c r="L26" s="18"/>
    </row>
    <row r="27" spans="1:14">
      <c r="A27" s="16"/>
      <c r="B27" s="11" t="s">
        <v>25</v>
      </c>
      <c r="C27" s="25">
        <v>0.73699999999999999</v>
      </c>
      <c r="D27" s="25">
        <v>0</v>
      </c>
      <c r="E27" s="25">
        <v>0.85633333333333328</v>
      </c>
      <c r="F27" s="25">
        <v>0.40933333333333333</v>
      </c>
      <c r="G27" s="26">
        <v>0</v>
      </c>
      <c r="H27" s="28" t="str">
        <f t="shared" si="0"/>
        <v/>
      </c>
      <c r="I27" s="27" t="str">
        <f t="shared" ref="I27" si="7">IF(OR(OR(G27=0,F27=0),F27=""),"",(F27/E27-1)*100)</f>
        <v/>
      </c>
      <c r="J27" s="28" t="str">
        <f t="shared" si="1"/>
        <v/>
      </c>
      <c r="K27" s="27">
        <f t="shared" si="2"/>
        <v>0.21808895116618979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16.762</v>
      </c>
      <c r="D13" s="26">
        <v>5.7416666666666671</v>
      </c>
      <c r="E13" s="26">
        <v>19.634333333333334</v>
      </c>
      <c r="F13" s="26">
        <v>16.239666666666668</v>
      </c>
      <c r="G13" s="26">
        <v>21.986666666666665</v>
      </c>
      <c r="H13" s="28">
        <f t="shared" ref="H13:H14" si="0">IF(OR(OR(G13=0,F13=0),G13=""),"",(G13/F13-1)*100)</f>
        <v>35.388657402656023</v>
      </c>
      <c r="I13" s="27">
        <f>IF(OR(OR(G13=0,F13=0),F13=""),"",(F13/E13-1)*100)</f>
        <v>-17.289441963906761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16.158333333333335</v>
      </c>
      <c r="D14" s="25">
        <f>D13-SUM(D15:D27)</f>
        <v>5.3273333333333337</v>
      </c>
      <c r="E14" s="25">
        <f>E13-SUM(E15:E27)</f>
        <v>13.484333333333334</v>
      </c>
      <c r="F14" s="25">
        <f>F13-SUM(F15:F27)</f>
        <v>13.632333333333335</v>
      </c>
      <c r="G14" s="26">
        <f>G13-SUM(G15:G27)</f>
        <v>16.594000000000001</v>
      </c>
      <c r="H14" s="28">
        <f t="shared" si="0"/>
        <v>21.725309924933356</v>
      </c>
      <c r="I14" s="27">
        <f>IF(OR(OR(G14=0,F14=0),F14=""),"",(F14/E14-1)*100)</f>
        <v>1.0975700195288374</v>
      </c>
      <c r="J14" s="28">
        <f t="shared" si="1"/>
        <v>75.473013947847193</v>
      </c>
      <c r="K14" s="27">
        <f t="shared" si="2"/>
        <v>83.94466224676205</v>
      </c>
      <c r="L14" s="18"/>
    </row>
    <row r="15" spans="1:15">
      <c r="A15" s="16"/>
      <c r="B15" s="11" t="s">
        <v>23</v>
      </c>
      <c r="C15" s="55">
        <v>0.22966666666666666</v>
      </c>
      <c r="D15" s="55">
        <v>0</v>
      </c>
      <c r="E15" s="55">
        <v>1.3803333333333334</v>
      </c>
      <c r="F15" s="55">
        <v>0</v>
      </c>
      <c r="G15" s="56">
        <v>1.3819999999999999</v>
      </c>
      <c r="H15" s="28" t="str">
        <f t="shared" ref="H15:H23" si="3">IF(OR(OR(G15=0,F15=0),G15=""),"",(G15/F15-1)*100)</f>
        <v/>
      </c>
      <c r="I15" s="27" t="str">
        <f t="shared" ref="I15:I23" si="4">IF(OR(OR(G15=0,F15=0),F15=""),"",(F15/E15-1)*100)</f>
        <v/>
      </c>
      <c r="J15" s="28">
        <f t="shared" ref="J15:J21" si="5">IF(G15=0,"",G15/$G$13*100)</f>
        <v>6.2856276531231048</v>
      </c>
      <c r="K15" s="27" t="str">
        <f t="shared" ref="K15:K21" si="6">IF(F15=0,"",F15/$F$13*100)</f>
        <v/>
      </c>
      <c r="L15" s="18"/>
      <c r="N15" s="23" t="s">
        <v>4</v>
      </c>
      <c r="O15" s="34">
        <f>+J18</f>
        <v>3.1185567010309283</v>
      </c>
    </row>
    <row r="16" spans="1:15">
      <c r="A16" s="16"/>
      <c r="B16" s="11" t="s">
        <v>19</v>
      </c>
      <c r="C16" s="25">
        <v>0</v>
      </c>
      <c r="D16" s="25">
        <v>0</v>
      </c>
      <c r="E16" s="25">
        <v>0.27133333333333337</v>
      </c>
      <c r="F16" s="25">
        <v>0.91300000000000014</v>
      </c>
      <c r="G16" s="26">
        <v>1.0783333333333334</v>
      </c>
      <c r="H16" s="28">
        <f t="shared" si="3"/>
        <v>18.108798831690386</v>
      </c>
      <c r="I16" s="27">
        <f t="shared" si="4"/>
        <v>236.48648648648648</v>
      </c>
      <c r="J16" s="28">
        <f t="shared" si="5"/>
        <v>4.9044875682231659</v>
      </c>
      <c r="K16" s="27">
        <f t="shared" si="6"/>
        <v>5.6220365771054412</v>
      </c>
      <c r="L16" s="18"/>
      <c r="N16" s="23" t="s">
        <v>37</v>
      </c>
      <c r="O16" s="34">
        <f>100-O15</f>
        <v>96.881443298969074</v>
      </c>
    </row>
    <row r="17" spans="1:14">
      <c r="A17" s="16"/>
      <c r="B17" s="11" t="s">
        <v>18</v>
      </c>
      <c r="C17" s="25">
        <v>0</v>
      </c>
      <c r="D17" s="25">
        <v>5.6666666666666671E-2</v>
      </c>
      <c r="E17" s="25">
        <v>0.16900000000000001</v>
      </c>
      <c r="F17" s="25">
        <v>0.23066666666666666</v>
      </c>
      <c r="G17" s="26">
        <v>0.68900000000000006</v>
      </c>
      <c r="H17" s="28">
        <f t="shared" si="3"/>
        <v>198.69942196531792</v>
      </c>
      <c r="I17" s="27">
        <f t="shared" si="4"/>
        <v>36.489151873767241</v>
      </c>
      <c r="J17" s="28">
        <f t="shared" si="5"/>
        <v>3.1337174044875691</v>
      </c>
      <c r="K17" s="27">
        <f t="shared" si="6"/>
        <v>1.4203904021018492</v>
      </c>
      <c r="L17" s="18"/>
    </row>
    <row r="18" spans="1:14">
      <c r="A18" s="16"/>
      <c r="B18" s="12" t="s">
        <v>4</v>
      </c>
      <c r="C18" s="109">
        <v>0</v>
      </c>
      <c r="D18" s="109">
        <v>0</v>
      </c>
      <c r="E18" s="109">
        <v>3.4106666666666663</v>
      </c>
      <c r="F18" s="109">
        <v>0</v>
      </c>
      <c r="G18" s="109">
        <v>0.68566666666666665</v>
      </c>
      <c r="H18" s="50" t="str">
        <f t="shared" si="3"/>
        <v/>
      </c>
      <c r="I18" s="36" t="str">
        <f t="shared" si="4"/>
        <v/>
      </c>
      <c r="J18" s="50">
        <f t="shared" si="5"/>
        <v>3.1185567010309283</v>
      </c>
      <c r="K18" s="36" t="str">
        <f t="shared" si="6"/>
        <v/>
      </c>
      <c r="L18" s="18"/>
    </row>
    <row r="19" spans="1:14">
      <c r="A19" s="16"/>
      <c r="B19" s="11" t="s">
        <v>20</v>
      </c>
      <c r="C19" s="25">
        <v>0.27966666666666667</v>
      </c>
      <c r="D19" s="25">
        <v>0.12566666666666668</v>
      </c>
      <c r="E19" s="25">
        <v>0.53600000000000003</v>
      </c>
      <c r="F19" s="25">
        <v>0.35333333333333333</v>
      </c>
      <c r="G19" s="26">
        <v>0.36033333333333334</v>
      </c>
      <c r="H19" s="28">
        <f t="shared" si="3"/>
        <v>1.9811320754717032</v>
      </c>
      <c r="I19" s="27">
        <f t="shared" si="4"/>
        <v>-34.07960199004976</v>
      </c>
      <c r="J19" s="28">
        <f t="shared" si="5"/>
        <v>1.6388720436628261</v>
      </c>
      <c r="K19" s="27">
        <f t="shared" si="6"/>
        <v>2.1757425234508094</v>
      </c>
      <c r="L19" s="18"/>
    </row>
    <row r="20" spans="1:14">
      <c r="A20" s="16"/>
      <c r="B20" s="11" t="s">
        <v>5</v>
      </c>
      <c r="C20" s="25">
        <v>9.4333333333333325E-2</v>
      </c>
      <c r="D20" s="25">
        <v>0</v>
      </c>
      <c r="E20" s="25">
        <v>0.12933333333333333</v>
      </c>
      <c r="F20" s="25">
        <v>0</v>
      </c>
      <c r="G20" s="26">
        <v>0.35400000000000004</v>
      </c>
      <c r="H20" s="28" t="str">
        <f t="shared" si="3"/>
        <v/>
      </c>
      <c r="I20" s="27" t="str">
        <f t="shared" si="4"/>
        <v/>
      </c>
      <c r="J20" s="28">
        <f t="shared" si="5"/>
        <v>1.6100667070952095</v>
      </c>
      <c r="K20" s="27" t="str">
        <f t="shared" si="6"/>
        <v/>
      </c>
      <c r="L20" s="18"/>
    </row>
    <row r="21" spans="1:14">
      <c r="A21" s="16"/>
      <c r="B21" s="11" t="s">
        <v>24</v>
      </c>
      <c r="C21" s="25">
        <v>0</v>
      </c>
      <c r="D21" s="25">
        <v>0</v>
      </c>
      <c r="E21" s="25">
        <v>0</v>
      </c>
      <c r="F21" s="25">
        <v>0.68299999999999994</v>
      </c>
      <c r="G21" s="26">
        <v>0.34633333333333333</v>
      </c>
      <c r="H21" s="28">
        <f t="shared" si="3"/>
        <v>-49.292337725719861</v>
      </c>
      <c r="I21" s="27"/>
      <c r="J21" s="28">
        <f t="shared" si="5"/>
        <v>1.5751970891449363</v>
      </c>
      <c r="K21" s="27">
        <f t="shared" si="6"/>
        <v>4.2057513495761398</v>
      </c>
      <c r="L21" s="18"/>
    </row>
    <row r="22" spans="1:14">
      <c r="A22" s="16"/>
      <c r="B22" s="11" t="s">
        <v>7</v>
      </c>
      <c r="C22" s="25">
        <v>0</v>
      </c>
      <c r="D22" s="25">
        <v>9.8666666666666666E-2</v>
      </c>
      <c r="E22" s="25">
        <v>0.16600000000000001</v>
      </c>
      <c r="F22" s="25">
        <v>5.6333333333333339E-2</v>
      </c>
      <c r="G22" s="26">
        <v>0.34133333333333332</v>
      </c>
      <c r="H22" s="28">
        <f t="shared" si="3"/>
        <v>505.91715976331352</v>
      </c>
      <c r="I22" s="27">
        <f t="shared" si="4"/>
        <v>-66.064257028112451</v>
      </c>
      <c r="J22" s="28">
        <f t="shared" ref="J22:J23" si="7">IF(G22=0,"",G22/$G$13*100)</f>
        <v>1.5524560339599758</v>
      </c>
      <c r="K22" s="27">
        <f t="shared" ref="K22:K23" si="8">IF(F22=0,"",F22/$F$13*100)</f>
        <v>0.34688725138036491</v>
      </c>
      <c r="L22" s="18"/>
    </row>
    <row r="23" spans="1:14">
      <c r="A23" s="16"/>
      <c r="B23" s="11" t="s">
        <v>22</v>
      </c>
      <c r="C23" s="25">
        <v>0</v>
      </c>
      <c r="D23" s="25">
        <v>0</v>
      </c>
      <c r="E23" s="25">
        <v>0</v>
      </c>
      <c r="F23" s="25">
        <v>0</v>
      </c>
      <c r="G23" s="26">
        <v>6.7999999999999991E-2</v>
      </c>
      <c r="H23" s="28" t="str">
        <f t="shared" si="3"/>
        <v/>
      </c>
      <c r="I23" s="27" t="str">
        <f t="shared" si="4"/>
        <v/>
      </c>
      <c r="J23" s="28">
        <f t="shared" si="7"/>
        <v>0.30927835051546393</v>
      </c>
      <c r="K23" s="27" t="str">
        <f t="shared" si="8"/>
        <v/>
      </c>
      <c r="L23" s="18"/>
    </row>
    <row r="24" spans="1:14">
      <c r="A24" s="16"/>
      <c r="B24" s="11" t="s">
        <v>8</v>
      </c>
      <c r="C24" s="25">
        <v>0</v>
      </c>
      <c r="D24" s="25">
        <v>0</v>
      </c>
      <c r="E24" s="25">
        <v>8.7333333333333332E-2</v>
      </c>
      <c r="F24" s="25">
        <v>9.7000000000000017E-2</v>
      </c>
      <c r="G24" s="26">
        <v>4.6333333333333337E-2</v>
      </c>
      <c r="H24" s="28">
        <f t="shared" ref="H24" si="9">IF(OR(OR(G24=0,F24=0),G24=""),"",(G24/F24-1)*100)</f>
        <v>-52.233676975945023</v>
      </c>
      <c r="I24" s="27">
        <f t="shared" ref="I24" si="10">IF(OR(OR(G24=0,F24=0),F24=""),"",(F24/E24-1)*100)</f>
        <v>11.068702290076349</v>
      </c>
      <c r="J24" s="28">
        <f t="shared" ref="J24:J27" si="11">IF(G24=0,"",G24/$G$13*100)</f>
        <v>0.21073377804730142</v>
      </c>
      <c r="K24" s="27">
        <f t="shared" ref="K24:K27" si="12">IF(F24=0,"",F24/$F$13*100)</f>
        <v>0.59730290030583555</v>
      </c>
      <c r="L24" s="18"/>
    </row>
    <row r="25" spans="1:14">
      <c r="A25" s="16"/>
      <c r="B25" s="11" t="s">
        <v>21</v>
      </c>
      <c r="C25" s="25">
        <v>0</v>
      </c>
      <c r="D25" s="25">
        <v>0</v>
      </c>
      <c r="E25" s="25">
        <v>0</v>
      </c>
      <c r="F25" s="25">
        <v>5.2666666666666667E-2</v>
      </c>
      <c r="G25" s="25">
        <v>4.1333333333333333E-2</v>
      </c>
      <c r="H25" s="28">
        <f t="shared" ref="H25:H27" si="13">IF(OR(OR(G25=0,F25=0),G25=""),"",(G25/F25-1)*100)</f>
        <v>-21.518987341772156</v>
      </c>
      <c r="I25" s="27"/>
      <c r="J25" s="28">
        <f t="shared" si="11"/>
        <v>0.18799272286234084</v>
      </c>
      <c r="K25" s="27">
        <f t="shared" si="12"/>
        <v>0.32430879123134709</v>
      </c>
      <c r="L25" s="18"/>
    </row>
    <row r="26" spans="1:14">
      <c r="A26" s="16"/>
      <c r="B26" s="11" t="s">
        <v>10</v>
      </c>
      <c r="C26" s="25">
        <v>0</v>
      </c>
      <c r="D26" s="25">
        <v>0.13333333333333333</v>
      </c>
      <c r="E26" s="25">
        <v>0</v>
      </c>
      <c r="F26" s="25">
        <v>0</v>
      </c>
      <c r="G26" s="26">
        <v>0</v>
      </c>
      <c r="H26" s="28" t="str">
        <f t="shared" si="13"/>
        <v/>
      </c>
      <c r="I26" s="27" t="str">
        <f t="shared" ref="I26:I27" si="14">IF(OR(OR(G26=0,F26=0),F26=""),"",(F26/E26-1)*100)</f>
        <v/>
      </c>
      <c r="J26" s="28" t="str">
        <f t="shared" si="11"/>
        <v/>
      </c>
      <c r="K26" s="27" t="str">
        <f t="shared" si="12"/>
        <v/>
      </c>
      <c r="L26" s="18"/>
    </row>
    <row r="27" spans="1:14">
      <c r="A27" s="16"/>
      <c r="B27" s="11" t="s">
        <v>25</v>
      </c>
      <c r="C27" s="25">
        <v>0</v>
      </c>
      <c r="D27" s="25">
        <v>0</v>
      </c>
      <c r="E27" s="25">
        <v>0</v>
      </c>
      <c r="F27" s="25">
        <v>0.22133333333333335</v>
      </c>
      <c r="G27" s="26">
        <v>0</v>
      </c>
      <c r="H27" s="28" t="str">
        <f t="shared" si="13"/>
        <v/>
      </c>
      <c r="I27" s="27" t="str">
        <f t="shared" si="14"/>
        <v/>
      </c>
      <c r="J27" s="28" t="str">
        <f t="shared" si="11"/>
        <v/>
      </c>
      <c r="K27" s="27">
        <f t="shared" si="12"/>
        <v>1.3629179580861677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1406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139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213.75400000000002</v>
      </c>
      <c r="D13" s="26">
        <v>255.45533333333333</v>
      </c>
      <c r="E13" s="26">
        <v>289.56766666666664</v>
      </c>
      <c r="F13" s="26">
        <v>263.11766666666671</v>
      </c>
      <c r="G13" s="26">
        <v>248.18433333333334</v>
      </c>
      <c r="H13" s="28">
        <f t="shared" ref="H13:H27" si="0">IF(OR(OR(G13=0,F13=0),G13=""),"",(G13/F13-1)*100)</f>
        <v>-5.675534266671578</v>
      </c>
      <c r="I13" s="27">
        <f>IF(OR(OR(G13=0,F13=0),F13=""),"",(F13/E13-1)*100)</f>
        <v>-9.1343071222270247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51.316000000000031</v>
      </c>
      <c r="D14" s="25">
        <f>D13-SUM(D15:D27)</f>
        <v>73.871333333333382</v>
      </c>
      <c r="E14" s="25">
        <f>E13-SUM(E15:E27)</f>
        <v>68.698999999999955</v>
      </c>
      <c r="F14" s="25">
        <f>F13-SUM(F15:F27)</f>
        <v>72.380333333333397</v>
      </c>
      <c r="G14" s="26">
        <f>G13-SUM(G15:G27)</f>
        <v>70.794000000000011</v>
      </c>
      <c r="H14" s="28">
        <f t="shared" si="0"/>
        <v>-2.1916634813324731</v>
      </c>
      <c r="I14" s="27">
        <f>IF(OR(OR(G14=0,F14=0),F14=""),"",(F14/E14-1)*100)</f>
        <v>5.3586418045873163</v>
      </c>
      <c r="J14" s="28">
        <f t="shared" si="1"/>
        <v>28.524765866231149</v>
      </c>
      <c r="K14" s="27">
        <f t="shared" si="2"/>
        <v>27.5087318348065</v>
      </c>
      <c r="L14" s="18"/>
    </row>
    <row r="15" spans="1:15">
      <c r="A15" s="16"/>
      <c r="B15" s="12" t="s">
        <v>4</v>
      </c>
      <c r="C15" s="109">
        <v>54.597666666666669</v>
      </c>
      <c r="D15" s="109">
        <v>56.797333333333334</v>
      </c>
      <c r="E15" s="109">
        <v>83.432000000000002</v>
      </c>
      <c r="F15" s="109">
        <v>60.971333333333327</v>
      </c>
      <c r="G15" s="109">
        <v>55.407333333333334</v>
      </c>
      <c r="H15" s="50">
        <f t="shared" si="0"/>
        <v>-9.12560000874727</v>
      </c>
      <c r="I15" s="36">
        <f t="shared" ref="I15:I27" si="3">IF(OR(OR(G15=0,F15=0),F15=""),"",(F15/E15-1)*100)</f>
        <v>-26.92092562406112</v>
      </c>
      <c r="J15" s="50">
        <f t="shared" si="1"/>
        <v>22.325072896086645</v>
      </c>
      <c r="K15" s="36">
        <f t="shared" si="2"/>
        <v>23.172648992275946</v>
      </c>
      <c r="L15" s="18"/>
      <c r="N15" s="23" t="s">
        <v>4</v>
      </c>
      <c r="O15" s="34">
        <f>J15</f>
        <v>22.325072896086645</v>
      </c>
    </row>
    <row r="16" spans="1:15">
      <c r="A16" s="16"/>
      <c r="B16" s="11" t="s">
        <v>23</v>
      </c>
      <c r="C16" s="55">
        <v>39.162666666666667</v>
      </c>
      <c r="D16" s="55">
        <v>50.504666666666658</v>
      </c>
      <c r="E16" s="55">
        <v>53.467666666666666</v>
      </c>
      <c r="F16" s="55">
        <v>51.788999999999994</v>
      </c>
      <c r="G16" s="56">
        <v>38.508000000000003</v>
      </c>
      <c r="H16" s="28">
        <f t="shared" si="0"/>
        <v>-25.64444186989514</v>
      </c>
      <c r="I16" s="27">
        <f t="shared" si="3"/>
        <v>-3.1395921522664905</v>
      </c>
      <c r="J16" s="28">
        <f t="shared" si="1"/>
        <v>15.515886713235997</v>
      </c>
      <c r="K16" s="27">
        <f t="shared" si="2"/>
        <v>19.682828848436625</v>
      </c>
      <c r="L16" s="18"/>
      <c r="N16" s="23" t="s">
        <v>37</v>
      </c>
      <c r="O16" s="34">
        <f>100-O15</f>
        <v>77.674927103913348</v>
      </c>
    </row>
    <row r="17" spans="1:14">
      <c r="A17" s="16"/>
      <c r="B17" s="11" t="s">
        <v>24</v>
      </c>
      <c r="C17" s="25">
        <v>20.21466666666667</v>
      </c>
      <c r="D17" s="25">
        <v>25.036333333333335</v>
      </c>
      <c r="E17" s="25">
        <v>29.340666666666664</v>
      </c>
      <c r="F17" s="25">
        <v>29.891999999999999</v>
      </c>
      <c r="G17" s="26">
        <v>31.539333333333335</v>
      </c>
      <c r="H17" s="28">
        <f t="shared" si="0"/>
        <v>5.5109505330300346</v>
      </c>
      <c r="I17" s="27">
        <f t="shared" si="3"/>
        <v>1.8790756856240654</v>
      </c>
      <c r="J17" s="28">
        <f t="shared" si="1"/>
        <v>12.708027501064398</v>
      </c>
      <c r="K17" s="27">
        <f t="shared" si="2"/>
        <v>11.360696671831231</v>
      </c>
      <c r="L17" s="18"/>
    </row>
    <row r="18" spans="1:14">
      <c r="A18" s="16"/>
      <c r="B18" s="11" t="s">
        <v>20</v>
      </c>
      <c r="C18" s="25">
        <v>9.1706666666666674</v>
      </c>
      <c r="D18" s="25">
        <v>6.9216666666666669</v>
      </c>
      <c r="E18" s="25">
        <v>8.9939999999999998</v>
      </c>
      <c r="F18" s="25">
        <v>8.0836666666666677</v>
      </c>
      <c r="G18" s="26">
        <v>9.6086666666666662</v>
      </c>
      <c r="H18" s="28">
        <f t="shared" si="0"/>
        <v>18.86520143499235</v>
      </c>
      <c r="I18" s="27">
        <f t="shared" si="3"/>
        <v>-10.121562523163574</v>
      </c>
      <c r="J18" s="28">
        <f t="shared" si="1"/>
        <v>3.8715846957839131</v>
      </c>
      <c r="K18" s="27">
        <f t="shared" si="2"/>
        <v>3.0722629799341994</v>
      </c>
      <c r="L18" s="18"/>
    </row>
    <row r="19" spans="1:14">
      <c r="A19" s="16"/>
      <c r="B19" s="11" t="s">
        <v>19</v>
      </c>
      <c r="C19" s="25">
        <v>6.916666666666667</v>
      </c>
      <c r="D19" s="25">
        <v>10.477666666666666</v>
      </c>
      <c r="E19" s="25">
        <v>7.5539999999999994</v>
      </c>
      <c r="F19" s="25">
        <v>8.0426666666666673</v>
      </c>
      <c r="G19" s="26">
        <v>8.9979999999999993</v>
      </c>
      <c r="H19" s="28">
        <f t="shared" si="0"/>
        <v>11.878315649867366</v>
      </c>
      <c r="I19" s="27">
        <f t="shared" si="3"/>
        <v>6.4689789074221293</v>
      </c>
      <c r="J19" s="28">
        <f t="shared" si="1"/>
        <v>3.6255310233119733</v>
      </c>
      <c r="K19" s="27">
        <f t="shared" si="2"/>
        <v>3.0566805979073997</v>
      </c>
      <c r="L19" s="18"/>
    </row>
    <row r="20" spans="1:14">
      <c r="A20" s="16"/>
      <c r="B20" s="11" t="s">
        <v>25</v>
      </c>
      <c r="C20" s="25">
        <v>10.580333333333334</v>
      </c>
      <c r="D20" s="25">
        <v>8.7743333333333329</v>
      </c>
      <c r="E20" s="25">
        <v>10.531333333333333</v>
      </c>
      <c r="F20" s="25">
        <v>8.0506666666666664</v>
      </c>
      <c r="G20" s="26">
        <v>8.613999999999999</v>
      </c>
      <c r="H20" s="28">
        <f t="shared" si="0"/>
        <v>6.9973501159324103</v>
      </c>
      <c r="I20" s="27">
        <f t="shared" si="3"/>
        <v>-23.555105399759448</v>
      </c>
      <c r="J20" s="28">
        <f t="shared" si="1"/>
        <v>3.4708073166047271</v>
      </c>
      <c r="K20" s="27">
        <f t="shared" si="2"/>
        <v>3.0597210626931162</v>
      </c>
      <c r="L20" s="18"/>
    </row>
    <row r="21" spans="1:14">
      <c r="A21" s="16"/>
      <c r="B21" s="11" t="s">
        <v>22</v>
      </c>
      <c r="C21" s="25">
        <v>4.863666666666667</v>
      </c>
      <c r="D21" s="25">
        <v>4.7910000000000004</v>
      </c>
      <c r="E21" s="25">
        <v>7.9713333333333329</v>
      </c>
      <c r="F21" s="25">
        <v>7.81</v>
      </c>
      <c r="G21" s="26">
        <v>7.0949999999999998</v>
      </c>
      <c r="H21" s="28">
        <f t="shared" si="0"/>
        <v>-9.1549295774647881</v>
      </c>
      <c r="I21" s="27">
        <f t="shared" si="3"/>
        <v>-2.0239190432382759</v>
      </c>
      <c r="J21" s="28">
        <f t="shared" si="1"/>
        <v>2.8587622372080963</v>
      </c>
      <c r="K21" s="27">
        <f t="shared" si="2"/>
        <v>2.9682537470561328</v>
      </c>
      <c r="L21" s="18"/>
    </row>
    <row r="22" spans="1:14">
      <c r="A22" s="16"/>
      <c r="B22" s="11" t="s">
        <v>7</v>
      </c>
      <c r="C22" s="25">
        <v>4.4476666666666667</v>
      </c>
      <c r="D22" s="25">
        <v>7.8336666666666659</v>
      </c>
      <c r="E22" s="25">
        <v>4.7836666666666661</v>
      </c>
      <c r="F22" s="25">
        <v>4.4086666666666661</v>
      </c>
      <c r="G22" s="26">
        <v>5.7846666666666664</v>
      </c>
      <c r="H22" s="28">
        <f t="shared" si="0"/>
        <v>31.211250567064887</v>
      </c>
      <c r="I22" s="27">
        <f t="shared" si="3"/>
        <v>-7.8391749703853435</v>
      </c>
      <c r="J22" s="28">
        <f t="shared" si="1"/>
        <v>2.330794449824257</v>
      </c>
      <c r="K22" s="27">
        <f t="shared" si="2"/>
        <v>1.6755494689954933</v>
      </c>
      <c r="L22" s="18"/>
    </row>
    <row r="23" spans="1:14">
      <c r="A23" s="16"/>
      <c r="B23" s="11" t="s">
        <v>5</v>
      </c>
      <c r="C23" s="25">
        <v>5.2146666666666661</v>
      </c>
      <c r="D23" s="25">
        <v>3.779666666666667</v>
      </c>
      <c r="E23" s="25">
        <v>5.4939999999999998</v>
      </c>
      <c r="F23" s="25">
        <v>3.1519999999999997</v>
      </c>
      <c r="G23" s="26">
        <v>3.8356666666666666</v>
      </c>
      <c r="H23" s="28">
        <f t="shared" si="0"/>
        <v>21.689932318104923</v>
      </c>
      <c r="I23" s="27">
        <f t="shared" si="3"/>
        <v>-42.62832180560612</v>
      </c>
      <c r="J23" s="28">
        <f t="shared" si="1"/>
        <v>1.5454910530210741</v>
      </c>
      <c r="K23" s="27">
        <f t="shared" si="2"/>
        <v>1.1979431255724622</v>
      </c>
      <c r="L23" s="18"/>
    </row>
    <row r="24" spans="1:14">
      <c r="A24" s="16"/>
      <c r="B24" s="11" t="s">
        <v>21</v>
      </c>
      <c r="C24" s="25">
        <v>2.907</v>
      </c>
      <c r="D24" s="25">
        <v>2.4073333333333333</v>
      </c>
      <c r="E24" s="25">
        <v>3.6656666666666666</v>
      </c>
      <c r="F24" s="25">
        <v>3.3160000000000003</v>
      </c>
      <c r="G24" s="26">
        <v>2.7706666666666671</v>
      </c>
      <c r="H24" s="28">
        <f t="shared" si="0"/>
        <v>-16.44551668677121</v>
      </c>
      <c r="I24" s="27">
        <f t="shared" si="3"/>
        <v>-9.5389651723197133</v>
      </c>
      <c r="J24" s="28">
        <f t="shared" si="1"/>
        <v>1.1163745227001973</v>
      </c>
      <c r="K24" s="27">
        <f t="shared" si="2"/>
        <v>1.2602726536796591</v>
      </c>
      <c r="L24" s="18"/>
    </row>
    <row r="25" spans="1:14">
      <c r="A25" s="16"/>
      <c r="B25" s="11" t="s">
        <v>10</v>
      </c>
      <c r="C25" s="25">
        <v>2.0470000000000002</v>
      </c>
      <c r="D25" s="25">
        <v>2.1906666666666665</v>
      </c>
      <c r="E25" s="25">
        <v>2.7683333333333331</v>
      </c>
      <c r="F25" s="25">
        <v>2.7013333333333329</v>
      </c>
      <c r="G25" s="26">
        <v>2.5406666666666666</v>
      </c>
      <c r="H25" s="28">
        <f t="shared" si="0"/>
        <v>-5.947680157946678</v>
      </c>
      <c r="I25" s="27">
        <f t="shared" si="3"/>
        <v>-2.4202287778446796</v>
      </c>
      <c r="J25" s="28">
        <f t="shared" si="1"/>
        <v>1.0237014692036699</v>
      </c>
      <c r="K25" s="27">
        <f t="shared" si="2"/>
        <v>1.0266636093104096</v>
      </c>
      <c r="L25" s="18"/>
    </row>
    <row r="26" spans="1:14">
      <c r="A26" s="16"/>
      <c r="B26" s="11" t="s">
        <v>18</v>
      </c>
      <c r="C26" s="25">
        <v>1.2826666666666666</v>
      </c>
      <c r="D26" s="25">
        <v>1.1426666666666667</v>
      </c>
      <c r="E26" s="25">
        <v>1.7033333333333331</v>
      </c>
      <c r="F26" s="25">
        <v>1.5066666666666666</v>
      </c>
      <c r="G26" s="26">
        <v>1.4626666666666666</v>
      </c>
      <c r="H26" s="28">
        <f t="shared" si="0"/>
        <v>-2.9203539823008828</v>
      </c>
      <c r="I26" s="27">
        <f t="shared" si="3"/>
        <v>-11.545988258317019</v>
      </c>
      <c r="J26" s="28">
        <f t="shared" si="1"/>
        <v>0.58934689672864116</v>
      </c>
      <c r="K26" s="27">
        <f t="shared" si="2"/>
        <v>0.57262086797668466</v>
      </c>
      <c r="L26" s="18"/>
    </row>
    <row r="27" spans="1:14">
      <c r="A27" s="16"/>
      <c r="B27" s="11" t="s">
        <v>8</v>
      </c>
      <c r="C27" s="25">
        <v>1.0326666666666666</v>
      </c>
      <c r="D27" s="25">
        <v>0.92700000000000005</v>
      </c>
      <c r="E27" s="25">
        <v>1.1626666666666665</v>
      </c>
      <c r="F27" s="25">
        <v>1.0133333333333334</v>
      </c>
      <c r="G27" s="26">
        <v>1.2256666666666667</v>
      </c>
      <c r="H27" s="28">
        <f t="shared" si="0"/>
        <v>20.953947368421044</v>
      </c>
      <c r="I27" s="27">
        <f t="shared" si="3"/>
        <v>-12.844036697247684</v>
      </c>
      <c r="J27" s="28">
        <f t="shared" si="1"/>
        <v>0.49385335899526295</v>
      </c>
      <c r="K27" s="27">
        <f t="shared" si="2"/>
        <v>0.38512553952414191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138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8.629666666666667</v>
      </c>
      <c r="D13" s="26">
        <v>9.6</v>
      </c>
      <c r="E13" s="26">
        <v>9.3056666666666654</v>
      </c>
      <c r="F13" s="26">
        <v>7.855999999999999</v>
      </c>
      <c r="G13" s="26">
        <v>13.408666666666667</v>
      </c>
      <c r="H13" s="28">
        <f t="shared" ref="H13" si="0">IF(OR(OR(G13=0,F13=0),G13=""),"",(G13/F13-1)*100)</f>
        <v>70.680583842498336</v>
      </c>
      <c r="I13" s="27">
        <f>IF(OR(OR(G13=0,F13=0),F13=""),"",(F13/E13-1)*100)</f>
        <v>-15.578321452878175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2.8706666666666685</v>
      </c>
      <c r="D14" s="25">
        <f>D13-SUM(D15:D27)</f>
        <v>4.5173333333333332</v>
      </c>
      <c r="E14" s="25">
        <f>E13-SUM(E15:E27)</f>
        <v>4.6519999999999992</v>
      </c>
      <c r="F14" s="25">
        <f>F13-SUM(F15:F27)</f>
        <v>4.4653333333333318</v>
      </c>
      <c r="G14" s="26">
        <f>G13-SUM(G15:G27)</f>
        <v>8.3376666666666672</v>
      </c>
      <c r="H14" s="28">
        <f t="shared" ref="H14:H18" si="3">IF(OR(OR(G14=0,F14=0),G14=""),"",(G14/F14-1)*100)</f>
        <v>86.719916392953195</v>
      </c>
      <c r="I14" s="27">
        <f t="shared" ref="I14:I18" si="4">IF(OR(OR(G14=0,F14=0),F14=""),"",(F14/E14-1)*100)</f>
        <v>-4.0126110633419536</v>
      </c>
      <c r="J14" s="28">
        <f t="shared" ref="J14:J17" si="5">IF(G14=0,"",G14/$G$13*100)</f>
        <v>62.181176353602154</v>
      </c>
      <c r="K14" s="27">
        <f t="shared" ref="K14:K17" si="6">IF(F14=0,"",F14/$F$13*100)</f>
        <v>56.839782756279689</v>
      </c>
      <c r="L14" s="18"/>
    </row>
    <row r="15" spans="1:15">
      <c r="A15" s="16"/>
      <c r="B15" s="12" t="s">
        <v>4</v>
      </c>
      <c r="C15" s="109">
        <v>1.5289999999999999</v>
      </c>
      <c r="D15" s="109">
        <v>0.85799999999999998</v>
      </c>
      <c r="E15" s="109">
        <v>0.75900000000000001</v>
      </c>
      <c r="F15" s="109">
        <v>0.64866666666666661</v>
      </c>
      <c r="G15" s="109">
        <v>1.3406666666666667</v>
      </c>
      <c r="H15" s="50">
        <f t="shared" ref="H15:H16" si="7">IF(OR(OR(G15=0,F15=0),G15=""),"",(G15/F15-1)*100)</f>
        <v>106.68036998972252</v>
      </c>
      <c r="I15" s="36"/>
      <c r="J15" s="50">
        <f t="shared" si="5"/>
        <v>9.9985084273852731</v>
      </c>
      <c r="K15" s="36">
        <f t="shared" si="6"/>
        <v>8.2569585879158183</v>
      </c>
      <c r="L15" s="18"/>
      <c r="N15" s="23" t="s">
        <v>4</v>
      </c>
      <c r="O15" s="34">
        <f>+G15</f>
        <v>1.3406666666666667</v>
      </c>
    </row>
    <row r="16" spans="1:15">
      <c r="A16" s="16"/>
      <c r="B16" s="11" t="s">
        <v>24</v>
      </c>
      <c r="C16" s="25">
        <v>0.505</v>
      </c>
      <c r="D16" s="25">
        <v>0.4306666666666667</v>
      </c>
      <c r="E16" s="25">
        <v>0.64766666666666672</v>
      </c>
      <c r="F16" s="25">
        <v>0</v>
      </c>
      <c r="G16" s="26">
        <v>0.93733333333333324</v>
      </c>
      <c r="H16" s="28" t="str">
        <f t="shared" si="7"/>
        <v/>
      </c>
      <c r="I16" s="27" t="str">
        <f t="shared" ref="I16" si="8">IF(OR(OR(G16=0,F16=0),F16=""),"",(F16/E16-1)*100)</f>
        <v/>
      </c>
      <c r="J16" s="28">
        <f t="shared" si="5"/>
        <v>6.9905036543529055</v>
      </c>
      <c r="K16" s="27" t="str">
        <f t="shared" si="6"/>
        <v/>
      </c>
      <c r="L16" s="18"/>
      <c r="N16" s="23" t="s">
        <v>37</v>
      </c>
      <c r="O16" s="34">
        <f>100-O26</f>
        <v>100</v>
      </c>
    </row>
    <row r="17" spans="1:15">
      <c r="A17" s="16"/>
      <c r="B17" s="11" t="s">
        <v>25</v>
      </c>
      <c r="C17" s="25">
        <v>0.99766666666666659</v>
      </c>
      <c r="D17" s="25">
        <v>0.69366666666666665</v>
      </c>
      <c r="E17" s="25">
        <v>0.25800000000000001</v>
      </c>
      <c r="F17" s="25">
        <v>0.58100000000000007</v>
      </c>
      <c r="G17" s="26">
        <v>0.81633333333333324</v>
      </c>
      <c r="H17" s="28">
        <f t="shared" si="3"/>
        <v>40.504876649454921</v>
      </c>
      <c r="I17" s="27">
        <f t="shared" si="4"/>
        <v>125.1937984496124</v>
      </c>
      <c r="J17" s="28">
        <f t="shared" si="5"/>
        <v>6.0881022224431955</v>
      </c>
      <c r="K17" s="27">
        <f t="shared" si="6"/>
        <v>7.3956211812627304</v>
      </c>
      <c r="L17" s="18"/>
      <c r="O17" s="34"/>
    </row>
    <row r="18" spans="1:15">
      <c r="A18" s="16"/>
      <c r="B18" s="11" t="s">
        <v>23</v>
      </c>
      <c r="C18" s="25">
        <v>0.58599999999999997</v>
      </c>
      <c r="D18" s="25">
        <v>1.377</v>
      </c>
      <c r="E18" s="25">
        <v>1.2983333333333336</v>
      </c>
      <c r="F18" s="25">
        <v>0.70166666666666666</v>
      </c>
      <c r="G18" s="26">
        <v>0.6333333333333333</v>
      </c>
      <c r="H18" s="28">
        <f t="shared" si="3"/>
        <v>-9.738717339667458</v>
      </c>
      <c r="I18" s="27">
        <f t="shared" si="4"/>
        <v>-45.956354300385115</v>
      </c>
      <c r="J18" s="28">
        <f t="shared" ref="J18:J27" si="9">IF(G18=0,"",G18/$G$13*100)</f>
        <v>4.7233132799681794</v>
      </c>
      <c r="K18" s="27">
        <f t="shared" ref="K18:K27" si="10">IF(F18=0,"",F18/$F$13*100)</f>
        <v>8.9316021724372039</v>
      </c>
      <c r="L18" s="18"/>
    </row>
    <row r="19" spans="1:15">
      <c r="A19" s="16"/>
      <c r="B19" s="11" t="s">
        <v>22</v>
      </c>
      <c r="C19" s="25">
        <v>0</v>
      </c>
      <c r="D19" s="25">
        <v>8.1000000000000003E-2</v>
      </c>
      <c r="E19" s="25">
        <v>0</v>
      </c>
      <c r="F19" s="25">
        <v>0.17266666666666666</v>
      </c>
      <c r="G19" s="26">
        <v>0.29733333333333334</v>
      </c>
      <c r="H19" s="28">
        <f t="shared" ref="H19:H27" si="11">IF(OR(OR(G19=0,F19=0),G19=""),"",(G19/F19-1)*100)</f>
        <v>72.200772200772207</v>
      </c>
      <c r="I19" s="27"/>
      <c r="J19" s="28">
        <f t="shared" si="9"/>
        <v>2.2174712872271662</v>
      </c>
      <c r="K19" s="27">
        <f t="shared" si="10"/>
        <v>2.1978954514596065</v>
      </c>
      <c r="L19" s="18"/>
    </row>
    <row r="20" spans="1:15">
      <c r="A20" s="16"/>
      <c r="B20" s="11" t="s">
        <v>21</v>
      </c>
      <c r="C20" s="25">
        <v>0.28000000000000003</v>
      </c>
      <c r="D20" s="25">
        <v>0.35366666666666663</v>
      </c>
      <c r="E20" s="25">
        <v>0.36433333333333334</v>
      </c>
      <c r="F20" s="25">
        <v>0.33166666666666661</v>
      </c>
      <c r="G20" s="26">
        <v>0.27</v>
      </c>
      <c r="H20" s="28">
        <f t="shared" si="11"/>
        <v>-18.592964824120585</v>
      </c>
      <c r="I20" s="27">
        <f t="shared" ref="I20:I27" si="12">IF(OR(OR(G20=0,F20=0),F20=""),"",(F20/E20-1)*100)</f>
        <v>-8.9661482159194996</v>
      </c>
      <c r="J20" s="28">
        <f t="shared" si="9"/>
        <v>2.0136230298811713</v>
      </c>
      <c r="K20" s="27">
        <f t="shared" si="10"/>
        <v>4.2218262050237607</v>
      </c>
      <c r="L20" s="18"/>
    </row>
    <row r="21" spans="1:15">
      <c r="A21" s="16"/>
      <c r="B21" s="11" t="s">
        <v>5</v>
      </c>
      <c r="C21" s="25">
        <v>0.35</v>
      </c>
      <c r="D21" s="25">
        <v>0.1</v>
      </c>
      <c r="E21" s="25">
        <v>0.55633333333333335</v>
      </c>
      <c r="F21" s="25">
        <v>0.28733333333333333</v>
      </c>
      <c r="G21" s="26">
        <v>0.23466666666666666</v>
      </c>
      <c r="H21" s="28">
        <f t="shared" si="11"/>
        <v>-18.32946635730859</v>
      </c>
      <c r="I21" s="27">
        <f t="shared" si="12"/>
        <v>-48.352306770521267</v>
      </c>
      <c r="J21" s="28">
        <f t="shared" si="9"/>
        <v>1.7501118679461045</v>
      </c>
      <c r="K21" s="27">
        <f t="shared" si="10"/>
        <v>3.6575016972165657</v>
      </c>
      <c r="L21" s="18"/>
    </row>
    <row r="22" spans="1:15">
      <c r="A22" s="16"/>
      <c r="B22" s="11" t="s">
        <v>7</v>
      </c>
      <c r="C22" s="25">
        <v>0.37566666666666665</v>
      </c>
      <c r="D22" s="25">
        <v>0.11833333333333333</v>
      </c>
      <c r="E22" s="25">
        <v>0.27300000000000002</v>
      </c>
      <c r="F22" s="25">
        <v>0.12733333333333333</v>
      </c>
      <c r="G22" s="26">
        <v>0.13100000000000001</v>
      </c>
      <c r="H22" s="28">
        <f t="shared" si="11"/>
        <v>2.8795811518324665</v>
      </c>
      <c r="I22" s="27">
        <f t="shared" si="12"/>
        <v>-53.357753357753367</v>
      </c>
      <c r="J22" s="28">
        <f t="shared" si="9"/>
        <v>0.97698006264604986</v>
      </c>
      <c r="K22" s="27">
        <f t="shared" si="10"/>
        <v>1.6208418194161578</v>
      </c>
      <c r="L22" s="18"/>
    </row>
    <row r="23" spans="1:15">
      <c r="A23" s="16"/>
      <c r="B23" s="11" t="s">
        <v>20</v>
      </c>
      <c r="C23" s="25">
        <v>8.3333333333333329E-2</v>
      </c>
      <c r="D23" s="25">
        <v>0.29766666666666669</v>
      </c>
      <c r="E23" s="25">
        <v>0</v>
      </c>
      <c r="F23" s="25">
        <v>0.14099999999999999</v>
      </c>
      <c r="G23" s="26">
        <v>0.106</v>
      </c>
      <c r="H23" s="28">
        <f t="shared" si="11"/>
        <v>-24.822695035460985</v>
      </c>
      <c r="I23" s="27"/>
      <c r="J23" s="28">
        <f t="shared" si="9"/>
        <v>0.79053348580520066</v>
      </c>
      <c r="K23" s="27">
        <f t="shared" si="10"/>
        <v>1.794806517311609</v>
      </c>
      <c r="L23" s="18"/>
    </row>
    <row r="24" spans="1:15">
      <c r="A24" s="16"/>
      <c r="B24" s="11" t="s">
        <v>19</v>
      </c>
      <c r="C24" s="25">
        <v>0.36099999999999999</v>
      </c>
      <c r="D24" s="25">
        <v>0.34733333333333333</v>
      </c>
      <c r="E24" s="25">
        <v>0</v>
      </c>
      <c r="F24" s="25">
        <v>0</v>
      </c>
      <c r="G24" s="26">
        <v>9.3666666666666676E-2</v>
      </c>
      <c r="H24" s="28" t="str">
        <f t="shared" si="11"/>
        <v/>
      </c>
      <c r="I24" s="27" t="str">
        <f t="shared" si="12"/>
        <v/>
      </c>
      <c r="J24" s="28">
        <f t="shared" si="9"/>
        <v>0.69855317456371502</v>
      </c>
      <c r="K24" s="27" t="str">
        <f t="shared" si="10"/>
        <v/>
      </c>
      <c r="L24" s="18"/>
    </row>
    <row r="25" spans="1:15">
      <c r="A25" s="16"/>
      <c r="B25" s="11" t="s">
        <v>8</v>
      </c>
      <c r="C25" s="25">
        <v>0.17033333333333334</v>
      </c>
      <c r="D25" s="25">
        <v>0</v>
      </c>
      <c r="E25" s="25">
        <v>0.107</v>
      </c>
      <c r="F25" s="25">
        <v>9.4666666666666677E-2</v>
      </c>
      <c r="G25" s="26">
        <v>8.8666666666666671E-2</v>
      </c>
      <c r="H25" s="28">
        <f t="shared" si="11"/>
        <v>-6.3380281690140876</v>
      </c>
      <c r="I25" s="27">
        <f t="shared" si="12"/>
        <v>-11.526479750778806</v>
      </c>
      <c r="J25" s="28">
        <f t="shared" si="9"/>
        <v>0.6612638591955452</v>
      </c>
      <c r="K25" s="27">
        <f t="shared" si="10"/>
        <v>1.2050237610319081</v>
      </c>
      <c r="L25" s="18"/>
    </row>
    <row r="26" spans="1:15">
      <c r="A26" s="16"/>
      <c r="B26" s="11" t="s">
        <v>18</v>
      </c>
      <c r="C26" s="25">
        <v>0.11966666666666666</v>
      </c>
      <c r="D26" s="25">
        <v>0.24233333333333337</v>
      </c>
      <c r="E26" s="25">
        <v>0.11033333333333334</v>
      </c>
      <c r="F26" s="25">
        <v>0.16466666666666666</v>
      </c>
      <c r="G26" s="26">
        <v>6.8999999999999992E-2</v>
      </c>
      <c r="H26" s="28">
        <f t="shared" si="11"/>
        <v>-58.097165991902841</v>
      </c>
      <c r="I26" s="27">
        <f t="shared" si="12"/>
        <v>49.244712990936534</v>
      </c>
      <c r="J26" s="28">
        <f t="shared" si="9"/>
        <v>0.51459255208074373</v>
      </c>
      <c r="K26" s="27">
        <f t="shared" si="10"/>
        <v>2.0960624575695861</v>
      </c>
      <c r="L26" s="18"/>
    </row>
    <row r="27" spans="1:15" s="23" customFormat="1">
      <c r="A27" s="16"/>
      <c r="B27" s="11" t="s">
        <v>10</v>
      </c>
      <c r="C27" s="25">
        <v>0.40133333333333332</v>
      </c>
      <c r="D27" s="25">
        <v>0.18299999999999997</v>
      </c>
      <c r="E27" s="25">
        <v>0.27966666666666667</v>
      </c>
      <c r="F27" s="25">
        <v>0.14000000000000001</v>
      </c>
      <c r="G27" s="26">
        <v>5.2999999999999999E-2</v>
      </c>
      <c r="H27" s="28">
        <f t="shared" si="11"/>
        <v>-62.142857142857146</v>
      </c>
      <c r="I27" s="27">
        <f t="shared" si="12"/>
        <v>-49.940405244338493</v>
      </c>
      <c r="J27" s="28">
        <f t="shared" si="9"/>
        <v>0.39526674290260033</v>
      </c>
      <c r="K27" s="27">
        <f t="shared" si="10"/>
        <v>1.7820773930753568</v>
      </c>
      <c r="L27" s="18"/>
      <c r="M27" s="9"/>
    </row>
    <row r="28" spans="1:15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5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5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5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5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74" t="s">
        <v>193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74" t="s">
        <v>105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178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92" t="s">
        <v>173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5" sqref="J2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137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151.96733333333333</v>
      </c>
      <c r="D13" s="26">
        <v>169.94566666666665</v>
      </c>
      <c r="E13" s="26">
        <v>221.96466666666666</v>
      </c>
      <c r="F13" s="26">
        <v>233.46533333333335</v>
      </c>
      <c r="G13" s="26">
        <v>226.51300000000001</v>
      </c>
      <c r="H13" s="28">
        <f t="shared" ref="H13:H27" si="0">IF(OR(OR(G13=0,F13=0),G13=""),"",(G13/F13-1)*100)</f>
        <v>-2.9778867954699972</v>
      </c>
      <c r="I13" s="27">
        <f>IF(OR(OR(G13=0,F13=0),F13=""),"",(F13/E13-1)*100)</f>
        <v>5.1813051326487392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62.097000000000008</v>
      </c>
      <c r="D14" s="25">
        <f>D13-SUM(D15:D27)</f>
        <v>79.904000000000011</v>
      </c>
      <c r="E14" s="25">
        <f>E13-SUM(E15:E27)</f>
        <v>91.48599999999999</v>
      </c>
      <c r="F14" s="25">
        <f>F13-SUM(F15:F27)</f>
        <v>108.96566666666669</v>
      </c>
      <c r="G14" s="26">
        <f>G13-SUM(G15:G27)</f>
        <v>104.68100000000003</v>
      </c>
      <c r="H14" s="28">
        <f t="shared" si="0"/>
        <v>-3.9321254095326608</v>
      </c>
      <c r="I14" s="27">
        <f>IF(OR(OR(G14=0,F14=0),F14=""),"",(F14/E14-1)*100)</f>
        <v>19.106384219079111</v>
      </c>
      <c r="J14" s="28">
        <f t="shared" si="1"/>
        <v>46.214124575631431</v>
      </c>
      <c r="K14" s="27">
        <f t="shared" si="2"/>
        <v>46.67316775081526</v>
      </c>
      <c r="L14" s="18"/>
    </row>
    <row r="15" spans="1:15">
      <c r="A15" s="16"/>
      <c r="B15" s="12" t="s">
        <v>4</v>
      </c>
      <c r="C15" s="109">
        <v>24.965999999999998</v>
      </c>
      <c r="D15" s="109">
        <v>29.39</v>
      </c>
      <c r="E15" s="109">
        <v>34.55766666666667</v>
      </c>
      <c r="F15" s="109">
        <v>32.102666666666664</v>
      </c>
      <c r="G15" s="109">
        <v>35.667000000000002</v>
      </c>
      <c r="H15" s="50">
        <f t="shared" si="0"/>
        <v>11.102919798978284</v>
      </c>
      <c r="I15" s="36">
        <f t="shared" ref="I15:I27" si="3">IF(OR(OR(G15=0,F15=0),F15=""),"",(F15/E15-1)*100)</f>
        <v>-7.10406759715646</v>
      </c>
      <c r="J15" s="50">
        <f t="shared" si="1"/>
        <v>15.746116116955761</v>
      </c>
      <c r="K15" s="36">
        <f t="shared" si="2"/>
        <v>13.750506856121392</v>
      </c>
      <c r="L15" s="18"/>
      <c r="N15" s="23" t="s">
        <v>4</v>
      </c>
      <c r="O15" s="34">
        <f>J15</f>
        <v>15.746116116955761</v>
      </c>
    </row>
    <row r="16" spans="1:15">
      <c r="A16" s="16"/>
      <c r="B16" s="11" t="s">
        <v>23</v>
      </c>
      <c r="C16" s="25">
        <v>20.097999999999999</v>
      </c>
      <c r="D16" s="25">
        <v>19.062666666666669</v>
      </c>
      <c r="E16" s="25">
        <v>31.232333333333333</v>
      </c>
      <c r="F16" s="25">
        <v>30.495333333333331</v>
      </c>
      <c r="G16" s="26">
        <v>24.567666666666668</v>
      </c>
      <c r="H16" s="28">
        <f t="shared" si="0"/>
        <v>-19.437946789672733</v>
      </c>
      <c r="I16" s="27">
        <f t="shared" si="3"/>
        <v>-2.3597340363085362</v>
      </c>
      <c r="J16" s="28">
        <f t="shared" si="1"/>
        <v>10.846029440547195</v>
      </c>
      <c r="K16" s="27">
        <f t="shared" si="2"/>
        <v>13.062039189258645</v>
      </c>
      <c r="L16" s="18"/>
      <c r="N16" s="23" t="s">
        <v>37</v>
      </c>
      <c r="O16" s="34">
        <f>100-O15</f>
        <v>84.253883883044239</v>
      </c>
    </row>
    <row r="17" spans="1:14">
      <c r="A17" s="16"/>
      <c r="B17" s="11" t="s">
        <v>24</v>
      </c>
      <c r="C17" s="25">
        <v>13.000999999999999</v>
      </c>
      <c r="D17" s="25">
        <v>11.394666666666666</v>
      </c>
      <c r="E17" s="25">
        <v>26.527999999999995</v>
      </c>
      <c r="F17" s="25">
        <v>18.165666666666663</v>
      </c>
      <c r="G17" s="26">
        <v>21.41</v>
      </c>
      <c r="H17" s="28">
        <f t="shared" si="0"/>
        <v>17.859698699010984</v>
      </c>
      <c r="I17" s="27">
        <f t="shared" si="3"/>
        <v>-31.52266787293928</v>
      </c>
      <c r="J17" s="28">
        <f t="shared" si="1"/>
        <v>9.4519961326722974</v>
      </c>
      <c r="K17" s="27">
        <f t="shared" si="2"/>
        <v>7.7808839570757096</v>
      </c>
      <c r="L17" s="18"/>
    </row>
    <row r="18" spans="1:14">
      <c r="A18" s="16"/>
      <c r="B18" s="11" t="s">
        <v>20</v>
      </c>
      <c r="C18" s="25">
        <v>3.7949999999999999</v>
      </c>
      <c r="D18" s="25">
        <v>2.1110000000000002</v>
      </c>
      <c r="E18" s="25">
        <v>3.5866666666666664</v>
      </c>
      <c r="F18" s="25">
        <v>6.2606666666666664</v>
      </c>
      <c r="G18" s="26">
        <v>7.8449999999999998</v>
      </c>
      <c r="H18" s="28">
        <f t="shared" si="0"/>
        <v>25.306144180598444</v>
      </c>
      <c r="I18" s="27">
        <f t="shared" si="3"/>
        <v>74.553903345724919</v>
      </c>
      <c r="J18" s="28">
        <f t="shared" si="1"/>
        <v>3.4633773778988401</v>
      </c>
      <c r="K18" s="27">
        <f t="shared" si="2"/>
        <v>2.6816258231057857</v>
      </c>
      <c r="L18" s="18"/>
    </row>
    <row r="19" spans="1:14">
      <c r="A19" s="16"/>
      <c r="B19" s="11" t="s">
        <v>22</v>
      </c>
      <c r="C19" s="25">
        <v>4.7640000000000002</v>
      </c>
      <c r="D19" s="25">
        <v>4.9256666666666673</v>
      </c>
      <c r="E19" s="25">
        <v>7.7646666666666659</v>
      </c>
      <c r="F19" s="25">
        <v>7.9470000000000001</v>
      </c>
      <c r="G19" s="26">
        <v>6.8553333333333333</v>
      </c>
      <c r="H19" s="28">
        <f t="shared" si="0"/>
        <v>-13.736839897655306</v>
      </c>
      <c r="I19" s="27">
        <f t="shared" si="3"/>
        <v>2.34824418305144</v>
      </c>
      <c r="J19" s="28">
        <f t="shared" si="1"/>
        <v>3.0264635289512447</v>
      </c>
      <c r="K19" s="27">
        <f t="shared" si="2"/>
        <v>3.4039314901855522</v>
      </c>
      <c r="L19" s="18"/>
    </row>
    <row r="20" spans="1:14">
      <c r="A20" s="16"/>
      <c r="B20" s="11" t="s">
        <v>19</v>
      </c>
      <c r="C20" s="25">
        <v>3.5466666666666669</v>
      </c>
      <c r="D20" s="25">
        <v>3.7526666666666664</v>
      </c>
      <c r="E20" s="25">
        <v>3.3946666666666663</v>
      </c>
      <c r="F20" s="25">
        <v>5.2113333333333332</v>
      </c>
      <c r="G20" s="26">
        <v>5.8260000000000005</v>
      </c>
      <c r="H20" s="28">
        <f t="shared" si="0"/>
        <v>11.794806191633622</v>
      </c>
      <c r="I20" s="27">
        <f t="shared" si="3"/>
        <v>53.515318146111568</v>
      </c>
      <c r="J20" s="28">
        <f t="shared" si="1"/>
        <v>2.5720378079845307</v>
      </c>
      <c r="K20" s="27">
        <f t="shared" si="2"/>
        <v>2.2321658033455356</v>
      </c>
      <c r="L20" s="18"/>
    </row>
    <row r="21" spans="1:14">
      <c r="A21" s="16"/>
      <c r="B21" s="11" t="s">
        <v>7</v>
      </c>
      <c r="C21" s="25">
        <v>4.0286666666666671</v>
      </c>
      <c r="D21" s="25">
        <v>3.7709999999999995</v>
      </c>
      <c r="E21" s="25">
        <v>3.8670000000000004</v>
      </c>
      <c r="F21" s="25">
        <v>3.1743333333333332</v>
      </c>
      <c r="G21" s="26">
        <v>4.9293333333333331</v>
      </c>
      <c r="H21" s="28">
        <f t="shared" si="0"/>
        <v>55.287199411950013</v>
      </c>
      <c r="I21" s="27">
        <f t="shared" si="3"/>
        <v>-17.912248944056564</v>
      </c>
      <c r="J21" s="28">
        <f t="shared" si="1"/>
        <v>2.1761812051994069</v>
      </c>
      <c r="K21" s="27">
        <f t="shared" si="2"/>
        <v>1.3596593926864231</v>
      </c>
      <c r="L21" s="18"/>
    </row>
    <row r="22" spans="1:14">
      <c r="A22" s="16"/>
      <c r="B22" s="11" t="s">
        <v>18</v>
      </c>
      <c r="C22" s="25">
        <v>2.7316666666666669</v>
      </c>
      <c r="D22" s="25">
        <v>2.4563333333333333</v>
      </c>
      <c r="E22" s="25">
        <v>3.39</v>
      </c>
      <c r="F22" s="25">
        <v>3.4716666666666662</v>
      </c>
      <c r="G22" s="26">
        <v>3.6646666666666667</v>
      </c>
      <c r="H22" s="28">
        <f t="shared" si="0"/>
        <v>5.559289486317831</v>
      </c>
      <c r="I22" s="27">
        <f t="shared" si="3"/>
        <v>2.4090462143559366</v>
      </c>
      <c r="J22" s="28">
        <f t="shared" si="1"/>
        <v>1.6178615208251474</v>
      </c>
      <c r="K22" s="27">
        <f t="shared" si="2"/>
        <v>1.4870159167099752</v>
      </c>
      <c r="L22" s="18"/>
    </row>
    <row r="23" spans="1:14">
      <c r="A23" s="16"/>
      <c r="B23" s="11" t="s">
        <v>21</v>
      </c>
      <c r="C23" s="25">
        <v>3.1949999999999998</v>
      </c>
      <c r="D23" s="25">
        <v>3.4646666666666661</v>
      </c>
      <c r="E23" s="25">
        <v>5.0206666666666662</v>
      </c>
      <c r="F23" s="25">
        <v>4.9073333333333329</v>
      </c>
      <c r="G23" s="26">
        <v>3.1333333333333329</v>
      </c>
      <c r="H23" s="28">
        <f t="shared" si="0"/>
        <v>-36.14997962233393</v>
      </c>
      <c r="I23" s="27">
        <f t="shared" si="3"/>
        <v>-2.2573363431151239</v>
      </c>
      <c r="J23" s="28">
        <f t="shared" si="1"/>
        <v>1.3832907309219924</v>
      </c>
      <c r="K23" s="27">
        <f t="shared" si="2"/>
        <v>2.1019537518775091</v>
      </c>
      <c r="L23" s="18"/>
    </row>
    <row r="24" spans="1:14">
      <c r="A24" s="16"/>
      <c r="B24" s="11" t="s">
        <v>10</v>
      </c>
      <c r="C24" s="25">
        <v>1.7503333333333331</v>
      </c>
      <c r="D24" s="25">
        <v>2.0383333333333331</v>
      </c>
      <c r="E24" s="25">
        <v>2.7319999999999998</v>
      </c>
      <c r="F24" s="25">
        <v>2.8916666666666671</v>
      </c>
      <c r="G24" s="26">
        <v>2.8843333333333336</v>
      </c>
      <c r="H24" s="28">
        <f t="shared" si="0"/>
        <v>-0.25360230547550877</v>
      </c>
      <c r="I24" s="27">
        <f t="shared" si="3"/>
        <v>5.844314299658393</v>
      </c>
      <c r="J24" s="28">
        <f t="shared" si="1"/>
        <v>1.2733632653902132</v>
      </c>
      <c r="K24" s="27">
        <f t="shared" si="2"/>
        <v>1.2385850290407141</v>
      </c>
      <c r="L24" s="18"/>
    </row>
    <row r="25" spans="1:14">
      <c r="A25" s="16"/>
      <c r="B25" s="11" t="s">
        <v>5</v>
      </c>
      <c r="C25" s="25">
        <v>1.6643333333333334</v>
      </c>
      <c r="D25" s="25">
        <v>1.1829999999999998</v>
      </c>
      <c r="E25" s="25">
        <v>2.7323333333333335</v>
      </c>
      <c r="F25" s="25">
        <v>4.549666666666667</v>
      </c>
      <c r="G25" s="26">
        <v>2.7213333333333334</v>
      </c>
      <c r="H25" s="28">
        <f t="shared" si="0"/>
        <v>-40.186094219356725</v>
      </c>
      <c r="I25" s="27">
        <f t="shared" si="3"/>
        <v>66.512138587288035</v>
      </c>
      <c r="J25" s="28">
        <f t="shared" si="1"/>
        <v>1.2014027156645903</v>
      </c>
      <c r="K25" s="27">
        <f t="shared" si="2"/>
        <v>1.948754704481465</v>
      </c>
      <c r="L25" s="18"/>
    </row>
    <row r="26" spans="1:14">
      <c r="A26" s="16"/>
      <c r="B26" s="11" t="s">
        <v>8</v>
      </c>
      <c r="C26" s="25">
        <v>2.3673333333333333</v>
      </c>
      <c r="D26" s="25">
        <v>1.6883333333333335</v>
      </c>
      <c r="E26" s="25">
        <v>2.6150000000000002</v>
      </c>
      <c r="F26" s="25">
        <v>2.1286666666666663</v>
      </c>
      <c r="G26" s="26">
        <v>1.9330000000000001</v>
      </c>
      <c r="H26" s="28">
        <f t="shared" si="0"/>
        <v>-9.1919824616348063</v>
      </c>
      <c r="I26" s="27">
        <f t="shared" si="3"/>
        <v>-18.597833014659038</v>
      </c>
      <c r="J26" s="28">
        <f t="shared" si="1"/>
        <v>0.85337265410815266</v>
      </c>
      <c r="K26" s="27">
        <f t="shared" si="2"/>
        <v>0.91176991302063382</v>
      </c>
      <c r="L26" s="18"/>
    </row>
    <row r="27" spans="1:14">
      <c r="A27" s="16"/>
      <c r="B27" s="11" t="s">
        <v>25</v>
      </c>
      <c r="C27" s="25">
        <v>3.9623333333333335</v>
      </c>
      <c r="D27" s="25">
        <v>4.8033333333333337</v>
      </c>
      <c r="E27" s="25">
        <v>3.0576666666666665</v>
      </c>
      <c r="F27" s="25">
        <v>3.1936666666666667</v>
      </c>
      <c r="G27" s="26">
        <v>0.39500000000000002</v>
      </c>
      <c r="H27" s="28">
        <f t="shared" si="0"/>
        <v>-87.631771213860759</v>
      </c>
      <c r="I27" s="27">
        <f t="shared" si="3"/>
        <v>4.4478360405538098</v>
      </c>
      <c r="J27" s="28">
        <f t="shared" si="1"/>
        <v>0.17438292724920865</v>
      </c>
      <c r="K27" s="27">
        <f t="shared" si="2"/>
        <v>1.3679404222753984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5" sqref="J2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136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455.38166666666666</v>
      </c>
      <c r="D13" s="26">
        <v>466.90666666666669</v>
      </c>
      <c r="E13" s="26">
        <v>550.12700000000007</v>
      </c>
      <c r="F13" s="26">
        <v>587.08299999999997</v>
      </c>
      <c r="G13" s="26">
        <v>569.61400000000003</v>
      </c>
      <c r="H13" s="28">
        <f t="shared" ref="H13:H27" si="0">IF(OR(OR(G13=0,F13=0),G13=""),"",(G13/F13-1)*100)</f>
        <v>-2.9755588221767493</v>
      </c>
      <c r="I13" s="27">
        <f>IF(OR(OR(G13=0,F13=0),F13=""),"",(F13/E13-1)*100)</f>
        <v>6.7177215442979277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184.94966666666659</v>
      </c>
      <c r="D14" s="25">
        <f>D13-SUM(D15:D27)</f>
        <v>198.86233333333331</v>
      </c>
      <c r="E14" s="25">
        <f>E13-SUM(E15:E27)</f>
        <v>234.52466666666675</v>
      </c>
      <c r="F14" s="25">
        <f>F13-SUM(F15:F27)</f>
        <v>252.77266666666679</v>
      </c>
      <c r="G14" s="26">
        <f>G13-SUM(G15:G27)</f>
        <v>229.92633333333328</v>
      </c>
      <c r="H14" s="28">
        <f t="shared" si="0"/>
        <v>-9.0382926424007479</v>
      </c>
      <c r="I14" s="27">
        <f>IF(OR(OR(G14=0,F14=0),F14=""),"",(F14/E14-1)*100)</f>
        <v>7.7808446588418789</v>
      </c>
      <c r="J14" s="28">
        <f t="shared" si="1"/>
        <v>40.365288306350131</v>
      </c>
      <c r="K14" s="27">
        <f t="shared" si="2"/>
        <v>43.055695134532392</v>
      </c>
      <c r="L14" s="18"/>
    </row>
    <row r="15" spans="1:15">
      <c r="A15" s="16"/>
      <c r="B15" s="12" t="s">
        <v>4</v>
      </c>
      <c r="C15" s="109">
        <v>86.952666666666673</v>
      </c>
      <c r="D15" s="109">
        <v>82.86633333333333</v>
      </c>
      <c r="E15" s="109">
        <v>93.24466666666666</v>
      </c>
      <c r="F15" s="109">
        <v>106.36899999999999</v>
      </c>
      <c r="G15" s="109">
        <v>112.86</v>
      </c>
      <c r="H15" s="50">
        <f t="shared" si="0"/>
        <v>6.1023418477188063</v>
      </c>
      <c r="I15" s="36">
        <f t="shared" ref="I15:I27" si="3">IF(OR(OR(G15=0,F15=0),F15=""),"",(F15/E15-1)*100)</f>
        <v>14.075157113543568</v>
      </c>
      <c r="J15" s="50">
        <f t="shared" si="1"/>
        <v>19.81341750729441</v>
      </c>
      <c r="K15" s="36">
        <f t="shared" si="2"/>
        <v>18.118221784653958</v>
      </c>
      <c r="L15" s="18"/>
      <c r="N15" s="23" t="s">
        <v>4</v>
      </c>
      <c r="O15" s="34">
        <f>J15</f>
        <v>19.81341750729441</v>
      </c>
    </row>
    <row r="16" spans="1:15">
      <c r="A16" s="16"/>
      <c r="B16" s="11" t="s">
        <v>23</v>
      </c>
      <c r="C16" s="55">
        <v>50.590333333333326</v>
      </c>
      <c r="D16" s="55">
        <v>65.290000000000006</v>
      </c>
      <c r="E16" s="55">
        <v>60.109666666666669</v>
      </c>
      <c r="F16" s="55">
        <v>62.638333333333343</v>
      </c>
      <c r="G16" s="56">
        <v>56.714666666666666</v>
      </c>
      <c r="H16" s="28">
        <f t="shared" si="0"/>
        <v>-9.4569353164994929</v>
      </c>
      <c r="I16" s="27">
        <f t="shared" si="3"/>
        <v>4.2067554303523158</v>
      </c>
      <c r="J16" s="28">
        <f t="shared" si="1"/>
        <v>9.9566841170804548</v>
      </c>
      <c r="K16" s="27">
        <f t="shared" si="2"/>
        <v>10.669416987603686</v>
      </c>
      <c r="L16" s="18"/>
      <c r="N16" s="23" t="s">
        <v>37</v>
      </c>
      <c r="O16" s="34">
        <f>100-O15</f>
        <v>80.186582492705583</v>
      </c>
    </row>
    <row r="17" spans="1:14">
      <c r="A17" s="16"/>
      <c r="B17" s="11" t="s">
        <v>24</v>
      </c>
      <c r="C17" s="25">
        <v>32.768000000000001</v>
      </c>
      <c r="D17" s="25">
        <v>30.840999999999998</v>
      </c>
      <c r="E17" s="25">
        <v>46.157999999999994</v>
      </c>
      <c r="F17" s="25">
        <v>51.05533333333333</v>
      </c>
      <c r="G17" s="26">
        <v>46.770666666666671</v>
      </c>
      <c r="H17" s="28">
        <f t="shared" si="0"/>
        <v>-8.3922019247091306</v>
      </c>
      <c r="I17" s="27">
        <f t="shared" si="3"/>
        <v>10.609933994829369</v>
      </c>
      <c r="J17" s="28">
        <f t="shared" si="1"/>
        <v>8.2109405082506157</v>
      </c>
      <c r="K17" s="27">
        <f t="shared" si="2"/>
        <v>8.69644212714954</v>
      </c>
      <c r="L17" s="18"/>
    </row>
    <row r="18" spans="1:14">
      <c r="A18" s="16"/>
      <c r="B18" s="11" t="s">
        <v>20</v>
      </c>
      <c r="C18" s="25">
        <v>11.491666666666667</v>
      </c>
      <c r="D18" s="25">
        <v>6.636333333333333</v>
      </c>
      <c r="E18" s="25">
        <v>9.8023333333333333</v>
      </c>
      <c r="F18" s="25">
        <v>14.932</v>
      </c>
      <c r="G18" s="26">
        <v>19.066000000000003</v>
      </c>
      <c r="H18" s="28">
        <f t="shared" si="0"/>
        <v>27.685507634610239</v>
      </c>
      <c r="I18" s="27">
        <f t="shared" si="3"/>
        <v>52.331077634576808</v>
      </c>
      <c r="J18" s="28">
        <f t="shared" si="1"/>
        <v>3.347178966809103</v>
      </c>
      <c r="K18" s="27">
        <f t="shared" si="2"/>
        <v>2.5434223099629865</v>
      </c>
      <c r="L18" s="18"/>
    </row>
    <row r="19" spans="1:14">
      <c r="A19" s="16"/>
      <c r="B19" s="11" t="s">
        <v>22</v>
      </c>
      <c r="C19" s="25">
        <v>11.325333333333333</v>
      </c>
      <c r="D19" s="25">
        <v>9.5623333333333331</v>
      </c>
      <c r="E19" s="25">
        <v>19.312666666666669</v>
      </c>
      <c r="F19" s="25">
        <v>17.511666666666667</v>
      </c>
      <c r="G19" s="26">
        <v>16.372</v>
      </c>
      <c r="H19" s="28">
        <f t="shared" si="0"/>
        <v>-6.5080422575425896</v>
      </c>
      <c r="I19" s="27">
        <f t="shared" si="3"/>
        <v>-9.325485864199667</v>
      </c>
      <c r="J19" s="28">
        <f t="shared" si="1"/>
        <v>2.8742271081820316</v>
      </c>
      <c r="K19" s="27">
        <f t="shared" si="2"/>
        <v>2.9828263919525293</v>
      </c>
      <c r="L19" s="18"/>
    </row>
    <row r="20" spans="1:14">
      <c r="A20" s="16"/>
      <c r="B20" s="11" t="s">
        <v>25</v>
      </c>
      <c r="C20" s="25">
        <v>19.508666666666667</v>
      </c>
      <c r="D20" s="25">
        <v>15.430999999999999</v>
      </c>
      <c r="E20" s="25">
        <v>17.762666666666664</v>
      </c>
      <c r="F20" s="25">
        <v>14.171666666666667</v>
      </c>
      <c r="G20" s="26">
        <v>15.811333333333335</v>
      </c>
      <c r="H20" s="28">
        <f t="shared" si="0"/>
        <v>11.570034105609794</v>
      </c>
      <c r="I20" s="27">
        <f t="shared" si="3"/>
        <v>-20.216559075213926</v>
      </c>
      <c r="J20" s="28">
        <f t="shared" si="1"/>
        <v>2.7757978794996849</v>
      </c>
      <c r="K20" s="27">
        <f t="shared" si="2"/>
        <v>2.4139119454432625</v>
      </c>
      <c r="L20" s="18"/>
    </row>
    <row r="21" spans="1:14">
      <c r="A21" s="16"/>
      <c r="B21" s="11" t="s">
        <v>19</v>
      </c>
      <c r="C21" s="25">
        <v>9.2863333333333333</v>
      </c>
      <c r="D21" s="25">
        <v>11.217666666666666</v>
      </c>
      <c r="E21" s="25">
        <v>14.141333333333334</v>
      </c>
      <c r="F21" s="25">
        <v>16.730999999999998</v>
      </c>
      <c r="G21" s="26">
        <v>15.523000000000001</v>
      </c>
      <c r="H21" s="28">
        <f t="shared" si="0"/>
        <v>-7.220130297053351</v>
      </c>
      <c r="I21" s="27">
        <f t="shared" si="3"/>
        <v>18.312747501414272</v>
      </c>
      <c r="J21" s="28">
        <f t="shared" si="1"/>
        <v>2.7251788052962183</v>
      </c>
      <c r="K21" s="27">
        <f t="shared" si="2"/>
        <v>2.8498525762115405</v>
      </c>
      <c r="L21" s="18"/>
    </row>
    <row r="22" spans="1:14">
      <c r="A22" s="16"/>
      <c r="B22" s="11" t="s">
        <v>7</v>
      </c>
      <c r="C22" s="25">
        <v>10.020666666666665</v>
      </c>
      <c r="D22" s="25">
        <v>12.067333333333332</v>
      </c>
      <c r="E22" s="25">
        <v>12.378666666666668</v>
      </c>
      <c r="F22" s="25">
        <v>11.855333333333332</v>
      </c>
      <c r="G22" s="26">
        <v>14.327333333333334</v>
      </c>
      <c r="H22" s="28">
        <f t="shared" si="0"/>
        <v>20.851374908620613</v>
      </c>
      <c r="I22" s="27">
        <f t="shared" si="3"/>
        <v>-4.2277035760448278</v>
      </c>
      <c r="J22" s="28">
        <f t="shared" si="1"/>
        <v>2.5152705750443869</v>
      </c>
      <c r="K22" s="27">
        <f t="shared" si="2"/>
        <v>2.0193623956635323</v>
      </c>
      <c r="L22" s="18"/>
    </row>
    <row r="23" spans="1:14">
      <c r="A23" s="16"/>
      <c r="B23" s="11" t="s">
        <v>5</v>
      </c>
      <c r="C23" s="25">
        <v>14.695333333333332</v>
      </c>
      <c r="D23" s="25">
        <v>9.484</v>
      </c>
      <c r="E23" s="25">
        <v>12.511666666666665</v>
      </c>
      <c r="F23" s="25">
        <v>10.367333333333333</v>
      </c>
      <c r="G23" s="26">
        <v>12.38</v>
      </c>
      <c r="H23" s="28">
        <f t="shared" si="0"/>
        <v>19.413542537457417</v>
      </c>
      <c r="I23" s="27">
        <f t="shared" si="3"/>
        <v>-17.138670574130799</v>
      </c>
      <c r="J23" s="28">
        <f t="shared" si="1"/>
        <v>2.1734016368979696</v>
      </c>
      <c r="K23" s="27">
        <f t="shared" si="2"/>
        <v>1.7659058997336547</v>
      </c>
      <c r="L23" s="18"/>
    </row>
    <row r="24" spans="1:14">
      <c r="A24" s="16"/>
      <c r="B24" s="11" t="s">
        <v>10</v>
      </c>
      <c r="C24" s="25">
        <v>6.0479999999999992</v>
      </c>
      <c r="D24" s="25">
        <v>6.1980000000000004</v>
      </c>
      <c r="E24" s="25">
        <v>8.1659999999999986</v>
      </c>
      <c r="F24" s="25">
        <v>8.4546666666666663</v>
      </c>
      <c r="G24" s="26">
        <v>8.9109999999999996</v>
      </c>
      <c r="H24" s="28">
        <f t="shared" si="0"/>
        <v>5.3974136571518727</v>
      </c>
      <c r="I24" s="27">
        <f t="shared" si="3"/>
        <v>3.5349824475467528</v>
      </c>
      <c r="J24" s="28">
        <f t="shared" si="1"/>
        <v>1.5643927291112927</v>
      </c>
      <c r="K24" s="27">
        <f t="shared" si="2"/>
        <v>1.4401143733793462</v>
      </c>
      <c r="L24" s="18"/>
    </row>
    <row r="25" spans="1:14">
      <c r="A25" s="16"/>
      <c r="B25" s="11" t="s">
        <v>18</v>
      </c>
      <c r="C25" s="25">
        <v>6.3643333333333336</v>
      </c>
      <c r="D25" s="25">
        <v>6.8593333333333328</v>
      </c>
      <c r="E25" s="25">
        <v>7.8619999999999992</v>
      </c>
      <c r="F25" s="25">
        <v>7.2540000000000004</v>
      </c>
      <c r="G25" s="26">
        <v>7.6186666666666669</v>
      </c>
      <c r="H25" s="28">
        <f t="shared" si="0"/>
        <v>5.0271114787243887</v>
      </c>
      <c r="I25" s="27">
        <f t="shared" si="3"/>
        <v>-7.7334011701856831</v>
      </c>
      <c r="J25" s="28">
        <f t="shared" si="1"/>
        <v>1.3375139421900912</v>
      </c>
      <c r="K25" s="27">
        <f t="shared" si="2"/>
        <v>1.2356004176581508</v>
      </c>
      <c r="L25" s="18"/>
    </row>
    <row r="26" spans="1:14">
      <c r="A26" s="16"/>
      <c r="B26" s="11" t="s">
        <v>21</v>
      </c>
      <c r="C26" s="25">
        <v>6.8206666666666669</v>
      </c>
      <c r="D26" s="25">
        <v>6.7666666666666666</v>
      </c>
      <c r="E26" s="25">
        <v>6.8193333333333328</v>
      </c>
      <c r="F26" s="25">
        <v>7.286999999999999</v>
      </c>
      <c r="G26" s="26">
        <v>7.6066666666666665</v>
      </c>
      <c r="H26" s="28">
        <f t="shared" si="0"/>
        <v>4.3868075568363807</v>
      </c>
      <c r="I26" s="27">
        <f t="shared" si="3"/>
        <v>6.8579528790693178</v>
      </c>
      <c r="J26" s="28">
        <f t="shared" si="1"/>
        <v>1.335407252396652</v>
      </c>
      <c r="K26" s="27">
        <f t="shared" si="2"/>
        <v>1.2412214286565952</v>
      </c>
      <c r="L26" s="18"/>
    </row>
    <row r="27" spans="1:14">
      <c r="A27" s="16"/>
      <c r="B27" s="11" t="s">
        <v>8</v>
      </c>
      <c r="C27" s="25">
        <v>4.5599999999999996</v>
      </c>
      <c r="D27" s="25">
        <v>4.8243333333333336</v>
      </c>
      <c r="E27" s="25">
        <v>7.333333333333333</v>
      </c>
      <c r="F27" s="25">
        <v>5.6829999999999998</v>
      </c>
      <c r="G27" s="26">
        <v>5.7263333333333337</v>
      </c>
      <c r="H27" s="28">
        <f t="shared" si="0"/>
        <v>0.76250806498916468</v>
      </c>
      <c r="I27" s="27">
        <f t="shared" si="3"/>
        <v>-22.504545454545454</v>
      </c>
      <c r="J27" s="28">
        <f t="shared" si="1"/>
        <v>1.0053006655969363</v>
      </c>
      <c r="K27" s="27">
        <f t="shared" si="2"/>
        <v>0.96800622739885156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135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135.41866666666667</v>
      </c>
      <c r="D13" s="26">
        <v>120.92966666666666</v>
      </c>
      <c r="E13" s="26">
        <v>159.40133333333335</v>
      </c>
      <c r="F13" s="26">
        <v>173.24133333333336</v>
      </c>
      <c r="G13" s="26">
        <v>165.52533333333335</v>
      </c>
      <c r="H13" s="28">
        <f t="shared" ref="H13:H27" si="0">IF(OR(OR(G13=0,F13=0),G13=""),"",(G13/F13-1)*100)</f>
        <v>-4.4539024559189127</v>
      </c>
      <c r="I13" s="27">
        <f>IF(OR(OR(G13=0,F13=0),F13=""),"",(F13/E13-1)*100)</f>
        <v>8.6824869720872222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63.598666666666674</v>
      </c>
      <c r="D14" s="25">
        <f>D13-SUM(D15:D27)</f>
        <v>48.416666666666657</v>
      </c>
      <c r="E14" s="25">
        <f>E13-SUM(E15:E27)</f>
        <v>63.699333333333357</v>
      </c>
      <c r="F14" s="25">
        <f>F13-SUM(F15:F27)</f>
        <v>67.454000000000036</v>
      </c>
      <c r="G14" s="26">
        <f>G13-SUM(G15:G27)</f>
        <v>71.867666666666665</v>
      </c>
      <c r="H14" s="28">
        <f t="shared" si="0"/>
        <v>6.5432245184371851</v>
      </c>
      <c r="I14" s="27">
        <f>IF(OR(OR(G14=0,F14=0),F14=""),"",(F14/E14-1)*100)</f>
        <v>5.894357868737532</v>
      </c>
      <c r="J14" s="28">
        <f t="shared" si="1"/>
        <v>43.417925956953212</v>
      </c>
      <c r="K14" s="27">
        <f t="shared" si="2"/>
        <v>38.936435492684595</v>
      </c>
      <c r="L14" s="18"/>
    </row>
    <row r="15" spans="1:15">
      <c r="A15" s="16"/>
      <c r="B15" s="12" t="s">
        <v>4</v>
      </c>
      <c r="C15" s="109">
        <v>22.93</v>
      </c>
      <c r="D15" s="109">
        <v>22.670666666666666</v>
      </c>
      <c r="E15" s="109">
        <v>35.656666666666666</v>
      </c>
      <c r="F15" s="109">
        <v>44.901000000000003</v>
      </c>
      <c r="G15" s="109">
        <v>38.775666666666666</v>
      </c>
      <c r="H15" s="50">
        <f t="shared" si="0"/>
        <v>-13.641863952547462</v>
      </c>
      <c r="I15" s="36">
        <f t="shared" ref="I15:I27" si="3">IF(OR(OR(G15=0,F15=0),F15=""),"",(F15/E15-1)*100)</f>
        <v>25.925960549686835</v>
      </c>
      <c r="J15" s="50">
        <f t="shared" si="1"/>
        <v>23.425820015465909</v>
      </c>
      <c r="K15" s="36">
        <f t="shared" si="2"/>
        <v>25.918179649198418</v>
      </c>
      <c r="L15" s="18"/>
      <c r="N15" s="23" t="s">
        <v>4</v>
      </c>
      <c r="O15" s="34">
        <f>J15</f>
        <v>23.425820015465909</v>
      </c>
    </row>
    <row r="16" spans="1:15">
      <c r="A16" s="16"/>
      <c r="B16" s="11" t="s">
        <v>23</v>
      </c>
      <c r="C16" s="55">
        <v>16.559999999999999</v>
      </c>
      <c r="D16" s="55">
        <v>13.625333333333336</v>
      </c>
      <c r="E16" s="55">
        <v>19.201333333333334</v>
      </c>
      <c r="F16" s="55">
        <v>16.479666666666663</v>
      </c>
      <c r="G16" s="56">
        <v>11.979333333333335</v>
      </c>
      <c r="H16" s="28">
        <f t="shared" si="0"/>
        <v>-27.308400250814113</v>
      </c>
      <c r="I16" s="27">
        <f t="shared" si="3"/>
        <v>-14.174362891465897</v>
      </c>
      <c r="J16" s="28">
        <f t="shared" si="1"/>
        <v>7.2371600721742491</v>
      </c>
      <c r="K16" s="27">
        <f t="shared" si="2"/>
        <v>9.5125489682985549</v>
      </c>
      <c r="L16" s="18"/>
      <c r="N16" s="23" t="s">
        <v>37</v>
      </c>
      <c r="O16" s="34">
        <f>100-O15</f>
        <v>76.574179984534084</v>
      </c>
    </row>
    <row r="17" spans="1:14">
      <c r="A17" s="16"/>
      <c r="B17" s="11" t="s">
        <v>24</v>
      </c>
      <c r="C17" s="25">
        <v>5.28</v>
      </c>
      <c r="D17" s="25">
        <v>8.0723333333333329</v>
      </c>
      <c r="E17" s="25">
        <v>9.7323333333333348</v>
      </c>
      <c r="F17" s="25">
        <v>11.268333333333333</v>
      </c>
      <c r="G17" s="26">
        <v>11.512</v>
      </c>
      <c r="H17" s="28">
        <f t="shared" si="0"/>
        <v>2.1624020115367681</v>
      </c>
      <c r="I17" s="27">
        <f t="shared" si="3"/>
        <v>15.782443401719327</v>
      </c>
      <c r="J17" s="28">
        <f t="shared" si="1"/>
        <v>6.9548266529191896</v>
      </c>
      <c r="K17" s="27">
        <f t="shared" si="2"/>
        <v>6.504413881213873</v>
      </c>
      <c r="L17" s="18"/>
    </row>
    <row r="18" spans="1:14">
      <c r="A18" s="16"/>
      <c r="B18" s="11" t="s">
        <v>25</v>
      </c>
      <c r="C18" s="25">
        <v>7.4306666666666672</v>
      </c>
      <c r="D18" s="25">
        <v>6.6606666666666667</v>
      </c>
      <c r="E18" s="25">
        <v>6.0910000000000002</v>
      </c>
      <c r="F18" s="25">
        <v>6.1816666666666675</v>
      </c>
      <c r="G18" s="26">
        <v>6.2486666666666659</v>
      </c>
      <c r="H18" s="28">
        <f t="shared" si="0"/>
        <v>1.0838500943650242</v>
      </c>
      <c r="I18" s="27">
        <f t="shared" si="3"/>
        <v>1.4885349969901096</v>
      </c>
      <c r="J18" s="28">
        <f t="shared" si="1"/>
        <v>3.7750515530351842</v>
      </c>
      <c r="K18" s="27">
        <f t="shared" si="2"/>
        <v>3.5682400658811217</v>
      </c>
      <c r="L18" s="18"/>
    </row>
    <row r="19" spans="1:14">
      <c r="A19" s="16"/>
      <c r="B19" s="11" t="s">
        <v>22</v>
      </c>
      <c r="C19" s="25">
        <v>2.6596666666666668</v>
      </c>
      <c r="D19" s="25">
        <v>3.4909999999999997</v>
      </c>
      <c r="E19" s="25">
        <v>4.5440000000000005</v>
      </c>
      <c r="F19" s="25">
        <v>4.1973333333333329</v>
      </c>
      <c r="G19" s="26">
        <v>4.3250000000000002</v>
      </c>
      <c r="H19" s="28">
        <f t="shared" si="0"/>
        <v>3.0416137229987372</v>
      </c>
      <c r="I19" s="27">
        <f t="shared" si="3"/>
        <v>-7.629107981220673</v>
      </c>
      <c r="J19" s="28">
        <f t="shared" si="1"/>
        <v>2.6128930918932851</v>
      </c>
      <c r="K19" s="27">
        <f t="shared" si="2"/>
        <v>2.4228244221933171</v>
      </c>
      <c r="L19" s="18"/>
    </row>
    <row r="20" spans="1:14">
      <c r="A20" s="16"/>
      <c r="B20" s="11" t="s">
        <v>20</v>
      </c>
      <c r="C20" s="25">
        <v>1.9376666666666666</v>
      </c>
      <c r="D20" s="25">
        <v>2.2853333333333334</v>
      </c>
      <c r="E20" s="25">
        <v>2.031333333333333</v>
      </c>
      <c r="F20" s="25">
        <v>3.6279999999999997</v>
      </c>
      <c r="G20" s="26">
        <v>3.9039999999999999</v>
      </c>
      <c r="H20" s="28">
        <f t="shared" si="0"/>
        <v>7.6074972436604327</v>
      </c>
      <c r="I20" s="27">
        <f t="shared" si="3"/>
        <v>78.601903511650818</v>
      </c>
      <c r="J20" s="28">
        <f t="shared" si="1"/>
        <v>2.3585513597113028</v>
      </c>
      <c r="K20" s="27">
        <f t="shared" si="2"/>
        <v>2.0941884538716695</v>
      </c>
      <c r="L20" s="18"/>
    </row>
    <row r="21" spans="1:14">
      <c r="A21" s="16"/>
      <c r="B21" s="11" t="s">
        <v>5</v>
      </c>
      <c r="C21" s="25">
        <v>3.3736666666666664</v>
      </c>
      <c r="D21" s="25">
        <v>2.7966666666666669</v>
      </c>
      <c r="E21" s="25">
        <v>3.4346666666666663</v>
      </c>
      <c r="F21" s="25">
        <v>3.5306666666666664</v>
      </c>
      <c r="G21" s="26">
        <v>3.18</v>
      </c>
      <c r="H21" s="28">
        <f t="shared" si="0"/>
        <v>-9.9320241691842845</v>
      </c>
      <c r="I21" s="27">
        <f t="shared" si="3"/>
        <v>2.7950310559006208</v>
      </c>
      <c r="J21" s="28">
        <f t="shared" si="1"/>
        <v>1.9211560768140223</v>
      </c>
      <c r="K21" s="27">
        <f t="shared" si="2"/>
        <v>2.0380047871562597</v>
      </c>
      <c r="L21" s="18"/>
    </row>
    <row r="22" spans="1:14">
      <c r="A22" s="16"/>
      <c r="B22" s="11" t="s">
        <v>7</v>
      </c>
      <c r="C22" s="25">
        <v>2.5593333333333335</v>
      </c>
      <c r="D22" s="25">
        <v>3.4943333333333335</v>
      </c>
      <c r="E22" s="25">
        <v>2.4203333333333332</v>
      </c>
      <c r="F22" s="25">
        <v>2.714</v>
      </c>
      <c r="G22" s="26">
        <v>2.8126666666666669</v>
      </c>
      <c r="H22" s="28">
        <f t="shared" si="0"/>
        <v>3.635470400393026</v>
      </c>
      <c r="I22" s="27">
        <f t="shared" si="3"/>
        <v>12.133314970389764</v>
      </c>
      <c r="J22" s="28">
        <f t="shared" si="1"/>
        <v>1.6992363706663227</v>
      </c>
      <c r="K22" s="27">
        <f t="shared" si="2"/>
        <v>1.5666007342358634</v>
      </c>
      <c r="L22" s="18"/>
    </row>
    <row r="23" spans="1:14">
      <c r="A23" s="16"/>
      <c r="B23" s="11" t="s">
        <v>21</v>
      </c>
      <c r="C23" s="25">
        <v>1.5406666666666666</v>
      </c>
      <c r="D23" s="25">
        <v>1.5013333333333334</v>
      </c>
      <c r="E23" s="25">
        <v>2.5253333333333337</v>
      </c>
      <c r="F23" s="25">
        <v>3.0623333333333336</v>
      </c>
      <c r="G23" s="26">
        <v>2.7456666666666663</v>
      </c>
      <c r="H23" s="28">
        <f t="shared" si="0"/>
        <v>-10.340698813540893</v>
      </c>
      <c r="I23" s="27">
        <f t="shared" si="3"/>
        <v>21.26451953537487</v>
      </c>
      <c r="J23" s="28">
        <f t="shared" si="1"/>
        <v>1.6587591828843919</v>
      </c>
      <c r="K23" s="27">
        <f t="shared" si="2"/>
        <v>1.7676689935427266</v>
      </c>
      <c r="L23" s="18"/>
    </row>
    <row r="24" spans="1:14">
      <c r="A24" s="16"/>
      <c r="B24" s="11" t="s">
        <v>19</v>
      </c>
      <c r="C24" s="25">
        <v>2.75</v>
      </c>
      <c r="D24" s="25">
        <v>3.03</v>
      </c>
      <c r="E24" s="25">
        <v>2.2396666666666665</v>
      </c>
      <c r="F24" s="25">
        <v>3.891</v>
      </c>
      <c r="G24" s="26">
        <v>2.4556666666666667</v>
      </c>
      <c r="H24" s="28">
        <f t="shared" si="0"/>
        <v>-36.888546217767491</v>
      </c>
      <c r="I24" s="27">
        <f t="shared" si="3"/>
        <v>73.731210001488321</v>
      </c>
      <c r="J24" s="28">
        <f t="shared" si="1"/>
        <v>1.4835594148730504</v>
      </c>
      <c r="K24" s="27">
        <f t="shared" si="2"/>
        <v>2.2459997998937893</v>
      </c>
      <c r="L24" s="18"/>
    </row>
    <row r="25" spans="1:14">
      <c r="A25" s="16"/>
      <c r="B25" s="11" t="s">
        <v>10</v>
      </c>
      <c r="C25" s="25">
        <v>2.2529999999999997</v>
      </c>
      <c r="D25" s="25">
        <v>2.4289999999999998</v>
      </c>
      <c r="E25" s="25">
        <v>3.1896666666666671</v>
      </c>
      <c r="F25" s="25">
        <v>2.6483333333333334</v>
      </c>
      <c r="G25" s="26">
        <v>2.2110000000000003</v>
      </c>
      <c r="H25" s="28">
        <f t="shared" si="0"/>
        <v>-16.513530522341092</v>
      </c>
      <c r="I25" s="27">
        <f t="shared" si="3"/>
        <v>-16.971470373079743</v>
      </c>
      <c r="J25" s="28">
        <f t="shared" si="1"/>
        <v>1.3357471968037118</v>
      </c>
      <c r="K25" s="27">
        <f t="shared" si="2"/>
        <v>1.5286960001847132</v>
      </c>
      <c r="L25" s="18"/>
    </row>
    <row r="26" spans="1:14">
      <c r="A26" s="16"/>
      <c r="B26" s="11" t="s">
        <v>18</v>
      </c>
      <c r="C26" s="25">
        <v>1.395</v>
      </c>
      <c r="D26" s="25">
        <v>1.4003333333333334</v>
      </c>
      <c r="E26" s="25">
        <v>2.5869999999999997</v>
      </c>
      <c r="F26" s="25">
        <v>2.031333333333333</v>
      </c>
      <c r="G26" s="26">
        <v>2.1826666666666665</v>
      </c>
      <c r="H26" s="28">
        <f t="shared" si="0"/>
        <v>7.4499507712504132</v>
      </c>
      <c r="I26" s="27">
        <f t="shared" si="3"/>
        <v>-21.479190825924498</v>
      </c>
      <c r="J26" s="28">
        <f t="shared" si="1"/>
        <v>1.31862997808996</v>
      </c>
      <c r="K26" s="27">
        <f t="shared" si="2"/>
        <v>1.1725454279579157</v>
      </c>
      <c r="L26" s="18"/>
    </row>
    <row r="27" spans="1:14">
      <c r="A27" s="16"/>
      <c r="B27" s="11" t="s">
        <v>8</v>
      </c>
      <c r="C27" s="25">
        <v>1.1503333333333334</v>
      </c>
      <c r="D27" s="25">
        <v>1.056</v>
      </c>
      <c r="E27" s="25">
        <v>2.0486666666666666</v>
      </c>
      <c r="F27" s="25">
        <v>1.2536666666666665</v>
      </c>
      <c r="G27" s="26">
        <v>1.3253333333333333</v>
      </c>
      <c r="H27" s="28">
        <f t="shared" si="0"/>
        <v>5.7165647434193056</v>
      </c>
      <c r="I27" s="27">
        <f t="shared" si="3"/>
        <v>-38.805727302310459</v>
      </c>
      <c r="J27" s="28">
        <f t="shared" si="1"/>
        <v>0.8006830777162004</v>
      </c>
      <c r="K27" s="27">
        <f t="shared" si="2"/>
        <v>0.7236533236871876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134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25.535666666666668</v>
      </c>
      <c r="D13" s="26">
        <v>21.166333333333334</v>
      </c>
      <c r="E13" s="26">
        <v>25.266999999999999</v>
      </c>
      <c r="F13" s="26">
        <v>30.758333333333336</v>
      </c>
      <c r="G13" s="26">
        <v>21.599</v>
      </c>
      <c r="H13" s="28">
        <f t="shared" ref="H13:H27" si="0">IF(OR(OR(G13=0,F13=0),G13=""),"",(G13/F13-1)*100)</f>
        <v>-29.778379842861025</v>
      </c>
      <c r="I13" s="27">
        <f>IF(OR(OR(G13=0,F13=0),F13=""),"",(F13/E13-1)*100)</f>
        <v>21.733222516853345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10.440333333333339</v>
      </c>
      <c r="D14" s="25">
        <f>D13-SUM(D15:D27)</f>
        <v>3.4300000000000033</v>
      </c>
      <c r="E14" s="25">
        <f>E13-SUM(E15:E27)</f>
        <v>8.5379999999999967</v>
      </c>
      <c r="F14" s="25">
        <f>F13-SUM(F15:F27)</f>
        <v>9.5143333333333366</v>
      </c>
      <c r="G14" s="26">
        <f>G13-SUM(G15:G27)</f>
        <v>3.4699999999999989</v>
      </c>
      <c r="H14" s="28">
        <f t="shared" si="0"/>
        <v>-63.528711067512198</v>
      </c>
      <c r="I14" s="27">
        <f>IF(OR(OR(G14=0,F14=0),F14=""),"",(F14/E14-1)*100)</f>
        <v>11.435152650894121</v>
      </c>
      <c r="J14" s="28">
        <f t="shared" si="1"/>
        <v>16.065558590675487</v>
      </c>
      <c r="K14" s="27">
        <f t="shared" si="2"/>
        <v>30.932538607423471</v>
      </c>
      <c r="L14" s="18"/>
    </row>
    <row r="15" spans="1:15">
      <c r="A15" s="16"/>
      <c r="B15" s="12" t="s">
        <v>4</v>
      </c>
      <c r="C15" s="109">
        <v>6.1453333333333333</v>
      </c>
      <c r="D15" s="109">
        <v>8.8176666666666659</v>
      </c>
      <c r="E15" s="109">
        <v>9.8393333333333342</v>
      </c>
      <c r="F15" s="109">
        <v>12.38</v>
      </c>
      <c r="G15" s="109">
        <v>9.3680000000000003</v>
      </c>
      <c r="H15" s="50">
        <f t="shared" si="0"/>
        <v>-24.329563812600973</v>
      </c>
      <c r="I15" s="36">
        <f t="shared" ref="I15:I27" si="3">IF(OR(OR(G15=0,F15=0),F15=""),"",(F15/E15-1)*100)</f>
        <v>25.821532624161534</v>
      </c>
      <c r="J15" s="50">
        <f t="shared" si="1"/>
        <v>43.37237835084958</v>
      </c>
      <c r="K15" s="36">
        <f t="shared" si="2"/>
        <v>40.249254944459494</v>
      </c>
      <c r="L15" s="18"/>
      <c r="N15" s="23" t="s">
        <v>4</v>
      </c>
      <c r="O15" s="34">
        <f>J15</f>
        <v>43.37237835084958</v>
      </c>
    </row>
    <row r="16" spans="1:15">
      <c r="A16" s="16"/>
      <c r="B16" s="11" t="s">
        <v>24</v>
      </c>
      <c r="C16" s="55">
        <v>2.16</v>
      </c>
      <c r="D16" s="55">
        <v>2.6949999999999998</v>
      </c>
      <c r="E16" s="55">
        <v>1.2466666666666666</v>
      </c>
      <c r="F16" s="55">
        <v>1.6159999999999999</v>
      </c>
      <c r="G16" s="56">
        <v>3.1123333333333334</v>
      </c>
      <c r="H16" s="28">
        <f t="shared" si="0"/>
        <v>92.594884488448855</v>
      </c>
      <c r="I16" s="27">
        <f t="shared" si="3"/>
        <v>29.62566844919785</v>
      </c>
      <c r="J16" s="28">
        <f t="shared" si="1"/>
        <v>14.40961772921586</v>
      </c>
      <c r="K16" s="27">
        <f t="shared" si="2"/>
        <v>5.2538607423462471</v>
      </c>
      <c r="L16" s="18"/>
      <c r="N16" s="23" t="s">
        <v>37</v>
      </c>
      <c r="O16" s="34">
        <f>100-O15</f>
        <v>56.62762164915042</v>
      </c>
    </row>
    <row r="17" spans="1:14">
      <c r="A17" s="16"/>
      <c r="B17" s="11" t="s">
        <v>23</v>
      </c>
      <c r="C17" s="25">
        <v>1.69</v>
      </c>
      <c r="D17" s="25">
        <v>2.2236666666666669</v>
      </c>
      <c r="E17" s="25">
        <v>2.8483333333333332</v>
      </c>
      <c r="F17" s="25">
        <v>2.339</v>
      </c>
      <c r="G17" s="26">
        <v>2.234</v>
      </c>
      <c r="H17" s="28">
        <f t="shared" si="0"/>
        <v>-4.4890979050876467</v>
      </c>
      <c r="I17" s="27">
        <f t="shared" si="3"/>
        <v>-17.881802223522524</v>
      </c>
      <c r="J17" s="28">
        <f t="shared" si="1"/>
        <v>10.343071438492522</v>
      </c>
      <c r="K17" s="27">
        <f t="shared" si="2"/>
        <v>7.6044432403142768</v>
      </c>
      <c r="L17" s="18"/>
    </row>
    <row r="18" spans="1:14">
      <c r="A18" s="16"/>
      <c r="B18" s="11" t="s">
        <v>18</v>
      </c>
      <c r="C18" s="25">
        <v>0.21566666666666667</v>
      </c>
      <c r="D18" s="25">
        <v>0.32666666666666666</v>
      </c>
      <c r="E18" s="25">
        <v>6.5666666666666665E-2</v>
      </c>
      <c r="F18" s="25">
        <v>0.12466666666666666</v>
      </c>
      <c r="G18" s="26">
        <v>0.49399999999999994</v>
      </c>
      <c r="H18" s="28">
        <f t="shared" si="0"/>
        <v>296.2566844919786</v>
      </c>
      <c r="I18" s="27">
        <f t="shared" si="3"/>
        <v>89.847715736040598</v>
      </c>
      <c r="J18" s="28">
        <f t="shared" si="1"/>
        <v>2.287142923283485</v>
      </c>
      <c r="K18" s="27">
        <f t="shared" si="2"/>
        <v>0.40531021403413708</v>
      </c>
      <c r="L18" s="18"/>
    </row>
    <row r="19" spans="1:14">
      <c r="A19" s="16"/>
      <c r="B19" s="11" t="s">
        <v>20</v>
      </c>
      <c r="C19" s="25">
        <v>0.52266666666666672</v>
      </c>
      <c r="D19" s="25">
        <v>0.22766666666666668</v>
      </c>
      <c r="E19" s="25">
        <v>0.15533333333333335</v>
      </c>
      <c r="F19" s="25">
        <v>6.2666666666666662E-2</v>
      </c>
      <c r="G19" s="26">
        <v>0.46733333333333332</v>
      </c>
      <c r="H19" s="28">
        <f t="shared" si="0"/>
        <v>645.74468085106389</v>
      </c>
      <c r="I19" s="27">
        <f t="shared" si="3"/>
        <v>-59.656652360515025</v>
      </c>
      <c r="J19" s="28">
        <f t="shared" si="1"/>
        <v>2.16368041730327</v>
      </c>
      <c r="K19" s="27">
        <f t="shared" si="2"/>
        <v>0.20373882416689243</v>
      </c>
      <c r="L19" s="18"/>
    </row>
    <row r="20" spans="1:14">
      <c r="A20" s="16"/>
      <c r="B20" s="11" t="s">
        <v>5</v>
      </c>
      <c r="C20" s="25">
        <v>0.51766666666666661</v>
      </c>
      <c r="D20" s="25">
        <v>0.25966666666666666</v>
      </c>
      <c r="E20" s="25">
        <v>0.11533333333333333</v>
      </c>
      <c r="F20" s="25">
        <v>0.436</v>
      </c>
      <c r="G20" s="26">
        <v>0.45566666666666666</v>
      </c>
      <c r="H20" s="28">
        <f t="shared" si="0"/>
        <v>4.5107033639143701</v>
      </c>
      <c r="I20" s="27">
        <f t="shared" si="3"/>
        <v>278.03468208092488</v>
      </c>
      <c r="J20" s="28">
        <f t="shared" si="1"/>
        <v>2.1096655709369259</v>
      </c>
      <c r="K20" s="27">
        <f t="shared" si="2"/>
        <v>1.4175020319696556</v>
      </c>
      <c r="L20" s="18"/>
    </row>
    <row r="21" spans="1:14">
      <c r="A21" s="16"/>
      <c r="B21" s="11" t="s">
        <v>22</v>
      </c>
      <c r="C21" s="25">
        <v>0.26099999999999995</v>
      </c>
      <c r="D21" s="25">
        <v>0.35066666666666668</v>
      </c>
      <c r="E21" s="25">
        <v>0.3256666666666666</v>
      </c>
      <c r="F21" s="25">
        <v>0.36533333333333334</v>
      </c>
      <c r="G21" s="26">
        <v>0.4386666666666667</v>
      </c>
      <c r="H21" s="28">
        <f t="shared" si="0"/>
        <v>20.07299270072993</v>
      </c>
      <c r="I21" s="27">
        <f t="shared" si="3"/>
        <v>12.180143295803504</v>
      </c>
      <c r="J21" s="28">
        <f t="shared" si="1"/>
        <v>2.0309582233745389</v>
      </c>
      <c r="K21" s="27">
        <f t="shared" si="2"/>
        <v>1.1877539962069898</v>
      </c>
      <c r="L21" s="18"/>
    </row>
    <row r="22" spans="1:14">
      <c r="A22" s="16"/>
      <c r="B22" s="11" t="s">
        <v>21</v>
      </c>
      <c r="C22" s="25">
        <v>0.25966666666666666</v>
      </c>
      <c r="D22" s="25">
        <v>0.35466666666666669</v>
      </c>
      <c r="E22" s="25">
        <v>0.34200000000000003</v>
      </c>
      <c r="F22" s="25">
        <v>0.39366666666666666</v>
      </c>
      <c r="G22" s="26">
        <v>0.38933333333333331</v>
      </c>
      <c r="H22" s="28">
        <f t="shared" si="0"/>
        <v>-1.1007620660457351</v>
      </c>
      <c r="I22" s="27">
        <f t="shared" si="3"/>
        <v>15.107212475633514</v>
      </c>
      <c r="J22" s="28">
        <f t="shared" si="1"/>
        <v>1.8025525873111408</v>
      </c>
      <c r="K22" s="27">
        <f t="shared" si="2"/>
        <v>1.2798699539420211</v>
      </c>
      <c r="L22" s="18"/>
    </row>
    <row r="23" spans="1:14">
      <c r="A23" s="16"/>
      <c r="B23" s="11" t="s">
        <v>25</v>
      </c>
      <c r="C23" s="25">
        <v>2.1186666666666665</v>
      </c>
      <c r="D23" s="25">
        <v>1.0996666666666668</v>
      </c>
      <c r="E23" s="25">
        <v>0.57200000000000006</v>
      </c>
      <c r="F23" s="25">
        <v>0.82499999999999996</v>
      </c>
      <c r="G23" s="26">
        <v>0.33800000000000002</v>
      </c>
      <c r="H23" s="28">
        <f t="shared" si="0"/>
        <v>-59.030303030303031</v>
      </c>
      <c r="I23" s="27">
        <f t="shared" si="3"/>
        <v>44.230769230769205</v>
      </c>
      <c r="J23" s="28">
        <f t="shared" si="1"/>
        <v>1.5648872632992268</v>
      </c>
      <c r="K23" s="27">
        <f t="shared" si="2"/>
        <v>2.6821999458141419</v>
      </c>
      <c r="L23" s="18"/>
    </row>
    <row r="24" spans="1:14">
      <c r="A24" s="16"/>
      <c r="B24" s="11" t="s">
        <v>8</v>
      </c>
      <c r="C24" s="25">
        <v>0.215</v>
      </c>
      <c r="D24" s="25">
        <v>0.32233333333333336</v>
      </c>
      <c r="E24" s="25">
        <v>0.14099999999999999</v>
      </c>
      <c r="F24" s="25">
        <v>0.28333333333333338</v>
      </c>
      <c r="G24" s="26">
        <v>0.30433333333333334</v>
      </c>
      <c r="H24" s="28">
        <f t="shared" si="0"/>
        <v>7.4117647058823399</v>
      </c>
      <c r="I24" s="27">
        <f t="shared" si="3"/>
        <v>100.94562647754142</v>
      </c>
      <c r="J24" s="28">
        <f t="shared" si="1"/>
        <v>1.4090158494992053</v>
      </c>
      <c r="K24" s="27">
        <f t="shared" si="2"/>
        <v>0.92115957735031173</v>
      </c>
      <c r="L24" s="18"/>
    </row>
    <row r="25" spans="1:14">
      <c r="A25" s="16"/>
      <c r="B25" s="11" t="s">
        <v>19</v>
      </c>
      <c r="C25" s="25">
        <v>0.34699999999999998</v>
      </c>
      <c r="D25" s="25">
        <v>0.12866666666666668</v>
      </c>
      <c r="E25" s="25">
        <v>0.5139999999999999</v>
      </c>
      <c r="F25" s="25">
        <v>1.216</v>
      </c>
      <c r="G25" s="26">
        <v>0.26400000000000001</v>
      </c>
      <c r="H25" s="28">
        <f t="shared" si="0"/>
        <v>-78.289473684210535</v>
      </c>
      <c r="I25" s="27">
        <f t="shared" si="3"/>
        <v>136.57587548638136</v>
      </c>
      <c r="J25" s="28">
        <f t="shared" si="1"/>
        <v>1.2222788092041299</v>
      </c>
      <c r="K25" s="27">
        <f t="shared" si="2"/>
        <v>3.9534001625575721</v>
      </c>
      <c r="L25" s="18"/>
    </row>
    <row r="26" spans="1:14">
      <c r="A26" s="16"/>
      <c r="B26" s="11" t="s">
        <v>7</v>
      </c>
      <c r="C26" s="25">
        <v>0.33366666666666661</v>
      </c>
      <c r="D26" s="25">
        <v>0.48433333333333334</v>
      </c>
      <c r="E26" s="25">
        <v>0.42399999999999999</v>
      </c>
      <c r="F26" s="25">
        <v>0.7673333333333332</v>
      </c>
      <c r="G26" s="26">
        <v>0.20200000000000004</v>
      </c>
      <c r="H26" s="28">
        <f t="shared" si="0"/>
        <v>-73.675065160729787</v>
      </c>
      <c r="I26" s="27">
        <f t="shared" si="3"/>
        <v>80.97484276729557</v>
      </c>
      <c r="J26" s="28">
        <f t="shared" si="1"/>
        <v>0.93522848280012982</v>
      </c>
      <c r="K26" s="27">
        <f t="shared" si="2"/>
        <v>2.4947168788946077</v>
      </c>
      <c r="L26" s="18"/>
    </row>
    <row r="27" spans="1:14">
      <c r="A27" s="16"/>
      <c r="B27" s="11" t="s">
        <v>10</v>
      </c>
      <c r="C27" s="25">
        <v>0.309</v>
      </c>
      <c r="D27" s="25">
        <v>0.44566666666666666</v>
      </c>
      <c r="E27" s="25">
        <v>0.13966666666666666</v>
      </c>
      <c r="F27" s="25">
        <v>0.435</v>
      </c>
      <c r="G27" s="26">
        <v>6.133333333333333E-2</v>
      </c>
      <c r="H27" s="28">
        <f t="shared" si="0"/>
        <v>-85.900383141762447</v>
      </c>
      <c r="I27" s="27">
        <f t="shared" si="3"/>
        <v>211.45584725536995</v>
      </c>
      <c r="J27" s="28">
        <f t="shared" si="1"/>
        <v>0.28396376375449478</v>
      </c>
      <c r="K27" s="27">
        <f t="shared" si="2"/>
        <v>1.4142508805201841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5" sqref="J25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8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8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8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8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8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8">
      <c r="A7" s="16"/>
      <c r="B7" s="10"/>
      <c r="C7" s="194" t="s">
        <v>133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8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8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8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8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8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8">
      <c r="A13" s="16"/>
      <c r="B13" s="12" t="s">
        <v>26</v>
      </c>
      <c r="C13" s="26">
        <v>109.86666666666667</v>
      </c>
      <c r="D13" s="26">
        <v>119.08333333333333</v>
      </c>
      <c r="E13" s="26">
        <v>135.74966666666668</v>
      </c>
      <c r="F13" s="26">
        <v>143.971</v>
      </c>
      <c r="G13" s="26">
        <v>126.99466666666667</v>
      </c>
      <c r="H13" s="28">
        <f t="shared" ref="H13:H27" si="0">IF(OR(OR(G13=0,F13=0),G13=""),"",(G13/F13-1)*100)</f>
        <v>-11.791495046456113</v>
      </c>
      <c r="I13" s="27">
        <f>IF(OR(OR(G13=0,F13=0),F13=""),"",(F13/E13-1)*100)</f>
        <v>6.0562456875277615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8">
      <c r="A14" s="16"/>
      <c r="B14" s="11" t="s">
        <v>28</v>
      </c>
      <c r="C14" s="25">
        <f>C13-SUM(C15:C27)</f>
        <v>26.76133333333334</v>
      </c>
      <c r="D14" s="25">
        <f>D13-SUM(D15:D27)</f>
        <v>35.672000000000011</v>
      </c>
      <c r="E14" s="25">
        <f>E13-SUM(E15:E27)</f>
        <v>43.209333333333348</v>
      </c>
      <c r="F14" s="25">
        <f>F13-SUM(F15:F27)</f>
        <v>44.62566666666666</v>
      </c>
      <c r="G14" s="26">
        <f>G13-SUM(G15:G27)</f>
        <v>42.217333333333357</v>
      </c>
      <c r="H14" s="28">
        <f t="shared" si="0"/>
        <v>-5.3967447731872564</v>
      </c>
      <c r="I14" s="27">
        <f>IF(OR(OR(G14=0,F14=0),F14=""),"",(F14/E14-1)*100)</f>
        <v>3.277841207146559</v>
      </c>
      <c r="J14" s="28">
        <f t="shared" si="1"/>
        <v>33.243390798563738</v>
      </c>
      <c r="K14" s="27">
        <f t="shared" si="2"/>
        <v>30.996288604418016</v>
      </c>
      <c r="L14" s="18"/>
    </row>
    <row r="15" spans="1:18">
      <c r="A15" s="16"/>
      <c r="B15" s="12" t="s">
        <v>4</v>
      </c>
      <c r="C15" s="109">
        <v>41.317</v>
      </c>
      <c r="D15" s="109">
        <v>39.298000000000002</v>
      </c>
      <c r="E15" s="109">
        <v>36.386666666666663</v>
      </c>
      <c r="F15" s="109">
        <v>50.377000000000002</v>
      </c>
      <c r="G15" s="109">
        <v>37.592000000000006</v>
      </c>
      <c r="H15" s="50">
        <f t="shared" si="0"/>
        <v>-25.378645016575017</v>
      </c>
      <c r="I15" s="36">
        <f t="shared" ref="I15:I27" si="3">IF(OR(OR(G15=0,F15=0),F15=""),"",(F15/E15-1)*100)</f>
        <v>38.449065591791886</v>
      </c>
      <c r="J15" s="50">
        <f t="shared" si="1"/>
        <v>29.601243096822966</v>
      </c>
      <c r="K15" s="36">
        <f t="shared" si="2"/>
        <v>34.991074591410772</v>
      </c>
      <c r="L15" s="18"/>
      <c r="N15" s="23" t="s">
        <v>4</v>
      </c>
      <c r="O15" s="34">
        <f>J15</f>
        <v>29.601243096822966</v>
      </c>
      <c r="R15" s="122"/>
    </row>
    <row r="16" spans="1:18">
      <c r="A16" s="16"/>
      <c r="B16" s="11" t="s">
        <v>23</v>
      </c>
      <c r="C16" s="55">
        <v>10.293333333333335</v>
      </c>
      <c r="D16" s="55">
        <v>16.414666666666665</v>
      </c>
      <c r="E16" s="55">
        <v>21.274000000000001</v>
      </c>
      <c r="F16" s="55">
        <v>15.159000000000001</v>
      </c>
      <c r="G16" s="56">
        <v>15.471333333333334</v>
      </c>
      <c r="H16" s="28">
        <f t="shared" si="0"/>
        <v>2.0603821712074311</v>
      </c>
      <c r="I16" s="27">
        <f t="shared" si="3"/>
        <v>-28.744006768825791</v>
      </c>
      <c r="J16" s="28">
        <f t="shared" si="1"/>
        <v>12.182663838901371</v>
      </c>
      <c r="K16" s="27">
        <f t="shared" si="2"/>
        <v>10.529203797987096</v>
      </c>
      <c r="L16" s="18"/>
      <c r="N16" s="23" t="s">
        <v>37</v>
      </c>
      <c r="O16" s="34">
        <f>100-O15</f>
        <v>70.398756903177031</v>
      </c>
    </row>
    <row r="17" spans="1:14">
      <c r="A17" s="16"/>
      <c r="B17" s="11" t="s">
        <v>24</v>
      </c>
      <c r="C17" s="25">
        <v>11.103333333333333</v>
      </c>
      <c r="D17" s="25">
        <v>8.6603333333333339</v>
      </c>
      <c r="E17" s="25">
        <v>10.368</v>
      </c>
      <c r="F17" s="25">
        <v>11.091333333333333</v>
      </c>
      <c r="G17" s="26">
        <v>11.007</v>
      </c>
      <c r="H17" s="28">
        <f t="shared" si="0"/>
        <v>-0.76035342910381054</v>
      </c>
      <c r="I17" s="27">
        <f t="shared" si="3"/>
        <v>6.9765946502057474</v>
      </c>
      <c r="J17" s="28">
        <f t="shared" si="1"/>
        <v>8.667293114671482</v>
      </c>
      <c r="K17" s="27">
        <f t="shared" si="2"/>
        <v>7.7038662878866804</v>
      </c>
      <c r="L17" s="18"/>
    </row>
    <row r="18" spans="1:14">
      <c r="A18" s="16"/>
      <c r="B18" s="11" t="s">
        <v>19</v>
      </c>
      <c r="C18" s="25">
        <v>3.9836666666666667</v>
      </c>
      <c r="D18" s="25">
        <v>3.8736666666666664</v>
      </c>
      <c r="E18" s="25">
        <v>4.04</v>
      </c>
      <c r="F18" s="25">
        <v>3.1076666666666668</v>
      </c>
      <c r="G18" s="26">
        <v>4.2836666666666661</v>
      </c>
      <c r="H18" s="28">
        <f t="shared" si="0"/>
        <v>37.841896385283682</v>
      </c>
      <c r="I18" s="27">
        <f t="shared" si="3"/>
        <v>-23.07755775577558</v>
      </c>
      <c r="J18" s="28">
        <f t="shared" si="1"/>
        <v>3.3731075320748372</v>
      </c>
      <c r="K18" s="27">
        <f t="shared" si="2"/>
        <v>2.1585365571307182</v>
      </c>
      <c r="L18" s="18"/>
    </row>
    <row r="19" spans="1:14">
      <c r="A19" s="16"/>
      <c r="B19" s="11" t="s">
        <v>25</v>
      </c>
      <c r="C19" s="25">
        <v>4.1596666666666664</v>
      </c>
      <c r="D19" s="25">
        <v>3.7306666666666666</v>
      </c>
      <c r="E19" s="25">
        <v>5.274</v>
      </c>
      <c r="F19" s="25">
        <v>2.4576666666666669</v>
      </c>
      <c r="G19" s="26">
        <v>3.1393333333333331</v>
      </c>
      <c r="H19" s="28">
        <f t="shared" si="0"/>
        <v>27.736335277363324</v>
      </c>
      <c r="I19" s="27">
        <f t="shared" si="3"/>
        <v>-53.400328656301355</v>
      </c>
      <c r="J19" s="28">
        <f t="shared" si="1"/>
        <v>2.4720198223547443</v>
      </c>
      <c r="K19" s="27">
        <f t="shared" si="2"/>
        <v>1.7070567452241541</v>
      </c>
      <c r="L19" s="18"/>
    </row>
    <row r="20" spans="1:14">
      <c r="A20" s="16"/>
      <c r="B20" s="11" t="s">
        <v>7</v>
      </c>
      <c r="C20" s="25">
        <v>2.279666666666667</v>
      </c>
      <c r="D20" s="25">
        <v>2.621</v>
      </c>
      <c r="E20" s="25">
        <v>3.0449999999999999</v>
      </c>
      <c r="F20" s="25">
        <v>3.0986666666666665</v>
      </c>
      <c r="G20" s="26">
        <v>2.7756666666666665</v>
      </c>
      <c r="H20" s="28">
        <f t="shared" si="0"/>
        <v>-10.423838209982783</v>
      </c>
      <c r="I20" s="27">
        <f t="shared" si="3"/>
        <v>1.7624521072796995</v>
      </c>
      <c r="J20" s="28">
        <f t="shared" si="1"/>
        <v>2.1856560905444846</v>
      </c>
      <c r="K20" s="27">
        <f t="shared" si="2"/>
        <v>2.1522852981966274</v>
      </c>
      <c r="L20" s="18"/>
    </row>
    <row r="21" spans="1:14">
      <c r="A21" s="16"/>
      <c r="B21" s="11" t="s">
        <v>22</v>
      </c>
      <c r="C21" s="25">
        <v>1.5266666666666666</v>
      </c>
      <c r="D21" s="25">
        <v>2.0623333333333336</v>
      </c>
      <c r="E21" s="25">
        <v>3.4666666666666668</v>
      </c>
      <c r="F21" s="25">
        <v>3.2926666666666669</v>
      </c>
      <c r="G21" s="26">
        <v>2.3983333333333334</v>
      </c>
      <c r="H21" s="28">
        <f t="shared" si="0"/>
        <v>-27.161368698117027</v>
      </c>
      <c r="I21" s="27">
        <f t="shared" si="3"/>
        <v>-5.0192307692307647</v>
      </c>
      <c r="J21" s="28">
        <f t="shared" si="1"/>
        <v>1.8885307519475882</v>
      </c>
      <c r="K21" s="27">
        <f t="shared" si="2"/>
        <v>2.2870346574425868</v>
      </c>
      <c r="L21" s="18"/>
    </row>
    <row r="22" spans="1:14">
      <c r="A22" s="16"/>
      <c r="B22" s="11" t="s">
        <v>18</v>
      </c>
      <c r="C22" s="25">
        <v>1.1603333333333332</v>
      </c>
      <c r="D22" s="25">
        <v>1.0359999999999998</v>
      </c>
      <c r="E22" s="25">
        <v>1.5126666666666668</v>
      </c>
      <c r="F22" s="25">
        <v>2.1626666666666665</v>
      </c>
      <c r="G22" s="26">
        <v>2.2520000000000002</v>
      </c>
      <c r="H22" s="28">
        <f t="shared" si="0"/>
        <v>4.1307028360049403</v>
      </c>
      <c r="I22" s="27">
        <f t="shared" si="3"/>
        <v>42.970471573380323</v>
      </c>
      <c r="J22" s="28">
        <f t="shared" si="1"/>
        <v>1.7733028158662831</v>
      </c>
      <c r="K22" s="27">
        <f t="shared" si="2"/>
        <v>1.5021543690511745</v>
      </c>
      <c r="L22" s="18"/>
    </row>
    <row r="23" spans="1:14">
      <c r="A23" s="16"/>
      <c r="B23" s="11" t="s">
        <v>21</v>
      </c>
      <c r="C23" s="25">
        <v>1.2693333333333332</v>
      </c>
      <c r="D23" s="25">
        <v>1.3859999999999999</v>
      </c>
      <c r="E23" s="25">
        <v>0.90700000000000003</v>
      </c>
      <c r="F23" s="25">
        <v>1.3476666666666668</v>
      </c>
      <c r="G23" s="26">
        <v>1.7143333333333335</v>
      </c>
      <c r="H23" s="28">
        <f t="shared" si="0"/>
        <v>27.207519168933956</v>
      </c>
      <c r="I23" s="27">
        <f t="shared" si="3"/>
        <v>48.58507901506799</v>
      </c>
      <c r="J23" s="28">
        <f t="shared" si="1"/>
        <v>1.3499254561871366</v>
      </c>
      <c r="K23" s="27">
        <f t="shared" si="2"/>
        <v>0.93606814335294386</v>
      </c>
      <c r="L23" s="18"/>
    </row>
    <row r="24" spans="1:14">
      <c r="A24" s="16"/>
      <c r="B24" s="11" t="s">
        <v>20</v>
      </c>
      <c r="C24" s="25">
        <v>0.58700000000000008</v>
      </c>
      <c r="D24" s="25">
        <v>1.1180000000000001</v>
      </c>
      <c r="E24" s="25">
        <v>1.1539999999999999</v>
      </c>
      <c r="F24" s="25">
        <v>2.5776666666666666</v>
      </c>
      <c r="G24" s="26">
        <v>1.38</v>
      </c>
      <c r="H24" s="28">
        <f t="shared" si="0"/>
        <v>-46.463209621104362</v>
      </c>
      <c r="I24" s="27">
        <f t="shared" si="3"/>
        <v>123.36799537839399</v>
      </c>
      <c r="J24" s="28">
        <f t="shared" si="1"/>
        <v>1.0866598072359992</v>
      </c>
      <c r="K24" s="27">
        <f t="shared" si="2"/>
        <v>1.7904068643453657</v>
      </c>
      <c r="L24" s="18"/>
    </row>
    <row r="25" spans="1:14">
      <c r="A25" s="16"/>
      <c r="B25" s="11" t="s">
        <v>8</v>
      </c>
      <c r="C25" s="25">
        <v>0.56166666666666665</v>
      </c>
      <c r="D25" s="25">
        <v>0.69833333333333336</v>
      </c>
      <c r="E25" s="25">
        <v>0.67099999999999993</v>
      </c>
      <c r="F25" s="25">
        <v>1.04</v>
      </c>
      <c r="G25" s="26">
        <v>1.1133333333333333</v>
      </c>
      <c r="H25" s="28">
        <f t="shared" si="0"/>
        <v>7.0512820512820484</v>
      </c>
      <c r="I25" s="27">
        <f t="shared" si="3"/>
        <v>54.992548435171408</v>
      </c>
      <c r="J25" s="28">
        <f t="shared" si="1"/>
        <v>0.87667723578942935</v>
      </c>
      <c r="K25" s="27">
        <f t="shared" si="2"/>
        <v>0.72236769905050324</v>
      </c>
      <c r="L25" s="18"/>
    </row>
    <row r="26" spans="1:14">
      <c r="A26" s="16"/>
      <c r="B26" s="11" t="s">
        <v>5</v>
      </c>
      <c r="C26" s="25">
        <v>3.9929999999999999</v>
      </c>
      <c r="D26" s="25">
        <v>1.5416666666666667</v>
      </c>
      <c r="E26" s="25">
        <v>2.3696666666666668</v>
      </c>
      <c r="F26" s="25">
        <v>1.744</v>
      </c>
      <c r="G26" s="26">
        <v>1.0743333333333334</v>
      </c>
      <c r="H26" s="28">
        <f t="shared" si="0"/>
        <v>-38.39831804281345</v>
      </c>
      <c r="I26" s="27">
        <f t="shared" si="3"/>
        <v>-26.40315093543396</v>
      </c>
      <c r="J26" s="28">
        <f t="shared" si="1"/>
        <v>0.84596728471536853</v>
      </c>
      <c r="K26" s="27">
        <f t="shared" si="2"/>
        <v>1.2113550645616131</v>
      </c>
      <c r="L26" s="18"/>
    </row>
    <row r="27" spans="1:14">
      <c r="A27" s="16"/>
      <c r="B27" s="11" t="s">
        <v>10</v>
      </c>
      <c r="C27" s="25">
        <v>0.8706666666666667</v>
      </c>
      <c r="D27" s="25">
        <v>0.97066666666666668</v>
      </c>
      <c r="E27" s="25">
        <v>2.0716666666666668</v>
      </c>
      <c r="F27" s="25">
        <v>1.8893333333333331</v>
      </c>
      <c r="G27" s="26">
        <v>0.57599999999999996</v>
      </c>
      <c r="H27" s="28">
        <f t="shared" si="0"/>
        <v>-69.513055751587856</v>
      </c>
      <c r="I27" s="27">
        <f t="shared" si="3"/>
        <v>-8.8012872083668707</v>
      </c>
      <c r="J27" s="28">
        <f t="shared" si="1"/>
        <v>0.45356235432459102</v>
      </c>
      <c r="K27" s="27">
        <f t="shared" si="2"/>
        <v>1.3123013199417473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132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188</v>
      </c>
      <c r="I10" s="190" t="s">
        <v>1</v>
      </c>
      <c r="J10" s="190" t="s">
        <v>186</v>
      </c>
      <c r="K10" s="190" t="s">
        <v>27</v>
      </c>
      <c r="L10" s="18"/>
    </row>
    <row r="11" spans="1:15">
      <c r="A11" s="16"/>
      <c r="B11" s="11"/>
      <c r="C11" s="183">
        <v>2007</v>
      </c>
      <c r="D11" s="183">
        <v>2008</v>
      </c>
      <c r="E11" s="183">
        <v>2009</v>
      </c>
      <c r="F11" s="183">
        <v>2010</v>
      </c>
      <c r="G11" s="183">
        <v>2011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451.142</v>
      </c>
      <c r="D13" s="26">
        <v>467.00866666666667</v>
      </c>
      <c r="E13" s="26">
        <v>515.60666666666657</v>
      </c>
      <c r="F13" s="26">
        <v>558.90499999999997</v>
      </c>
      <c r="G13" s="26">
        <v>538.34766666666667</v>
      </c>
      <c r="H13" s="28">
        <f t="shared" ref="H13:H27" si="0">IF(OR(OR(G13=0,F13=0),G13=""),"",(G13/F13-1)*100)</f>
        <v>-3.678144467008404</v>
      </c>
      <c r="I13" s="27">
        <f>IF(OR(OR(G13=0,F13=0),F13=""),"",(F13/E13-1)*100)</f>
        <v>8.3975511048473894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237.46366666666663</v>
      </c>
      <c r="D14" s="25">
        <f>D13-SUM(D15:D27)</f>
        <v>246.38733333333337</v>
      </c>
      <c r="E14" s="25">
        <f>E13-SUM(E15:E27)</f>
        <v>272.84766666666656</v>
      </c>
      <c r="F14" s="25">
        <f>F13-SUM(F15:F27)</f>
        <v>309.72333333333324</v>
      </c>
      <c r="G14" s="26">
        <f>G13-SUM(G15:G27)</f>
        <v>297.40166666666664</v>
      </c>
      <c r="H14" s="28">
        <f t="shared" si="0"/>
        <v>-3.9782816922629638</v>
      </c>
      <c r="I14" s="27">
        <f>IF(OR(OR(G14=0,F14=0),F14=""),"",(F14/E14-1)*100)</f>
        <v>13.515111606842911</v>
      </c>
      <c r="J14" s="28">
        <f>IF(G14=0,"",G14/$G$13*100)</f>
        <v>55.243420763410015</v>
      </c>
      <c r="K14" s="27">
        <f t="shared" si="2"/>
        <v>55.41609635507524</v>
      </c>
      <c r="L14" s="18"/>
    </row>
    <row r="15" spans="1:15">
      <c r="A15" s="16"/>
      <c r="B15" s="12" t="s">
        <v>4</v>
      </c>
      <c r="C15" s="109">
        <v>78.041333333333341</v>
      </c>
      <c r="D15" s="109">
        <v>75.89266666666667</v>
      </c>
      <c r="E15" s="109">
        <v>83.590333333333334</v>
      </c>
      <c r="F15" s="109">
        <v>78.540666666666667</v>
      </c>
      <c r="G15" s="109">
        <v>87.075333333333333</v>
      </c>
      <c r="H15" s="50">
        <f t="shared" si="0"/>
        <v>10.866557452190362</v>
      </c>
      <c r="I15" s="36">
        <f t="shared" ref="I15:I27" si="3">IF(OR(OR(G15=0,F15=0),F15=""),"",(F15/E15-1)*100)</f>
        <v>-6.040969649600636</v>
      </c>
      <c r="J15" s="50">
        <f>IF(G15=0,"",G15/$G$13*100)</f>
        <v>16.174553866367646</v>
      </c>
      <c r="K15" s="36">
        <f t="shared" si="2"/>
        <v>14.052596893330113</v>
      </c>
      <c r="L15" s="18"/>
      <c r="N15" s="23" t="s">
        <v>4</v>
      </c>
      <c r="O15" s="34">
        <f>J15</f>
        <v>16.174553866367646</v>
      </c>
    </row>
    <row r="16" spans="1:15">
      <c r="A16" s="16"/>
      <c r="B16" s="11" t="s">
        <v>23</v>
      </c>
      <c r="C16" s="55">
        <v>31.326333333333334</v>
      </c>
      <c r="D16" s="55">
        <v>37.611666666666665</v>
      </c>
      <c r="E16" s="55">
        <v>41.416666666666664</v>
      </c>
      <c r="F16" s="55">
        <v>39.515999999999998</v>
      </c>
      <c r="G16" s="56">
        <v>35.592000000000006</v>
      </c>
      <c r="H16" s="28">
        <f t="shared" si="0"/>
        <v>-9.9301548739750842</v>
      </c>
      <c r="I16" s="27">
        <f t="shared" si="3"/>
        <v>-4.5891348088531121</v>
      </c>
      <c r="J16" s="28">
        <f t="shared" si="1"/>
        <v>6.6113409983511282</v>
      </c>
      <c r="K16" s="27">
        <f t="shared" si="2"/>
        <v>7.0702534419981937</v>
      </c>
      <c r="L16" s="18"/>
      <c r="N16" s="23" t="s">
        <v>37</v>
      </c>
      <c r="O16" s="34">
        <f>100-O15</f>
        <v>83.825446133632354</v>
      </c>
    </row>
    <row r="17" spans="1:14">
      <c r="A17" s="16"/>
      <c r="B17" s="11" t="s">
        <v>24</v>
      </c>
      <c r="C17" s="25">
        <v>22.60166666666667</v>
      </c>
      <c r="D17" s="25">
        <v>26.069333333333333</v>
      </c>
      <c r="E17" s="25">
        <v>28.910666666666668</v>
      </c>
      <c r="F17" s="25">
        <v>40.936999999999998</v>
      </c>
      <c r="G17" s="26">
        <v>32.698</v>
      </c>
      <c r="H17" s="28">
        <f t="shared" si="0"/>
        <v>-20.126047341036223</v>
      </c>
      <c r="I17" s="27">
        <f t="shared" si="3"/>
        <v>41.598256698796291</v>
      </c>
      <c r="J17" s="28">
        <f t="shared" si="1"/>
        <v>6.0737701720635302</v>
      </c>
      <c r="K17" s="27">
        <f t="shared" si="2"/>
        <v>7.3245005859672032</v>
      </c>
      <c r="L17" s="18"/>
    </row>
    <row r="18" spans="1:14">
      <c r="A18" s="16"/>
      <c r="B18" s="11" t="s">
        <v>5</v>
      </c>
      <c r="C18" s="25">
        <v>13.742333333333333</v>
      </c>
      <c r="D18" s="25">
        <v>12.400333333333334</v>
      </c>
      <c r="E18" s="25">
        <v>12.982999999999999</v>
      </c>
      <c r="F18" s="25">
        <v>11.440666666666667</v>
      </c>
      <c r="G18" s="26">
        <v>12.98</v>
      </c>
      <c r="H18" s="28">
        <f t="shared" si="0"/>
        <v>13.454926869063577</v>
      </c>
      <c r="I18" s="27">
        <f t="shared" si="3"/>
        <v>-11.879637474646321</v>
      </c>
      <c r="J18" s="28">
        <f t="shared" si="1"/>
        <v>2.4110813148628241</v>
      </c>
      <c r="K18" s="27">
        <f t="shared" si="2"/>
        <v>2.0469787650256603</v>
      </c>
      <c r="L18" s="18"/>
    </row>
    <row r="19" spans="1:14">
      <c r="A19" s="16"/>
      <c r="B19" s="11" t="s">
        <v>20</v>
      </c>
      <c r="C19" s="25">
        <v>8.5319999999999983</v>
      </c>
      <c r="D19" s="25">
        <v>6.8913333333333329</v>
      </c>
      <c r="E19" s="25">
        <v>7.1373333333333333</v>
      </c>
      <c r="F19" s="25">
        <v>8.5243333333333329</v>
      </c>
      <c r="G19" s="26">
        <v>11.742666666666667</v>
      </c>
      <c r="H19" s="28">
        <f t="shared" si="0"/>
        <v>37.754663121260698</v>
      </c>
      <c r="I19" s="27">
        <f t="shared" si="3"/>
        <v>19.433028208481229</v>
      </c>
      <c r="J19" s="28">
        <f t="shared" si="1"/>
        <v>2.181242233178931</v>
      </c>
      <c r="K19" s="27">
        <f t="shared" si="2"/>
        <v>1.5251846616747629</v>
      </c>
      <c r="L19" s="18"/>
    </row>
    <row r="20" spans="1:14">
      <c r="A20" s="16"/>
      <c r="B20" s="11" t="s">
        <v>7</v>
      </c>
      <c r="C20" s="25">
        <v>9.5326666666666657</v>
      </c>
      <c r="D20" s="25">
        <v>11.275333333333331</v>
      </c>
      <c r="E20" s="25">
        <v>11.342333333333334</v>
      </c>
      <c r="F20" s="25">
        <v>7.5153333333333334</v>
      </c>
      <c r="G20" s="26">
        <v>10.593999999999999</v>
      </c>
      <c r="H20" s="28">
        <f t="shared" si="0"/>
        <v>40.965137940211108</v>
      </c>
      <c r="I20" s="27">
        <f t="shared" si="3"/>
        <v>-33.74085285214683</v>
      </c>
      <c r="J20" s="28">
        <f t="shared" si="1"/>
        <v>1.9678733012062217</v>
      </c>
      <c r="K20" s="27">
        <f t="shared" si="2"/>
        <v>1.3446530865412429</v>
      </c>
      <c r="L20" s="18"/>
    </row>
    <row r="21" spans="1:14">
      <c r="A21" s="16"/>
      <c r="B21" s="11" t="s">
        <v>19</v>
      </c>
      <c r="C21" s="25">
        <v>6.1433333333333335</v>
      </c>
      <c r="D21" s="25">
        <v>11.395666666666665</v>
      </c>
      <c r="E21" s="25">
        <v>8.1373333333333324</v>
      </c>
      <c r="F21" s="25">
        <v>10.249333333333334</v>
      </c>
      <c r="G21" s="26">
        <v>10.542999999999999</v>
      </c>
      <c r="H21" s="28">
        <f t="shared" si="0"/>
        <v>2.8652270066345631</v>
      </c>
      <c r="I21" s="27">
        <f t="shared" si="3"/>
        <v>25.954448631820437</v>
      </c>
      <c r="J21" s="28">
        <f t="shared" si="1"/>
        <v>1.9583998692294879</v>
      </c>
      <c r="K21" s="27">
        <f t="shared" si="2"/>
        <v>1.8338238758524856</v>
      </c>
      <c r="L21" s="18"/>
    </row>
    <row r="22" spans="1:14">
      <c r="A22" s="16"/>
      <c r="B22" s="11" t="s">
        <v>22</v>
      </c>
      <c r="C22" s="25">
        <v>6.4620000000000006</v>
      </c>
      <c r="D22" s="25">
        <v>6.2676666666666661</v>
      </c>
      <c r="E22" s="25">
        <v>11.307000000000002</v>
      </c>
      <c r="F22" s="25">
        <v>13.3</v>
      </c>
      <c r="G22" s="26">
        <v>8.0546666666666678</v>
      </c>
      <c r="H22" s="28">
        <f t="shared" si="0"/>
        <v>-39.438596491228061</v>
      </c>
      <c r="I22" s="27">
        <f t="shared" si="3"/>
        <v>17.626249226143088</v>
      </c>
      <c r="J22" s="28">
        <f t="shared" si="1"/>
        <v>1.4961830737633612</v>
      </c>
      <c r="K22" s="27">
        <f t="shared" si="2"/>
        <v>2.3796530716311359</v>
      </c>
      <c r="L22" s="18"/>
    </row>
    <row r="23" spans="1:14">
      <c r="A23" s="16"/>
      <c r="B23" s="11" t="s">
        <v>25</v>
      </c>
      <c r="C23" s="25">
        <v>17.572666666666667</v>
      </c>
      <c r="D23" s="25">
        <v>14.083666666666666</v>
      </c>
      <c r="E23" s="25">
        <v>13.862333333333334</v>
      </c>
      <c r="F23" s="25">
        <v>13.015000000000001</v>
      </c>
      <c r="G23" s="26">
        <v>7.3109999999999999</v>
      </c>
      <c r="H23" s="28">
        <f t="shared" si="0"/>
        <v>-43.826354206684591</v>
      </c>
      <c r="I23" s="27">
        <f t="shared" si="3"/>
        <v>-6.1124870752879534</v>
      </c>
      <c r="J23" s="28">
        <f t="shared" si="1"/>
        <v>1.3580443369000081</v>
      </c>
      <c r="K23" s="27">
        <f t="shared" si="2"/>
        <v>2.3286605058104688</v>
      </c>
      <c r="L23" s="18"/>
    </row>
    <row r="24" spans="1:14">
      <c r="A24" s="16"/>
      <c r="B24" s="11" t="s">
        <v>8</v>
      </c>
      <c r="C24" s="25">
        <v>4.7903333333333329</v>
      </c>
      <c r="D24" s="25">
        <v>4.4563333333333333</v>
      </c>
      <c r="E24" s="25">
        <v>7.5229999999999997</v>
      </c>
      <c r="F24" s="25">
        <v>6.5263333333333335</v>
      </c>
      <c r="G24" s="26">
        <v>6.1540000000000008</v>
      </c>
      <c r="H24" s="28">
        <f t="shared" si="0"/>
        <v>-5.7050921906123815</v>
      </c>
      <c r="I24" s="27">
        <f t="shared" si="3"/>
        <v>-13.248260888829799</v>
      </c>
      <c r="J24" s="28">
        <f t="shared" si="1"/>
        <v>1.1431274585258722</v>
      </c>
      <c r="K24" s="27">
        <f t="shared" si="2"/>
        <v>1.1676999370793486</v>
      </c>
      <c r="L24" s="18"/>
    </row>
    <row r="25" spans="1:14">
      <c r="A25" s="16"/>
      <c r="B25" s="11" t="s">
        <v>21</v>
      </c>
      <c r="C25" s="25">
        <v>4.9293333333333331</v>
      </c>
      <c r="D25" s="25">
        <v>4.2176666666666671</v>
      </c>
      <c r="E25" s="25">
        <v>5.1310000000000002</v>
      </c>
      <c r="F25" s="25">
        <v>6.0479999999999992</v>
      </c>
      <c r="G25" s="26">
        <v>6.1536666666666662</v>
      </c>
      <c r="H25" s="28">
        <f t="shared" si="0"/>
        <v>1.7471340388007128</v>
      </c>
      <c r="I25" s="27">
        <f t="shared" si="3"/>
        <v>17.871759890859451</v>
      </c>
      <c r="J25" s="28">
        <f t="shared" si="1"/>
        <v>1.1430655406698149</v>
      </c>
      <c r="K25" s="27">
        <f t="shared" si="2"/>
        <v>1.0821159230996322</v>
      </c>
      <c r="L25" s="18"/>
    </row>
    <row r="26" spans="1:14">
      <c r="A26" s="16"/>
      <c r="B26" s="11" t="s">
        <v>18</v>
      </c>
      <c r="C26" s="25">
        <v>4.9453333333333331</v>
      </c>
      <c r="D26" s="25">
        <v>5.0186666666666673</v>
      </c>
      <c r="E26" s="25">
        <v>5.2060000000000004</v>
      </c>
      <c r="F26" s="25">
        <v>5.6029999999999989</v>
      </c>
      <c r="G26" s="26">
        <v>6.1483333333333334</v>
      </c>
      <c r="H26" s="28">
        <f t="shared" si="0"/>
        <v>9.7328811945981641</v>
      </c>
      <c r="I26" s="27">
        <f t="shared" si="3"/>
        <v>7.6258163657318079</v>
      </c>
      <c r="J26" s="28">
        <f t="shared" si="1"/>
        <v>1.1420748549729016</v>
      </c>
      <c r="K26" s="27">
        <f t="shared" si="2"/>
        <v>1.0024959519059589</v>
      </c>
      <c r="L26" s="18"/>
    </row>
    <row r="27" spans="1:14">
      <c r="A27" s="16"/>
      <c r="B27" s="11" t="s">
        <v>10</v>
      </c>
      <c r="C27" s="25">
        <v>5.0590000000000002</v>
      </c>
      <c r="D27" s="25">
        <v>5.0410000000000004</v>
      </c>
      <c r="E27" s="25">
        <v>6.2120000000000006</v>
      </c>
      <c r="F27" s="25">
        <v>7.9660000000000002</v>
      </c>
      <c r="G27" s="26">
        <v>5.8993333333333338</v>
      </c>
      <c r="H27" s="28">
        <f t="shared" si="0"/>
        <v>-25.94359360615951</v>
      </c>
      <c r="I27" s="27">
        <f t="shared" si="3"/>
        <v>28.235672891178364</v>
      </c>
      <c r="J27" s="28">
        <f t="shared" si="1"/>
        <v>1.0958222164982605</v>
      </c>
      <c r="K27" s="27">
        <f t="shared" si="2"/>
        <v>1.4252869450085435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Insuficiencia de horas</vt:lpstr>
      <vt:lpstr>Empleo inadecuado competencias</vt:lpstr>
      <vt:lpstr>Empleo inadecuado por ingresos</vt:lpstr>
      <vt:lpstr>Tasa de subempleo objetivo</vt:lpstr>
      <vt:lpstr>Insuficiencia de horas </vt:lpstr>
      <vt:lpstr>Empleo inadecuado x competncias</vt:lpstr>
      <vt:lpstr> Empleo inadecuado x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  Abiertos</vt:lpstr>
      <vt:lpstr>  Ocultos</vt:lpstr>
      <vt:lpstr>Inactivos</vt:lpstr>
      <vt:lpstr>Subempleados subjetivos</vt:lpstr>
      <vt:lpstr>   Insuficiencia de horas</vt:lpstr>
      <vt:lpstr>  Inadecuado por competencias</vt:lpstr>
      <vt:lpstr>  Inadecuado por ingresos</vt:lpstr>
      <vt:lpstr>Subempleados objetivos</vt:lpstr>
      <vt:lpstr> Insuficiencia de horas</vt:lpstr>
      <vt:lpstr>   Inadecuado por competencias</vt:lpstr>
      <vt:lpstr>   Inadecuado por ingresos</vt:lpstr>
      <vt:lpstr>tipo de empleo (personas)</vt:lpstr>
      <vt:lpstr>Empleado particular</vt:lpstr>
      <vt:lpstr>Empleado del gobierno </vt:lpstr>
      <vt:lpstr>Empleado doméstico </vt:lpstr>
      <vt:lpstr>Cuenta propia </vt:lpstr>
      <vt:lpstr>Patrón o empleador</vt:lpstr>
      <vt:lpstr>Trab familiar sin remuneración </vt:lpstr>
      <vt:lpstr>Trab sin remuneración otras emp</vt:lpstr>
      <vt:lpstr>Jornalero o Peón</vt:lpstr>
      <vt:lpstr>Otro</vt:lpstr>
      <vt:lpstr>Indicadores Secretaría</vt:lpstr>
      <vt:lpstr>Empleado Asalariado</vt:lpstr>
      <vt:lpstr>Empleado no asalariado</vt:lpstr>
      <vt:lpstr>Tasa de empleados asalariados</vt:lpstr>
      <vt:lpstr>Tasa de empl no asalariados</vt:lpstr>
      <vt:lpstr>Rama de actividad</vt:lpstr>
      <vt:lpstr>No informa</vt:lpstr>
      <vt:lpstr>Agro, pesca, ganad</vt:lpstr>
      <vt:lpstr>Explot de Minas y Cant</vt:lpstr>
      <vt:lpstr>Industria manufacturera</vt:lpstr>
      <vt:lpstr>Sum.Electr Gas y Agua</vt:lpstr>
      <vt:lpstr>Construcción</vt:lpstr>
      <vt:lpstr> Comercio, hoteles y rest</vt:lpstr>
      <vt:lpstr>Transp, almac y comunic</vt:lpstr>
      <vt:lpstr>Intermediación financiera</vt:lpstr>
      <vt:lpstr>Actividades Inmobiliarias</vt:lpstr>
      <vt:lpstr>Serv, comunales, soc y person</vt:lpstr>
      <vt:lpstr>Poblacion desempleada Cesante</vt:lpstr>
      <vt:lpstr>Cesantes Total Nacional</vt:lpstr>
      <vt:lpstr> No informa</vt:lpstr>
      <vt:lpstr>Agric, pesca, ganad, caza </vt:lpstr>
      <vt:lpstr>Explot de Minas y Canteras</vt:lpstr>
      <vt:lpstr>Industria manufacturer</vt:lpstr>
      <vt:lpstr>Sumin de Electric Gas y Agua</vt:lpstr>
      <vt:lpstr>Construcc</vt:lpstr>
      <vt:lpstr>Comercio, hoteles y restau</vt:lpstr>
      <vt:lpstr>Transp, almacen y comun</vt:lpstr>
      <vt:lpstr> Intermediación financ</vt:lpstr>
      <vt:lpstr>Act Inmobiliarias</vt:lpstr>
      <vt:lpstr>Servi, comunales, soc y person</vt:lpstr>
      <vt:lpstr>'   Inadecuado por competencias'!Área_de_impresión</vt:lpstr>
      <vt:lpstr>'   Inadecuado por ingresos'!Área_de_impresión</vt:lpstr>
      <vt:lpstr>'   Insuficiencia de horas'!Área_de_impresión</vt:lpstr>
      <vt:lpstr>'  Abiertos'!Área_de_impresión</vt:lpstr>
      <vt:lpstr>'  Inadecuado por competencias'!Área_de_impresión</vt:lpstr>
      <vt:lpstr>'  Inadecuado por ingresos'!Área_de_impresión</vt:lpstr>
      <vt:lpstr>'  Ocultos'!Área_de_impresión</vt:lpstr>
      <vt:lpstr>' Comercio, hoteles y rest'!Área_de_impresión</vt:lpstr>
      <vt:lpstr>' Empleo inadecuado x ingresos'!Área_de_impresión</vt:lpstr>
      <vt:lpstr>' Insuficiencia de horas'!Área_de_impresión</vt:lpstr>
      <vt:lpstr>' Intermediación financ'!Área_de_impresión</vt:lpstr>
      <vt:lpstr>' No informa'!Área_de_impresión</vt:lpstr>
      <vt:lpstr>'Act Inmobiliarias'!Área_de_impresión</vt:lpstr>
      <vt:lpstr>'Actividades Inmobiliarias'!Área_de_impresión</vt:lpstr>
      <vt:lpstr>'Agric, pesca, ganad, caza '!Área_de_impresión</vt:lpstr>
      <vt:lpstr>'Agro, pesca, ganad'!Área_de_impresión</vt:lpstr>
      <vt:lpstr>'Cesantes Total Nacional'!Área_de_impresión</vt:lpstr>
      <vt:lpstr>'Comercio, hoteles y restau'!Área_de_impresión</vt:lpstr>
      <vt:lpstr>Construcc!Área_de_impresión</vt:lpstr>
      <vt:lpstr>Construcción!Área_de_impresión</vt:lpstr>
      <vt:lpstr>'Cuenta propia '!Área_de_impresión</vt:lpstr>
      <vt:lpstr>Desocupados!Área_de_impresión</vt:lpstr>
      <vt:lpstr>'Empleado Asalariado'!Área_de_impresión</vt:lpstr>
      <vt:lpstr>'Empleado del gobierno '!Área_de_impresión</vt:lpstr>
      <vt:lpstr>'Empleado doméstico '!Área_de_impresión</vt:lpstr>
      <vt:lpstr>'Empleado no asalariado'!Área_de_impresión</vt:lpstr>
      <vt:lpstr>'Empleado particular'!Área_de_impresión</vt:lpstr>
      <vt:lpstr>'Empleo inadecuado competencias'!Área_de_impresión</vt:lpstr>
      <vt:lpstr>'Empleo inadecuado por ingresos'!Área_de_impresión</vt:lpstr>
      <vt:lpstr>'Empleo inadecuado x competncias'!Área_de_impresión</vt:lpstr>
      <vt:lpstr>'Explot de Minas y Cant'!Área_de_impresión</vt:lpstr>
      <vt:lpstr>'Explot de Minas y Canteras'!Área_de_impresión</vt:lpstr>
      <vt:lpstr>Inactivos!Área_de_impresión</vt:lpstr>
      <vt:lpstr>'Indicadores Secretaría'!Área_de_impresión</vt:lpstr>
      <vt:lpstr>'Industria manufacturer'!Área_de_impresión</vt:lpstr>
      <vt:lpstr>'Industria manufacturera'!Área_de_impresión</vt:lpstr>
      <vt:lpstr>'Insuficiencia de horas'!Área_de_impresión</vt:lpstr>
      <vt:lpstr>'Insuficiencia de horas '!Área_de_impresión</vt:lpstr>
      <vt:lpstr>'Intermediación financiera'!Área_de_impresión</vt:lpstr>
      <vt:lpstr>'Jornalero o Peón'!Área_de_impresión</vt:lpstr>
      <vt:lpstr>'Mercado laboral (%)'!Área_de_impresión</vt:lpstr>
      <vt:lpstr>'Mercado laboral (personas)'!Área_de_impresión</vt:lpstr>
      <vt:lpstr>'No informa'!Área_de_impresión</vt:lpstr>
      <vt:lpstr>Ocupados!Área_de_impresión</vt:lpstr>
      <vt:lpstr>Otro!Área_de_impresión</vt:lpstr>
      <vt:lpstr>'Patrón o empleador'!Área_de_impresión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'Rama de actividad'!Área_de_impresión</vt:lpstr>
      <vt:lpstr>'Serv, comunales, soc y person'!Área_de_impresión</vt:lpstr>
      <vt:lpstr>'Servi, comunales, soc y person'!Área_de_impresión</vt:lpstr>
      <vt:lpstr>'Subempleados objetivos'!Área_de_impresión</vt:lpstr>
      <vt:lpstr>'Subempleados subjetivos'!Área_de_impresión</vt:lpstr>
      <vt:lpstr>'Sum.Electr Gas y Agua'!Área_de_impresión</vt:lpstr>
      <vt:lpstr>'Sumin de Electric Gas y Agua'!Área_de_impresión</vt:lpstr>
      <vt:lpstr>'Tasa de desempleo'!Área_de_impresión</vt:lpstr>
      <vt:lpstr>'Tasa de desempleo abierto'!Área_de_impresión</vt:lpstr>
      <vt:lpstr>'Tasa de desempleo oculto'!Área_de_impresión</vt:lpstr>
      <vt:lpstr>'Tasa de empl no asalariados'!Área_de_impresión</vt:lpstr>
      <vt:lpstr>'Tasa de empleados asalariados'!Área_de_impresión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'tipo de empleo (personas)'!Área_de_impresión</vt:lpstr>
      <vt:lpstr>'Trab familiar sin remuneración '!Área_de_impresión</vt:lpstr>
      <vt:lpstr>'Trab sin remuneración otras emp'!Área_de_impresión</vt:lpstr>
      <vt:lpstr>'Transp, almac y comunic'!Área_de_impresión</vt:lpstr>
      <vt:lpstr>'Transp, almacen y comun'!Área_de_impresión</vt:lpstr>
      <vt:lpstr>'   Inadecuado por competencias'!Print_Area</vt:lpstr>
      <vt:lpstr>'   Inadecuado por ingresos'!Print_Area</vt:lpstr>
      <vt:lpstr>'   Insuficiencia de horas'!Print_Area</vt:lpstr>
      <vt:lpstr>'  Abiertos'!Print_Area</vt:lpstr>
      <vt:lpstr>'  Inadecuado por competencias'!Print_Area</vt:lpstr>
      <vt:lpstr>'  Inadecuado por ingresos'!Print_Area</vt:lpstr>
      <vt:lpstr>'  Ocultos'!Print_Area</vt:lpstr>
      <vt:lpstr>' Comercio, hoteles y rest'!Print_Area</vt:lpstr>
      <vt:lpstr>' Empleo inadecuado x ingresos'!Print_Area</vt:lpstr>
      <vt:lpstr>' Insuficiencia de horas'!Print_Area</vt:lpstr>
      <vt:lpstr>' Intermediación financ'!Print_Area</vt:lpstr>
      <vt:lpstr>' No informa'!Print_Area</vt:lpstr>
      <vt:lpstr>'Act Inmobiliarias'!Print_Area</vt:lpstr>
      <vt:lpstr>'Actividades Inmobiliarias'!Print_Area</vt:lpstr>
      <vt:lpstr>'Agric, pesca, ganad, caza '!Print_Area</vt:lpstr>
      <vt:lpstr>'Agro, pesca, ganad'!Print_Area</vt:lpstr>
      <vt:lpstr>'Cesantes Total Nacional'!Print_Area</vt:lpstr>
      <vt:lpstr>'Comercio, hoteles y restau'!Print_Area</vt:lpstr>
      <vt:lpstr>Construcc!Print_Area</vt:lpstr>
      <vt:lpstr>Construcción!Print_Area</vt:lpstr>
      <vt:lpstr>'Cuenta propia '!Print_Area</vt:lpstr>
      <vt:lpstr>Desocupados!Print_Area</vt:lpstr>
      <vt:lpstr>'Empleado Asalariado'!Print_Area</vt:lpstr>
      <vt:lpstr>'Empleado del gobierno '!Print_Area</vt:lpstr>
      <vt:lpstr>'Empleado doméstico '!Print_Area</vt:lpstr>
      <vt:lpstr>'Empleado no asalariado'!Print_Area</vt:lpstr>
      <vt:lpstr>'Empleado particular'!Print_Area</vt:lpstr>
      <vt:lpstr>'Empleo inadecuado competencias'!Print_Area</vt:lpstr>
      <vt:lpstr>'Empleo inadecuado por ingresos'!Print_Area</vt:lpstr>
      <vt:lpstr>'Empleo inadecuado x competncias'!Print_Area</vt:lpstr>
      <vt:lpstr>'Explot de Minas y Cant'!Print_Area</vt:lpstr>
      <vt:lpstr>'Explot de Minas y Canteras'!Print_Area</vt:lpstr>
      <vt:lpstr>Inactivos!Print_Area</vt:lpstr>
      <vt:lpstr>'Indicadores Secretaría'!Print_Area</vt:lpstr>
      <vt:lpstr>Índice!Print_Area</vt:lpstr>
      <vt:lpstr>'Industria manufacturer'!Print_Area</vt:lpstr>
      <vt:lpstr>'Industria manufacturera'!Print_Area</vt:lpstr>
      <vt:lpstr>'Insuficiencia de horas'!Print_Area</vt:lpstr>
      <vt:lpstr>'Insuficiencia de horas '!Print_Area</vt:lpstr>
      <vt:lpstr>'Intermediación financiera'!Print_Area</vt:lpstr>
      <vt:lpstr>'Jornalero o Peón'!Print_Area</vt:lpstr>
      <vt:lpstr>'Mercado laboral (%)'!Print_Area</vt:lpstr>
      <vt:lpstr>'Mercado laboral (personas)'!Print_Area</vt:lpstr>
      <vt:lpstr>'No informa'!Print_Area</vt:lpstr>
      <vt:lpstr>Ocupados!Print_Area</vt:lpstr>
      <vt:lpstr>Otro!Print_Area</vt:lpstr>
      <vt:lpstr>'Patrón o empleador'!Print_Area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'Rama de actividad'!Print_Area</vt:lpstr>
      <vt:lpstr>'Serv, comunales, soc y person'!Print_Area</vt:lpstr>
      <vt:lpstr>'Servi, comunales, soc y person'!Print_Area</vt:lpstr>
      <vt:lpstr>'Subempleados objetivos'!Print_Area</vt:lpstr>
      <vt:lpstr>'Subempleados subjetivos'!Print_Area</vt:lpstr>
      <vt:lpstr>'Sum.Electr Gas y Agua'!Print_Area</vt:lpstr>
      <vt:lpstr>'Sumin de Electric Gas y Agua'!Print_Area</vt:lpstr>
      <vt:lpstr>'Tasa de desempleo'!Print_Area</vt:lpstr>
      <vt:lpstr>'Tasa de desempleo abierto'!Print_Area</vt:lpstr>
      <vt:lpstr>'Tasa de desempleo oculto'!Print_Area</vt:lpstr>
      <vt:lpstr>'Tasa de empl no asalariados'!Print_Area</vt:lpstr>
      <vt:lpstr>'Tasa de empleados asalariados'!Print_Area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  <vt:lpstr>'tipo de empleo (personas)'!Print_Area</vt:lpstr>
      <vt:lpstr>'Trab familiar sin remuneración '!Print_Area</vt:lpstr>
      <vt:lpstr>'Trab sin remuneración otras emp'!Print_Area</vt:lpstr>
      <vt:lpstr>'Transp, almac y comunic'!Print_Area</vt:lpstr>
      <vt:lpstr>'Transp, almacen y comun'!Print_Area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2011-06-01T15:13:19Z</cp:lastPrinted>
  <dcterms:created xsi:type="dcterms:W3CDTF">2009-04-02T15:53:30Z</dcterms:created>
  <dcterms:modified xsi:type="dcterms:W3CDTF">2011-11-11T13:57:07Z</dcterms:modified>
</cp:coreProperties>
</file>