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asalariado'!$A$1:$L$53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asalariados'!$A$1:$L$53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32">[2]BASE!#REF!</definedName>
    <definedName name="Database" localSheetId="33">[2]BASE!#REF!</definedName>
    <definedName name="Database" localSheetId="27">[2]BASE!#REF!</definedName>
    <definedName name="Database" localSheetId="23">[2]BASE!#REF!</definedName>
    <definedName name="Database" localSheetId="28">[2]BASE!#REF!</definedName>
    <definedName name="Database" localSheetId="29">[2]BASE!#REF!</definedName>
    <definedName name="Database" localSheetId="24">[2]BASE!#REF!</definedName>
    <definedName name="Database" localSheetId="56">[2]BASE!#REF!</definedName>
    <definedName name="Database" localSheetId="16">[2]BASE!#REF!</definedName>
    <definedName name="Database" localSheetId="31">[2]BASE!#REF!</definedName>
    <definedName name="Database" localSheetId="71">[2]BASE!#REF!</definedName>
    <definedName name="Database" localSheetId="63">[2]BASE!#REF!</definedName>
    <definedName name="Database" localSheetId="72">[2]BASE!#REF!</definedName>
    <definedName name="Database" localSheetId="59">[2]BASE!#REF!</definedName>
    <definedName name="Database" localSheetId="64">[2]BASE!#REF!</definedName>
    <definedName name="Database" localSheetId="51">[2]BASE!#REF!</definedName>
    <definedName name="Database" localSheetId="62">[2]BASE!#REF!</definedName>
    <definedName name="Database" localSheetId="69">[2]BASE!#REF!</definedName>
    <definedName name="Database" localSheetId="68">[2]BASE!#REF!</definedName>
    <definedName name="Database" localSheetId="55">[2]BASE!#REF!</definedName>
    <definedName name="Database" localSheetId="38">[2]BASE!#REF!</definedName>
    <definedName name="Database" localSheetId="22">[2]BASE!#REF!</definedName>
    <definedName name="Database" localSheetId="45">[2]BASE!#REF!</definedName>
    <definedName name="Database" localSheetId="36">[2]BASE!#REF!</definedName>
    <definedName name="Database" localSheetId="37">[2]BASE!#REF!</definedName>
    <definedName name="Database" localSheetId="46">[2]BASE!#REF!</definedName>
    <definedName name="Database" localSheetId="35">[2]BASE!#REF!</definedName>
    <definedName name="Database" localSheetId="11">[2]BASE!#REF!</definedName>
    <definedName name="Database" localSheetId="12">[2]BASE!#REF!</definedName>
    <definedName name="Database" localSheetId="15">[2]BASE!#REF!</definedName>
    <definedName name="Database" localSheetId="52">[2]BASE!#REF!</definedName>
    <definedName name="Database" localSheetId="65">[2]BASE!#REF!</definedName>
    <definedName name="Database" localSheetId="25">[2]BASE!#REF!</definedName>
    <definedName name="Database" localSheetId="44">[2]BASE!#REF!</definedName>
    <definedName name="Database" localSheetId="0">[2]BASE!#REF!</definedName>
    <definedName name="Database" localSheetId="66">[2]BASE!#REF!</definedName>
    <definedName name="Database" localSheetId="53">[2]BASE!#REF!</definedName>
    <definedName name="Database" localSheetId="10">[2]BASE!#REF!</definedName>
    <definedName name="Database" localSheetId="14">[2]BASE!#REF!</definedName>
    <definedName name="Database" localSheetId="58">[2]BASE!#REF!</definedName>
    <definedName name="Database" localSheetId="42">[2]BASE!#REF!</definedName>
    <definedName name="Database" localSheetId="2">[2]BASE!#REF!</definedName>
    <definedName name="Database" localSheetId="17">[2]BASE!#REF!</definedName>
    <definedName name="Database" localSheetId="50">[2]BASE!#REF!</definedName>
    <definedName name="Database" localSheetId="21">[2]BASE!#REF!</definedName>
    <definedName name="Database" localSheetId="43">[2]BASE!#REF!</definedName>
    <definedName name="Database" localSheetId="3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49">[2]BASE!#REF!</definedName>
    <definedName name="Database" localSheetId="60">[2]BASE!#REF!</definedName>
    <definedName name="Database" localSheetId="73">[2]BASE!#REF!</definedName>
    <definedName name="Database" localSheetId="30">[2]BASE!#REF!</definedName>
    <definedName name="Database" localSheetId="26">[2]BASE!#REF!</definedName>
    <definedName name="Database" localSheetId="54">[2]BASE!#REF!</definedName>
    <definedName name="Database" localSheetId="67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8">[2]BASE!#REF!</definedName>
    <definedName name="Database" localSheetId="47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 localSheetId="34">[2]BASE!#REF!</definedName>
    <definedName name="Database" localSheetId="40">[2]BASE!#REF!</definedName>
    <definedName name="Database" localSheetId="41">[2]BASE!#REF!</definedName>
    <definedName name="Database" localSheetId="57">[2]BASE!#REF!</definedName>
    <definedName name="Database" localSheetId="70">[2]BASE!#REF!</definedName>
    <definedName name="Database">[2]BASE!#REF!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Print_Area" localSheetId="32">'   Inadecuado por competencias'!$A$1:$L$51</definedName>
    <definedName name="Print_Area" localSheetId="33">'   Inadecuado por ingresos'!$A$1:$L$51</definedName>
    <definedName name="Print_Area" localSheetId="27">'   Insuficiencia de horas'!$A$1:$L$51</definedName>
    <definedName name="Print_Area" localSheetId="23">'  Abiertos'!$A$1:$L$51</definedName>
    <definedName name="Print_Area" localSheetId="28">'  Inadecuado por competencias'!$A$1:$L$51</definedName>
    <definedName name="Print_Area" localSheetId="29">'  Inadecuado por ingresos'!$A$1:$L$51</definedName>
    <definedName name="Print_Area" localSheetId="24">'  Ocultos'!$A$1:$L$51</definedName>
    <definedName name="Print_Area" localSheetId="56">' Comercio, hoteles y rest'!$A$1:$L$46</definedName>
    <definedName name="Print_Area" localSheetId="16">' Empleo inadecuado x ingresos'!$A$1:$L$51</definedName>
    <definedName name="Print_Area" localSheetId="31">' Insuficiencia de horas'!$A$1:$L$51</definedName>
    <definedName name="Print_Area" localSheetId="71">' Intermediación financ'!$A$1:$L$46</definedName>
    <definedName name="Print_Area" localSheetId="63">' No informa'!$A$1:$L$46</definedName>
    <definedName name="Print_Area" localSheetId="72">'Act Inmobiliarias'!$A$1:$L$46</definedName>
    <definedName name="Print_Area" localSheetId="59">'Actividades Inmobiliarias'!$A$1:$L$46</definedName>
    <definedName name="Print_Area" localSheetId="64">'Agric, pesca, ganad, caza '!$A$1:$L$46</definedName>
    <definedName name="Print_Area" localSheetId="51">'Agro, pesca, ganad'!$A$1:$L$46</definedName>
    <definedName name="Print_Area" localSheetId="62">'Cesantes Total Nacional'!$A$1:$L$46</definedName>
    <definedName name="Print_Area" localSheetId="69">'Comercio, hoteles y restau'!$A$1:$L$46</definedName>
    <definedName name="Print_Area" localSheetId="68">Construcc!$A$1:$L$46</definedName>
    <definedName name="Print_Area" localSheetId="55">Construcción!$A$1:$L$46</definedName>
    <definedName name="Print_Area" localSheetId="38">'Cuenta propia '!$A$1:$L$46</definedName>
    <definedName name="Print_Area" localSheetId="22">Desocupados!$A$1:$L$51</definedName>
    <definedName name="Print_Area" localSheetId="45">'Empleado Asalariado'!$A$1:$L$46</definedName>
    <definedName name="Print_Area" localSheetId="36">'Empleado del gobierno '!$A$1:$L$46</definedName>
    <definedName name="Print_Area" localSheetId="37">'Empleado doméstico '!$A$1:$L$46</definedName>
    <definedName name="Print_Area" localSheetId="46">'Empleado no asalariado'!$A$1:$L$53</definedName>
    <definedName name="Print_Area" localSheetId="35">'Empleado particular'!$A$1:$L$46</definedName>
    <definedName name="Print_Area" localSheetId="11">'Empleo inadecuado competencias'!$A$1:$L$51</definedName>
    <definedName name="Print_Area" localSheetId="12">'Empleo inadecuado por ingresos'!$A$1:$L$51</definedName>
    <definedName name="Print_Area" localSheetId="15">'Empleo inadecuado x competncias'!$A$1:$L$51</definedName>
    <definedName name="Print_Area" localSheetId="52">'Explot de Minas y Cant'!$A$1:$L$46</definedName>
    <definedName name="Print_Area" localSheetId="65">'Explot de Minas y Canteras'!$A$1:$L$46</definedName>
    <definedName name="Print_Area" localSheetId="25">Inactivos!$A$1:$L$51</definedName>
    <definedName name="Print_Area" localSheetId="44">'Indicadores Secretaría'!$A$1:$J$46</definedName>
    <definedName name="Print_Area" localSheetId="0">Índice!$A$1:$T$50</definedName>
    <definedName name="Print_Area" localSheetId="66">'Industria manufacturer'!$A$1:$L$46</definedName>
    <definedName name="Print_Area" localSheetId="53">'Industria manufacturera'!$A$1:$L$46</definedName>
    <definedName name="Print_Area" localSheetId="10">'Insuficiencia de horas'!$A$1:$L$51</definedName>
    <definedName name="Print_Area" localSheetId="14">'Insuficiencia de horas '!$A$1:$L$51</definedName>
    <definedName name="Print_Area" localSheetId="58">'Intermediación financiera'!$A$1:$L$46</definedName>
    <definedName name="Print_Area" localSheetId="42">'Jornalero o Peón'!$A$1:$L$46</definedName>
    <definedName name="Print_Area" localSheetId="2">'Mercado laboral (%)'!$A$1:$J$42</definedName>
    <definedName name="Print_Area" localSheetId="17">'Mercado laboral (personas)'!$A$1:$J$46</definedName>
    <definedName name="Print_Area" localSheetId="50">'No informa'!$A$1:$L$46</definedName>
    <definedName name="Print_Area" localSheetId="21">Ocupados!$A$1:$L$51</definedName>
    <definedName name="Print_Area" localSheetId="43">Otro!$A$1:$L$46</definedName>
    <definedName name="Print_Area" localSheetId="39">'Patrón o empleador'!$A$1:$L$46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18">'Población total'!$A$1:$L$51</definedName>
    <definedName name="Print_Area" localSheetId="49">'Rama de actividad'!$A$1:$J$46</definedName>
    <definedName name="Print_Area" localSheetId="60">'Serv, comunales, soc y person'!$A$1:$L$46</definedName>
    <definedName name="Print_Area" localSheetId="73">'Servi, comunales, soc y person'!$A$1:$L$46</definedName>
    <definedName name="Print_Area" localSheetId="30">'Subempleados objetivos'!$A$1:$L$51</definedName>
    <definedName name="Print_Area" localSheetId="26">'Subempleados subjetivos'!$A$1:$L$51</definedName>
    <definedName name="Print_Area" localSheetId="54">'Sum.Electr Gas y Agua'!$A$1:$L$46</definedName>
    <definedName name="Print_Area" localSheetId="67">'Sumin de Electric Gas y Agua'!$A$1:$L$45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8">'Tasa de empl no asalariados'!$A$1:$L$53</definedName>
    <definedName name="Print_Area" localSheetId="47">'Tasa de empleados asalariados'!$A$1:$L$45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Print_Area" localSheetId="34">'tipo de empleo (personas)'!$A$1:$J$46</definedName>
    <definedName name="Print_Area" localSheetId="40">'Trab familiar sin remuneración '!$A$1:$L$46</definedName>
    <definedName name="Print_Area" localSheetId="41">'Trab sin remuneración otras emp'!$A$1:$L$46</definedName>
    <definedName name="Print_Area" localSheetId="57">'Transp, almac y comunic'!$A$1:$L$46</definedName>
    <definedName name="Print_Area" localSheetId="70">'Transp, almacen y comun'!$A$1:$L$46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H18" i="84"/>
  <c r="I18"/>
  <c r="J18"/>
  <c r="K18"/>
  <c r="H19"/>
  <c r="I19"/>
  <c r="J19"/>
  <c r="K19"/>
  <c r="H20"/>
  <c r="J20"/>
  <c r="K20"/>
  <c r="H21"/>
  <c r="I21"/>
  <c r="J21"/>
  <c r="K21"/>
  <c r="H22"/>
  <c r="I22"/>
  <c r="J22"/>
  <c r="K22"/>
  <c r="H23"/>
  <c r="I23"/>
  <c r="J23"/>
  <c r="K23"/>
  <c r="H24"/>
  <c r="J24"/>
  <c r="K24"/>
  <c r="H25"/>
  <c r="J25"/>
  <c r="K25"/>
  <c r="H26"/>
  <c r="I26"/>
  <c r="J26"/>
  <c r="K26"/>
  <c r="H27"/>
  <c r="I27"/>
  <c r="J27"/>
  <c r="K27"/>
  <c r="I21" i="81"/>
  <c r="H17" i="8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8" i="6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K35" i="58" l="1"/>
  <c r="J35"/>
  <c r="I35"/>
  <c r="H35"/>
  <c r="K34"/>
  <c r="J34"/>
  <c r="I34"/>
  <c r="H34"/>
  <c r="I20" i="56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I24" i="55"/>
  <c r="I25"/>
  <c r="I26"/>
  <c r="I27"/>
  <c r="I20" i="54"/>
  <c r="I19" i="88" l="1"/>
  <c r="I20"/>
  <c r="I21"/>
  <c r="I22"/>
  <c r="I23"/>
  <c r="I24"/>
  <c r="I25"/>
  <c r="I26"/>
  <c r="I27"/>
  <c r="I16" i="84"/>
  <c r="I15" i="82"/>
  <c r="I16"/>
  <c r="K27"/>
  <c r="J27"/>
  <c r="I27"/>
  <c r="H27"/>
  <c r="K26"/>
  <c r="J26"/>
  <c r="I26"/>
  <c r="H26"/>
  <c r="K25"/>
  <c r="J25"/>
  <c r="I25"/>
  <c r="H25"/>
  <c r="K24"/>
  <c r="J24"/>
  <c r="I24"/>
  <c r="H24"/>
  <c r="H19" i="56"/>
  <c r="I19"/>
  <c r="K19"/>
  <c r="I21"/>
  <c r="H13" i="92"/>
  <c r="I22" i="82" l="1"/>
  <c r="I23"/>
  <c r="I18"/>
  <c r="I19"/>
  <c r="O15" i="84"/>
  <c r="K15"/>
  <c r="H15"/>
  <c r="K23" i="82"/>
  <c r="H23"/>
  <c r="O15" i="80"/>
  <c r="H27" i="67"/>
  <c r="I27"/>
  <c r="J27"/>
  <c r="K27"/>
  <c r="H22" i="58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8"/>
  <c r="I28"/>
  <c r="J28"/>
  <c r="K28"/>
  <c r="H29"/>
  <c r="I29"/>
  <c r="J29"/>
  <c r="K29"/>
  <c r="H30"/>
  <c r="I30"/>
  <c r="J30"/>
  <c r="K30"/>
  <c r="H31"/>
  <c r="I31"/>
  <c r="J31"/>
  <c r="K31"/>
  <c r="H32"/>
  <c r="I32"/>
  <c r="J32"/>
  <c r="K32"/>
  <c r="H33"/>
  <c r="I33"/>
  <c r="J33"/>
  <c r="K33"/>
  <c r="H36"/>
  <c r="I36"/>
  <c r="J36"/>
  <c r="K36"/>
  <c r="H37"/>
  <c r="I37"/>
  <c r="J37"/>
  <c r="K37"/>
  <c r="H38"/>
  <c r="I38"/>
  <c r="J38"/>
  <c r="K38"/>
  <c r="K21" i="56"/>
  <c r="K22"/>
  <c r="H21"/>
  <c r="I16"/>
  <c r="H27" i="55"/>
  <c r="J27"/>
  <c r="K27"/>
  <c r="H22"/>
  <c r="K22"/>
  <c r="I21"/>
  <c r="I22"/>
  <c r="I19" i="54"/>
  <c r="C14" i="84"/>
  <c r="J15"/>
  <c r="H16"/>
  <c r="J16"/>
  <c r="K16"/>
  <c r="H17"/>
  <c r="I17"/>
  <c r="J17"/>
  <c r="K17"/>
  <c r="H22" i="82"/>
  <c r="J22"/>
  <c r="K22"/>
  <c r="J23"/>
  <c r="H16" i="80"/>
  <c r="I16"/>
  <c r="J16"/>
  <c r="K16"/>
  <c r="I18" i="54" l="1"/>
  <c r="O16" i="84"/>
  <c r="O16" i="80"/>
  <c r="I15"/>
  <c r="I27" i="54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H21"/>
  <c r="K20"/>
  <c r="J20"/>
  <c r="H20"/>
  <c r="K19"/>
  <c r="J19"/>
  <c r="H19"/>
  <c r="K18"/>
  <c r="J18"/>
  <c r="H18"/>
  <c r="K17"/>
  <c r="J17"/>
  <c r="I17"/>
  <c r="H17"/>
  <c r="K16"/>
  <c r="J16"/>
  <c r="H16"/>
  <c r="K15"/>
  <c r="J15"/>
  <c r="H15"/>
  <c r="K26" i="81"/>
  <c r="J26"/>
  <c r="I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J22" i="56"/>
  <c r="H22"/>
  <c r="J21"/>
  <c r="K20"/>
  <c r="J20"/>
  <c r="H20"/>
  <c r="J19"/>
  <c r="G21" i="61"/>
  <c r="G22"/>
  <c r="I25" i="54"/>
  <c r="K26" i="55"/>
  <c r="J26"/>
  <c r="H26"/>
  <c r="I19"/>
  <c r="F49" i="17"/>
  <c r="G14" i="65"/>
  <c r="F14"/>
  <c r="E14"/>
  <c r="D14"/>
  <c r="C14"/>
  <c r="N13"/>
  <c r="J17"/>
  <c r="J16"/>
  <c r="J15"/>
  <c r="J14"/>
  <c r="J13"/>
  <c r="K13"/>
  <c r="G14" i="55"/>
  <c r="F14"/>
  <c r="E14"/>
  <c r="D14"/>
  <c r="C14"/>
  <c r="O15" i="65" l="1"/>
  <c r="O16" s="1"/>
  <c r="H14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K18" i="56" l="1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K17" i="65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67" l="1"/>
  <c r="O16" s="1"/>
  <c r="O15" i="85"/>
  <c r="O16" s="1"/>
  <c r="I14" i="84"/>
  <c r="H14"/>
  <c r="J14"/>
  <c r="O16" i="7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H24"/>
  <c r="K23"/>
  <c r="J23"/>
  <c r="H23"/>
  <c r="J22"/>
  <c r="K21"/>
  <c r="J21"/>
  <c r="H21"/>
  <c r="K20"/>
  <c r="J20"/>
  <c r="I20"/>
  <c r="H20"/>
  <c r="K19"/>
  <c r="J19"/>
  <c r="H19"/>
  <c r="K18"/>
  <c r="J18"/>
  <c r="O16" s="1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<sst xmlns="http://schemas.openxmlformats.org/spreadsheetml/2006/main" count="2460" uniqueCount="199">
  <si>
    <t>Índice de cuadros y gráficas</t>
  </si>
  <si>
    <t>% Cambio   '10/'09</t>
  </si>
  <si>
    <t>Año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</si>
  <si>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</si>
  <si>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</si>
  <si>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</si>
  <si>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</si>
  <si>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</si>
  <si>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</si>
  <si>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</si>
  <si>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</si>
  <si>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</si>
  <si>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</si>
  <si>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</si>
  <si>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</si>
  <si>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</si>
  <si>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</si>
  <si>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</si>
  <si>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</si>
  <si>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</si>
  <si>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</si>
  <si>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</si>
  <si>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</si>
  <si>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</si>
  <si>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</si>
  <si>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</si>
  <si>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</si>
  <si>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</si>
  <si>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</si>
  <si>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</si>
  <si>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</si>
  <si>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</si>
  <si>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</si>
  <si>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</si>
  <si>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</si>
  <si>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</si>
  <si>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</si>
  <si>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</si>
  <si>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</si>
  <si>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</si>
  <si>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</si>
  <si>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</si>
  <si>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</si>
  <si>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</si>
  <si>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</si>
  <si>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</si>
  <si>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</si>
  <si>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</si>
  <si>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</si>
  <si>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</si>
  <si>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</si>
  <si>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</si>
  <si>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</si>
  <si>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</si>
  <si>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</si>
  <si>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</si>
  <si>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</si>
  <si>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</si>
  <si>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</si>
  <si>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</si>
  <si>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</si>
  <si>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</si>
  <si>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</si>
  <si>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</si>
  <si>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</si>
  <si>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</si>
  <si>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</si>
  <si>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</si>
  <si>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</si>
  <si>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</si>
  <si>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</si>
  <si>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</si>
  <si>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</si>
  <si>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</si>
  <si>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</si>
  <si>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</si>
  <si>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</si>
  <si>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</si>
  <si>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</si>
  <si>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</si>
  <si>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</si>
  <si>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</si>
  <si>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</si>
  <si>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</si>
  <si>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</si>
  <si>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</si>
  <si>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</si>
  <si>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</si>
  <si>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</si>
  <si>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</si>
  <si>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</si>
  <si>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</si>
  <si>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</si>
  <si>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</si>
  <si>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</si>
  <si>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</si>
  <si>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</si>
  <si>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</si>
  <si>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</si>
  <si>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</si>
  <si>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</si>
  <si>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</si>
  <si>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</si>
  <si>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</si>
  <si>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</si>
  <si>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</si>
  <si>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</si>
  <si>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</si>
  <si>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</si>
  <si>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</si>
  <si>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</si>
  <si>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</si>
  <si>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</si>
  <si>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</si>
  <si>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</si>
  <si>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</si>
  <si>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</si>
  <si>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</si>
  <si>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</si>
  <si>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</si>
  <si>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</si>
  <si>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</si>
  <si>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</si>
  <si>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</si>
  <si>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</si>
  <si>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</si>
  <si>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</si>
  <si>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</si>
  <si>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</si>
  <si>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</si>
  <si>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</si>
  <si>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</si>
  <si>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</si>
  <si>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</si>
  <si>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</si>
  <si>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</si>
  <si>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</si>
  <si>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</si>
  <si>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</si>
  <si>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</si>
  <si>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</si>
  <si>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</si>
  <si>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</si>
  <si>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</si>
  <si>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</si>
  <si>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</si>
  <si>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</si>
  <si>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</si>
  <si>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</si>
  <si>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</si>
  <si>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</si>
  <si>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</si>
  <si>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</si>
  <si>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</si>
  <si>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</si>
  <si>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</si>
  <si>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</si>
  <si>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</si>
  <si>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</si>
  <si>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</si>
  <si>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</si>
  <si>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</si>
  <si>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</si>
  <si>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</si>
  <si>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</si>
  <si>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</si>
  <si>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</si>
  <si>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</si>
  <si>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</si>
  <si>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</si>
  <si>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</si>
  <si>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</si>
  <si>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</si>
  <si>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</si>
  <si>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</si>
  <si>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</si>
  <si>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</si>
  <si>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</si>
  <si>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</si>
  <si>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Principales estadísticas del mercado laboral para Bogotá: tipo de empleo</t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</si>
  <si>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</si>
  <si>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</si>
  <si>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</si>
  <si>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</si>
  <si>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</si>
  <si>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Rioacha</t>
  </si>
  <si>
    <t xml:space="preserve">Manizales </t>
  </si>
  <si>
    <t>Posición 2011</t>
  </si>
  <si>
    <t>% del total '11</t>
  </si>
  <si>
    <t>Cambio '11/'10</t>
  </si>
  <si>
    <t>% Cambio   '11/'10</t>
  </si>
  <si>
    <t>Fuente: Departamento Administrativo Nacional de Estadística, Gran Encuesta Integrada de Hogares (GEIH) mayo 2010.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</si>
  <si>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febrero-abril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</si>
  <si>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mayo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</si>
  <si>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febrero-abril de 2011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</si>
  <si>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febrero-abril de 2011</t>
    </r>
    <r>
      <rPr>
        <b/>
        <sz val="12"/>
        <rFont val="Calibri"/>
        <family val="2"/>
        <scheme val="minor"/>
      </rPr>
      <t xml:space="preserve">, miles de personas </t>
    </r>
  </si>
  <si>
    <t>Datos Para Marzo 2011 Euro Zona, Colombia, Chile, Japón, Brasil, México y Perú. Para Abril EEUU y Canadá.</t>
  </si>
  <si>
    <t>Primer trimestre 2011 Venezuela y Argentina, 2010 para China.</t>
  </si>
  <si>
    <t>Fuente: The Economist. Edición impresa 26 de mayo de 2011.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</si>
</sst>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9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12" fillId="2" borderId="11" xfId="1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46"/>
          <c:w val="0.8202156226534949"/>
          <c:h val="0.54467662231878289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63.342825965166163</c:v>
                </c:pt>
                <c:pt idx="1">
                  <c:v>66.488094221718725</c:v>
                </c:pt>
                <c:pt idx="2">
                  <c:v>66.391005647459565</c:v>
                </c:pt>
                <c:pt idx="3">
                  <c:v>67.044132307469397</c:v>
                </c:pt>
                <c:pt idx="4">
                  <c:v>70.297418831336941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56.769424191020477</c:v>
                </c:pt>
                <c:pt idx="1">
                  <c:v>59.362950628747328</c:v>
                </c:pt>
                <c:pt idx="2">
                  <c:v>58.554744723681075</c:v>
                </c:pt>
                <c:pt idx="3">
                  <c:v>59.481276826692323</c:v>
                </c:pt>
                <c:pt idx="4">
                  <c:v>62.637666838484016</c:v>
                </c:pt>
              </c:numCache>
            </c:numRef>
          </c:val>
        </c:ser>
        <c:marker val="1"/>
        <c:axId val="69405312"/>
        <c:axId val="69411200"/>
      </c:lineChart>
      <c:catAx>
        <c:axId val="6940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11200"/>
        <c:crosses val="autoZero"/>
        <c:auto val="1"/>
        <c:lblAlgn val="ctr"/>
        <c:lblOffset val="100"/>
      </c:catAx>
      <c:valAx>
        <c:axId val="69411200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0531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8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10.377518980543048</c:v>
                </c:pt>
                <c:pt idx="1">
                  <c:v>10.716420249933915</c:v>
                </c:pt>
                <c:pt idx="2">
                  <c:v>11.803196603753136</c:v>
                </c:pt>
                <c:pt idx="3">
                  <c:v>11.280413692421655</c:v>
                </c:pt>
                <c:pt idx="4">
                  <c:v>10.896206603589254</c:v>
                </c:pt>
              </c:numCache>
            </c:numRef>
          </c:val>
        </c:ser>
        <c:marker val="1"/>
        <c:axId val="69451776"/>
        <c:axId val="69453312"/>
      </c:lineChart>
      <c:catAx>
        <c:axId val="6945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3312"/>
        <c:crosses val="autoZero"/>
        <c:auto val="1"/>
        <c:lblAlgn val="ctr"/>
        <c:lblOffset val="100"/>
      </c:catAx>
      <c:valAx>
        <c:axId val="69453312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1776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071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77.966747052281022</c:v>
                </c:pt>
                <c:pt idx="1">
                  <c:v>78.334855663834887</c:v>
                </c:pt>
                <c:pt idx="2">
                  <c:v>78.785502497500943</c:v>
                </c:pt>
                <c:pt idx="3">
                  <c:v>79.233921035981652</c:v>
                </c:pt>
                <c:pt idx="4">
                  <c:v>79.638278640123289</c:v>
                </c:pt>
                <c:pt idx="5">
                  <c:v>80.014230305624849</c:v>
                </c:pt>
                <c:pt idx="6">
                  <c:v>80.358081656863135</c:v>
                </c:pt>
                <c:pt idx="7">
                  <c:v>80.67228860995715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76.075550633652185</c:v>
                </c:pt>
                <c:pt idx="1">
                  <c:v>76.493360857275263</c:v>
                </c:pt>
                <c:pt idx="2">
                  <c:v>76.897142136565407</c:v>
                </c:pt>
                <c:pt idx="3">
                  <c:v>77.29808394418167</c:v>
                </c:pt>
                <c:pt idx="4">
                  <c:v>77.696056707921429</c:v>
                </c:pt>
                <c:pt idx="5">
                  <c:v>78.078957622268305</c:v>
                </c:pt>
                <c:pt idx="6">
                  <c:v>78.423905982004555</c:v>
                </c:pt>
                <c:pt idx="7">
                  <c:v>78.715464029691702</c:v>
                </c:pt>
              </c:numCache>
            </c:numRef>
          </c:val>
        </c:ser>
        <c:marker val="1"/>
        <c:axId val="69458560"/>
        <c:axId val="69198208"/>
      </c:lineChart>
      <c:catAx>
        <c:axId val="69458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98208"/>
        <c:crosses val="autoZero"/>
        <c:auto val="1"/>
        <c:lblAlgn val="ctr"/>
        <c:lblOffset val="100"/>
      </c:catAx>
      <c:valAx>
        <c:axId val="69198208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129"/>
          <c:w val="0.17144393666027943"/>
          <c:h val="0.24428835284478423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202"/>
          <c:w val="0.90275170481134137"/>
          <c:h val="0.62367124600403989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66.550315754668716</c:v>
                </c:pt>
                <c:pt idx="1">
                  <c:v>65.940926695968258</c:v>
                </c:pt>
                <c:pt idx="2">
                  <c:v>66.383863313395665</c:v>
                </c:pt>
                <c:pt idx="3">
                  <c:v>63.342825965166163</c:v>
                </c:pt>
                <c:pt idx="4">
                  <c:v>66.488094221718725</c:v>
                </c:pt>
                <c:pt idx="5">
                  <c:v>66.391005647459565</c:v>
                </c:pt>
                <c:pt idx="6">
                  <c:v>67.044132307469397</c:v>
                </c:pt>
                <c:pt idx="7">
                  <c:v>70.297418831336941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participación'!$C$27:$J$27</c:f>
              <c:numCache>
                <c:formatCode>#,##0.0</c:formatCode>
                <c:ptCount val="8"/>
                <c:pt idx="0">
                  <c:v>62.07364818434381</c:v>
                </c:pt>
                <c:pt idx="1">
                  <c:v>60.102336185571126</c:v>
                </c:pt>
                <c:pt idx="2">
                  <c:v>60.127586651337609</c:v>
                </c:pt>
                <c:pt idx="3">
                  <c:v>58.241702824149257</c:v>
                </c:pt>
                <c:pt idx="4">
                  <c:v>59.416783374321284</c:v>
                </c:pt>
                <c:pt idx="5">
                  <c:v>60.628926045007638</c:v>
                </c:pt>
                <c:pt idx="6">
                  <c:v>62.360083060236867</c:v>
                </c:pt>
                <c:pt idx="7">
                  <c:v>62.598942118690779</c:v>
                </c:pt>
              </c:numCache>
            </c:numRef>
          </c:val>
        </c:ser>
        <c:marker val="1"/>
        <c:axId val="70200704"/>
        <c:axId val="70247552"/>
      </c:lineChart>
      <c:catAx>
        <c:axId val="70200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47552"/>
        <c:crosses val="autoZero"/>
        <c:auto val="1"/>
        <c:lblAlgn val="ctr"/>
        <c:lblOffset val="100"/>
      </c:catAx>
      <c:valAx>
        <c:axId val="7024755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00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79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21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156"/>
          <c:w val="0.90275170481134137"/>
          <c:h val="0.66762575661251267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55.533881782367523</c:v>
                </c:pt>
                <c:pt idx="1">
                  <c:v>56.333356550130873</c:v>
                </c:pt>
                <c:pt idx="2">
                  <c:v>58.654392196121364</c:v>
                </c:pt>
                <c:pt idx="3">
                  <c:v>56.769424191020477</c:v>
                </c:pt>
                <c:pt idx="4">
                  <c:v>59.362950628747328</c:v>
                </c:pt>
                <c:pt idx="5">
                  <c:v>58.554744723681075</c:v>
                </c:pt>
                <c:pt idx="6">
                  <c:v>59.481276826692323</c:v>
                </c:pt>
                <c:pt idx="7">
                  <c:v>62.637666838484016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52.973242096047542</c:v>
                </c:pt>
                <c:pt idx="1">
                  <c:v>52.241248925020109</c:v>
                </c:pt>
                <c:pt idx="2">
                  <c:v>52.841709156712234</c:v>
                </c:pt>
                <c:pt idx="3">
                  <c:v>51.315351368684539</c:v>
                </c:pt>
                <c:pt idx="4">
                  <c:v>52.613641190522323</c:v>
                </c:pt>
                <c:pt idx="5">
                  <c:v>53.233072968495456</c:v>
                </c:pt>
                <c:pt idx="6">
                  <c:v>54.752741508472383</c:v>
                </c:pt>
                <c:pt idx="7">
                  <c:v>55.326654483271518</c:v>
                </c:pt>
              </c:numCache>
            </c:numRef>
          </c:val>
        </c:ser>
        <c:marker val="1"/>
        <c:axId val="70188032"/>
        <c:axId val="70320896"/>
      </c:lineChart>
      <c:catAx>
        <c:axId val="7018803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20896"/>
        <c:crosses val="autoZero"/>
        <c:auto val="1"/>
        <c:lblAlgn val="ctr"/>
        <c:lblOffset val="100"/>
      </c:catAx>
      <c:valAx>
        <c:axId val="7032089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880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79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104"/>
          <c:w val="0.90275170481134137"/>
          <c:h val="0.61254353266816985"/>
        </c:manualLayout>
      </c:layout>
      <c:lineChart>
        <c:grouping val="standard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16.55355085907718</c:v>
                </c:pt>
                <c:pt idx="1">
                  <c:v>14.569955813041839</c:v>
                </c:pt>
                <c:pt idx="2">
                  <c:v>11.64359941027198</c:v>
                </c:pt>
                <c:pt idx="3">
                  <c:v>10.377518980543048</c:v>
                </c:pt>
                <c:pt idx="4">
                  <c:v>10.716420249933915</c:v>
                </c:pt>
                <c:pt idx="5">
                  <c:v>11.803196603753136</c:v>
                </c:pt>
                <c:pt idx="6">
                  <c:v>11.280413692421655</c:v>
                </c:pt>
                <c:pt idx="7">
                  <c:v>10.896206603589254</c:v>
                </c:pt>
              </c:numCache>
            </c:numRef>
          </c:val>
        </c:ser>
        <c:ser>
          <c:idx val="1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14.660661040955281</c:v>
                </c:pt>
                <c:pt idx="1">
                  <c:v>13.07950191361901</c:v>
                </c:pt>
                <c:pt idx="2">
                  <c:v>12.117363977997814</c:v>
                </c:pt>
                <c:pt idx="3">
                  <c:v>11.892427819369358</c:v>
                </c:pt>
                <c:pt idx="4">
                  <c:v>11.449866178281104</c:v>
                </c:pt>
                <c:pt idx="5">
                  <c:v>12.198553691775519</c:v>
                </c:pt>
                <c:pt idx="6">
                  <c:v>12.199054609793453</c:v>
                </c:pt>
                <c:pt idx="7">
                  <c:v>11.617272255669546</c:v>
                </c:pt>
              </c:numCache>
            </c:numRef>
          </c:val>
        </c:ser>
        <c:marker val="1"/>
        <c:axId val="70556672"/>
        <c:axId val="70558464"/>
      </c:lineChart>
      <c:catAx>
        <c:axId val="7055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58464"/>
        <c:crosses val="autoZero"/>
        <c:auto val="1"/>
        <c:lblAlgn val="ctr"/>
        <c:lblOffset val="100"/>
      </c:catAx>
      <c:valAx>
        <c:axId val="705584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5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79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573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15.244759450031525</c:v>
                </c:pt>
                <c:pt idx="1">
                  <c:v>13.486459189303869</c:v>
                </c:pt>
                <c:pt idx="2">
                  <c:v>11.006673563886723</c:v>
                </c:pt>
                <c:pt idx="3">
                  <c:v>9.7718788310048925</c:v>
                </c:pt>
                <c:pt idx="4">
                  <c:v>10.241233206859434</c:v>
                </c:pt>
                <c:pt idx="5">
                  <c:v>11.376638867704294</c:v>
                </c:pt>
                <c:pt idx="6">
                  <c:v>10.781865926391342</c:v>
                </c:pt>
                <c:pt idx="7">
                  <c:v>10.431366902440686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13.487799832109037</c:v>
                </c:pt>
                <c:pt idx="1">
                  <c:v>11.988633919076891</c:v>
                </c:pt>
                <c:pt idx="2">
                  <c:v>11.207540481214767</c:v>
                </c:pt>
                <c:pt idx="3">
                  <c:v>10.811871733846196</c:v>
                </c:pt>
                <c:pt idx="4">
                  <c:v>10.622407781838374</c:v>
                </c:pt>
                <c:pt idx="5">
                  <c:v>11.381408443727528</c:v>
                </c:pt>
                <c:pt idx="6">
                  <c:v>11.359196865634825</c:v>
                </c:pt>
                <c:pt idx="7">
                  <c:v>10.766161142973658</c:v>
                </c:pt>
              </c:numCache>
            </c:numRef>
          </c:val>
        </c:ser>
        <c:marker val="1"/>
        <c:axId val="70482944"/>
        <c:axId val="70501120"/>
      </c:lineChart>
      <c:catAx>
        <c:axId val="70482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01120"/>
        <c:crosses val="autoZero"/>
        <c:auto val="1"/>
        <c:lblAlgn val="ctr"/>
        <c:lblOffset val="100"/>
      </c:catAx>
      <c:valAx>
        <c:axId val="705011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82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797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474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081E-2"/>
          <c:y val="0.14761693249882432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oculto'!$C$29:$J$29</c:f>
              <c:numCache>
                <c:formatCode>#,##0.0</c:formatCode>
                <c:ptCount val="8"/>
                <c:pt idx="0">
                  <c:v>1.3087914090456589</c:v>
                </c:pt>
                <c:pt idx="1">
                  <c:v>1.0834966237379684</c:v>
                </c:pt>
                <c:pt idx="2">
                  <c:v>0.63693508455838432</c:v>
                </c:pt>
                <c:pt idx="3">
                  <c:v>0.60563066685278022</c:v>
                </c:pt>
                <c:pt idx="4">
                  <c:v>0.47520475443857862</c:v>
                </c:pt>
                <c:pt idx="5">
                  <c:v>0.42655773604883923</c:v>
                </c:pt>
                <c:pt idx="6">
                  <c:v>0.49854776603031503</c:v>
                </c:pt>
                <c:pt idx="7">
                  <c:v>0.46483970114856771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oculto'!$C$22:$J$22</c:f>
              <c:numCache>
                <c:formatCode>#,##0.0</c:formatCode>
                <c:ptCount val="8"/>
                <c:pt idx="0">
                  <c:v>1.1728612088462482</c:v>
                </c:pt>
                <c:pt idx="1">
                  <c:v>1.0908714853532113</c:v>
                </c:pt>
                <c:pt idx="2">
                  <c:v>0.90982349678304497</c:v>
                </c:pt>
                <c:pt idx="3">
                  <c:v>1.0805543450712543</c:v>
                </c:pt>
                <c:pt idx="4">
                  <c:v>0.82746007380599673</c:v>
                </c:pt>
                <c:pt idx="5">
                  <c:v>0.81714524804798927</c:v>
                </c:pt>
                <c:pt idx="6">
                  <c:v>0.83985774415862435</c:v>
                </c:pt>
                <c:pt idx="7">
                  <c:v>0.85110807801514776</c:v>
                </c:pt>
              </c:numCache>
            </c:numRef>
          </c:val>
        </c:ser>
        <c:marker val="1"/>
        <c:axId val="70720512"/>
        <c:axId val="70742784"/>
      </c:lineChart>
      <c:catAx>
        <c:axId val="7072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42784"/>
        <c:crosses val="autoZero"/>
        <c:auto val="1"/>
        <c:lblAlgn val="ctr"/>
        <c:lblOffset val="100"/>
      </c:catAx>
      <c:valAx>
        <c:axId val="707427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2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79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545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30.446886131602685</c:v>
                </c:pt>
                <c:pt idx="1">
                  <c:v>31.440779416945684</c:v>
                </c:pt>
                <c:pt idx="2">
                  <c:v>32.031148163575892</c:v>
                </c:pt>
                <c:pt idx="3">
                  <c:v>29.240656899753599</c:v>
                </c:pt>
                <c:pt idx="4">
                  <c:v>30.412696922694764</c:v>
                </c:pt>
                <c:pt idx="5">
                  <c:v>22.589144129539935</c:v>
                </c:pt>
                <c:pt idx="6">
                  <c:v>29.806659383301749</c:v>
                </c:pt>
                <c:pt idx="7">
                  <c:v>34.911535835409794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subjetivo'!$C$22:$J$22</c:f>
              <c:numCache>
                <c:formatCode>#,##0.0</c:formatCode>
                <c:ptCount val="8"/>
                <c:pt idx="0">
                  <c:v>31.401634278393882</c:v>
                </c:pt>
                <c:pt idx="1">
                  <c:v>30.851116470475809</c:v>
                </c:pt>
                <c:pt idx="2">
                  <c:v>30.838467534927133</c:v>
                </c:pt>
                <c:pt idx="3">
                  <c:v>34.421571773573753</c:v>
                </c:pt>
                <c:pt idx="4">
                  <c:v>30.152260302356808</c:v>
                </c:pt>
                <c:pt idx="5">
                  <c:v>29.315922396518367</c:v>
                </c:pt>
                <c:pt idx="6">
                  <c:v>31.520908543708938</c:v>
                </c:pt>
                <c:pt idx="7">
                  <c:v>31.745933311585802</c:v>
                </c:pt>
              </c:numCache>
            </c:numRef>
          </c:val>
        </c:ser>
        <c:marker val="1"/>
        <c:axId val="70614016"/>
        <c:axId val="70619904"/>
      </c:lineChart>
      <c:catAx>
        <c:axId val="70614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19904"/>
        <c:crosses val="autoZero"/>
        <c:auto val="1"/>
        <c:lblAlgn val="ctr"/>
        <c:lblOffset val="100"/>
      </c:catAx>
      <c:valAx>
        <c:axId val="70619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14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9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horas'!$C$15:$J$15</c:f>
              <c:numCache>
                <c:formatCode>#,##0.0</c:formatCode>
                <c:ptCount val="8"/>
                <c:pt idx="0">
                  <c:v>14.496169150840366</c:v>
                </c:pt>
                <c:pt idx="1">
                  <c:v>13.593651911179267</c:v>
                </c:pt>
                <c:pt idx="2">
                  <c:v>13.732082447738961</c:v>
                </c:pt>
                <c:pt idx="3">
                  <c:v>8.2909394079162997</c:v>
                </c:pt>
                <c:pt idx="4">
                  <c:v>10.385084906065567</c:v>
                </c:pt>
                <c:pt idx="5">
                  <c:v>5.0241776943751884</c:v>
                </c:pt>
                <c:pt idx="6">
                  <c:v>8.2811115054082833</c:v>
                </c:pt>
                <c:pt idx="7">
                  <c:v>12.736279918546328</c:v>
                </c:pt>
              </c:numCache>
            </c:numRef>
          </c:val>
        </c:ser>
        <c:ser>
          <c:idx val="1"/>
          <c:order val="1"/>
          <c:tx>
            <c:strRef>
              <c:f>'Insuficiencia de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horas'!$C$21:$J$21</c:f>
              <c:numCache>
                <c:formatCode>#,##0.0</c:formatCode>
                <c:ptCount val="8"/>
                <c:pt idx="0">
                  <c:v>13.144738190845764</c:v>
                </c:pt>
                <c:pt idx="1">
                  <c:v>10.977124278547526</c:v>
                </c:pt>
                <c:pt idx="2">
                  <c:v>10.47210783828017</c:v>
                </c:pt>
                <c:pt idx="3">
                  <c:v>10.553235359118407</c:v>
                </c:pt>
                <c:pt idx="4">
                  <c:v>9.4609830039824967</c:v>
                </c:pt>
                <c:pt idx="5">
                  <c:v>8.519127048212253</c:v>
                </c:pt>
                <c:pt idx="6">
                  <c:v>9.6801572923998762</c:v>
                </c:pt>
                <c:pt idx="7">
                  <c:v>10.041083356140225</c:v>
                </c:pt>
              </c:numCache>
            </c:numRef>
          </c:val>
        </c:ser>
        <c:marker val="1"/>
        <c:axId val="70990848"/>
        <c:axId val="70992640"/>
      </c:lineChart>
      <c:catAx>
        <c:axId val="7099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92640"/>
        <c:crosses val="autoZero"/>
        <c:auto val="1"/>
        <c:lblAlgn val="ctr"/>
        <c:lblOffset val="100"/>
      </c:catAx>
      <c:valAx>
        <c:axId val="709926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90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048"/>
          <c:w val="0.1714439366602800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72"/>
          <c:y val="6.908466625034658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261"/>
          <c:w val="0.90275170481134137"/>
          <c:h val="0.62416364035937577"/>
        </c:manualLayout>
      </c:layout>
      <c:lineChart>
        <c:grouping val="standard"/>
        <c:ser>
          <c:idx val="0"/>
          <c:order val="0"/>
          <c:tx>
            <c:strRef>
              <c:f>'Empleo inadecuado competencias'!$B$16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competencias'!$C$16:$J$16</c:f>
              <c:numCache>
                <c:formatCode>#,##0.0</c:formatCode>
                <c:ptCount val="8"/>
                <c:pt idx="0">
                  <c:v>3.3565283900327705</c:v>
                </c:pt>
                <c:pt idx="1">
                  <c:v>3.7164671292592244</c:v>
                </c:pt>
                <c:pt idx="2">
                  <c:v>3.5459341830050688</c:v>
                </c:pt>
                <c:pt idx="3">
                  <c:v>19.744762143906197</c:v>
                </c:pt>
                <c:pt idx="4">
                  <c:v>20.81397001554615</c:v>
                </c:pt>
                <c:pt idx="5">
                  <c:v>14.155027270205339</c:v>
                </c:pt>
                <c:pt idx="6">
                  <c:v>20.532840628155132</c:v>
                </c:pt>
                <c:pt idx="7">
                  <c:v>21.90805486393117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competencias'!$C$24:$J$24</c:f>
              <c:numCache>
                <c:formatCode>#,##0.0</c:formatCode>
                <c:ptCount val="8"/>
                <c:pt idx="0">
                  <c:v>3.0309770198963402</c:v>
                </c:pt>
                <c:pt idx="1">
                  <c:v>2.9979766386194542</c:v>
                </c:pt>
                <c:pt idx="2">
                  <c:v>4.0787865823546037</c:v>
                </c:pt>
                <c:pt idx="3">
                  <c:v>17.237775074507876</c:v>
                </c:pt>
                <c:pt idx="4">
                  <c:v>15.96666495463789</c:v>
                </c:pt>
                <c:pt idx="5">
                  <c:v>14.463880876036377</c:v>
                </c:pt>
                <c:pt idx="6">
                  <c:v>16.525874740839928</c:v>
                </c:pt>
                <c:pt idx="7">
                  <c:v>16.666389246268913</c:v>
                </c:pt>
              </c:numCache>
            </c:numRef>
          </c:val>
        </c:ser>
        <c:marker val="1"/>
        <c:axId val="70921216"/>
        <c:axId val="70959872"/>
      </c:lineChart>
      <c:catAx>
        <c:axId val="70921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59872"/>
        <c:crosses val="autoZero"/>
        <c:auto val="1"/>
        <c:lblAlgn val="ctr"/>
        <c:lblOffset val="100"/>
      </c:catAx>
      <c:valAx>
        <c:axId val="709598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21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012"/>
          <c:w val="0.1714439366602801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637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ingresos'!$C$18:$J$18</c:f>
              <c:numCache>
                <c:formatCode>#,##0.0</c:formatCode>
                <c:ptCount val="8"/>
                <c:pt idx="0">
                  <c:v>21.757928297216679</c:v>
                </c:pt>
                <c:pt idx="1">
                  <c:v>23.572624660101233</c:v>
                </c:pt>
                <c:pt idx="2">
                  <c:v>25.371746396257944</c:v>
                </c:pt>
                <c:pt idx="3">
                  <c:v>25.324336287885224</c:v>
                </c:pt>
                <c:pt idx="4">
                  <c:v>25.610676764505719</c:v>
                </c:pt>
                <c:pt idx="5">
                  <c:v>20.005066324573768</c:v>
                </c:pt>
                <c:pt idx="6">
                  <c:v>25.760891374285727</c:v>
                </c:pt>
                <c:pt idx="7">
                  <c:v>28.892372157202011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ingresos'!$C$21:$J$21</c:f>
              <c:numCache>
                <c:formatCode>#,##0.0</c:formatCode>
                <c:ptCount val="8"/>
                <c:pt idx="0">
                  <c:v>25.942229593447806</c:v>
                </c:pt>
                <c:pt idx="1">
                  <c:v>25.807397115979143</c:v>
                </c:pt>
                <c:pt idx="2">
                  <c:v>26.443483277502672</c:v>
                </c:pt>
                <c:pt idx="3">
                  <c:v>30.62631449805837</c:v>
                </c:pt>
                <c:pt idx="4">
                  <c:v>26.585718009939992</c:v>
                </c:pt>
                <c:pt idx="5">
                  <c:v>25.823768309772827</c:v>
                </c:pt>
                <c:pt idx="6">
                  <c:v>27.692146572046394</c:v>
                </c:pt>
                <c:pt idx="7">
                  <c:v>27.856325346665617</c:v>
                </c:pt>
              </c:numCache>
            </c:numRef>
          </c:val>
        </c:ser>
        <c:marker val="1"/>
        <c:axId val="71179264"/>
        <c:axId val="71201536"/>
      </c:lineChart>
      <c:catAx>
        <c:axId val="71179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01536"/>
        <c:crosses val="autoZero"/>
        <c:auto val="1"/>
        <c:lblAlgn val="ctr"/>
        <c:lblOffset val="100"/>
      </c:catAx>
      <c:valAx>
        <c:axId val="71201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79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627"/>
          <c:y val="0.55623681731798114"/>
          <c:w val="0.1714439366602802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02"/>
        </c:manualLayout>
      </c:layout>
      <c:lineChart>
        <c:grouping val="standard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objetivo'!$C$18:$J$18</c:f>
              <c:numCache>
                <c:formatCode>#,##0.0</c:formatCode>
                <c:ptCount val="8"/>
                <c:pt idx="0">
                  <c:v>10.800912944520819</c:v>
                </c:pt>
                <c:pt idx="1">
                  <c:v>11.28870918210861</c:v>
                </c:pt>
                <c:pt idx="2">
                  <c:v>11.391036995095732</c:v>
                </c:pt>
                <c:pt idx="3">
                  <c:v>9.2677603110927702</c:v>
                </c:pt>
                <c:pt idx="4">
                  <c:v>12.112607081800379</c:v>
                </c:pt>
                <c:pt idx="5">
                  <c:v>9.7511524714034081</c:v>
                </c:pt>
                <c:pt idx="6">
                  <c:v>13.416830762214202</c:v>
                </c:pt>
                <c:pt idx="7">
                  <c:v>14.570413144292765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objetivo'!$C$29:$J$29</c:f>
              <c:numCache>
                <c:formatCode>#,##0.0</c:formatCode>
                <c:ptCount val="8"/>
                <c:pt idx="0">
                  <c:v>12.327767569493867</c:v>
                </c:pt>
                <c:pt idx="1">
                  <c:v>12.483945105250136</c:v>
                </c:pt>
                <c:pt idx="2">
                  <c:v>13.017124683166969</c:v>
                </c:pt>
                <c:pt idx="3">
                  <c:v>9.1880736159639262</c:v>
                </c:pt>
                <c:pt idx="4">
                  <c:v>10.116775011474004</c:v>
                </c:pt>
                <c:pt idx="5">
                  <c:v>10.729964625971492</c:v>
                </c:pt>
                <c:pt idx="6">
                  <c:v>12.367007907371237</c:v>
                </c:pt>
                <c:pt idx="7">
                  <c:v>12.315502221985653</c:v>
                </c:pt>
              </c:numCache>
            </c:numRef>
          </c:val>
        </c:ser>
        <c:marker val="1"/>
        <c:axId val="71138304"/>
        <c:axId val="71144192"/>
      </c:lineChart>
      <c:catAx>
        <c:axId val="7113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4192"/>
        <c:crosses val="autoZero"/>
        <c:auto val="1"/>
        <c:lblAlgn val="ctr"/>
        <c:lblOffset val="100"/>
      </c:catAx>
      <c:valAx>
        <c:axId val="7114419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38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8209914279299676E-2"/>
          <c:y val="0.16597469922047203"/>
          <c:w val="0.1714439366602803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163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'!$C$16:$J$16</c:f>
              <c:numCache>
                <c:formatCode>#,##0.0</c:formatCode>
                <c:ptCount val="8"/>
                <c:pt idx="0">
                  <c:v>4.9780625683428354</c:v>
                </c:pt>
                <c:pt idx="1">
                  <c:v>5.2093003198114101</c:v>
                </c:pt>
                <c:pt idx="2">
                  <c:v>5.5788034182349158</c:v>
                </c:pt>
                <c:pt idx="3">
                  <c:v>3.0019811226285702</c:v>
                </c:pt>
                <c:pt idx="4">
                  <c:v>5.109985357129732</c:v>
                </c:pt>
                <c:pt idx="5">
                  <c:v>2.5486117931405063</c:v>
                </c:pt>
                <c:pt idx="6">
                  <c:v>4.3904384147697915</c:v>
                </c:pt>
                <c:pt idx="7">
                  <c:v>5.9938192975757394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'!$C$23:$J$23</c:f>
              <c:numCache>
                <c:formatCode>#,##0.0</c:formatCode>
                <c:ptCount val="8"/>
                <c:pt idx="0">
                  <c:v>5.6697319729008209</c:v>
                </c:pt>
                <c:pt idx="1">
                  <c:v>4.5404979903836882</c:v>
                </c:pt>
                <c:pt idx="2">
                  <c:v>4.7615576254816228</c:v>
                </c:pt>
                <c:pt idx="3">
                  <c:v>3.349167268601958</c:v>
                </c:pt>
                <c:pt idx="4">
                  <c:v>3.7444316990928392</c:v>
                </c:pt>
                <c:pt idx="5">
                  <c:v>3.6082126644386157</c:v>
                </c:pt>
                <c:pt idx="6">
                  <c:v>4.5738183720586791</c:v>
                </c:pt>
                <c:pt idx="7">
                  <c:v>4.3751128806401942</c:v>
                </c:pt>
              </c:numCache>
            </c:numRef>
          </c:val>
        </c:ser>
        <c:marker val="1"/>
        <c:axId val="71314432"/>
        <c:axId val="71316224"/>
      </c:lineChart>
      <c:catAx>
        <c:axId val="71314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16224"/>
        <c:crosses val="autoZero"/>
        <c:auto val="1"/>
        <c:lblAlgn val="ctr"/>
        <c:lblOffset val="100"/>
      </c:catAx>
      <c:valAx>
        <c:axId val="71316224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14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048"/>
          <c:w val="0.1714439366602804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72"/>
          <c:y val="1.3008123419436345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303"/>
          <c:w val="0.90275170481134137"/>
          <c:h val="0.60330805796912013"/>
        </c:manualLayout>
      </c:layout>
      <c:lineChart>
        <c:grouping val="standard"/>
        <c:ser>
          <c:idx val="0"/>
          <c:order val="0"/>
          <c:tx>
            <c:strRef>
              <c:f>'Empleo inadecuado x competncias'!$B$18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competncias'!$C$18:$J$18</c:f>
              <c:numCache>
                <c:formatCode>#,##0.0</c:formatCode>
                <c:ptCount val="8"/>
                <c:pt idx="0">
                  <c:v>1.5705631396776492</c:v>
                </c:pt>
                <c:pt idx="1">
                  <c:v>1.5989620590957228</c:v>
                </c:pt>
                <c:pt idx="2">
                  <c:v>1.3785201943231242</c:v>
                </c:pt>
                <c:pt idx="3">
                  <c:v>6.5303935238569197</c:v>
                </c:pt>
                <c:pt idx="4">
                  <c:v>8.4369057007124848</c:v>
                </c:pt>
                <c:pt idx="5">
                  <c:v>6.6920980385999291</c:v>
                </c:pt>
                <c:pt idx="6">
                  <c:v>8.8562808791547365</c:v>
                </c:pt>
                <c:pt idx="7">
                  <c:v>9.2842010338448073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competncias'!$C$29:$J$29</c:f>
              <c:numCache>
                <c:formatCode>#,##0.0</c:formatCode>
                <c:ptCount val="8"/>
                <c:pt idx="0">
                  <c:v>1.645903228771229</c:v>
                </c:pt>
                <c:pt idx="1">
                  <c:v>1.6711943941064635</c:v>
                </c:pt>
                <c:pt idx="2">
                  <c:v>2.1418192367993338</c:v>
                </c:pt>
                <c:pt idx="3">
                  <c:v>4.9044124667734685</c:v>
                </c:pt>
                <c:pt idx="4">
                  <c:v>5.5838819345594164</c:v>
                </c:pt>
                <c:pt idx="5">
                  <c:v>5.6596117620790896</c:v>
                </c:pt>
                <c:pt idx="6">
                  <c:v>6.5412540517010385</c:v>
                </c:pt>
                <c:pt idx="7">
                  <c:v>6.847471832510629</c:v>
                </c:pt>
              </c:numCache>
            </c:numRef>
          </c:val>
        </c:ser>
        <c:marker val="1"/>
        <c:axId val="70065152"/>
        <c:axId val="70095616"/>
      </c:lineChart>
      <c:catAx>
        <c:axId val="70065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95616"/>
        <c:crosses val="autoZero"/>
        <c:auto val="1"/>
        <c:lblAlgn val="ctr"/>
        <c:lblOffset val="100"/>
      </c:catAx>
      <c:valAx>
        <c:axId val="70095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65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34"/>
          <c:w val="0.171443936660280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587"/>
          <c:y val="6.633499170812694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504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ingresos'!$C$22:$J$22</c:f>
              <c:numCache>
                <c:formatCode>#,##0.0</c:formatCode>
                <c:ptCount val="8"/>
                <c:pt idx="0">
                  <c:v>7.7189903046475381</c:v>
                </c:pt>
                <c:pt idx="1">
                  <c:v>8.6532785157574246</c:v>
                </c:pt>
                <c:pt idx="2">
                  <c:v>8.6097279256393566</c:v>
                </c:pt>
                <c:pt idx="3">
                  <c:v>7.8447031995339076</c:v>
                </c:pt>
                <c:pt idx="4">
                  <c:v>9.594830407046997</c:v>
                </c:pt>
                <c:pt idx="5">
                  <c:v>8.410498948589769</c:v>
                </c:pt>
                <c:pt idx="6">
                  <c:v>11.292851386633798</c:v>
                </c:pt>
                <c:pt idx="7">
                  <c:v>11.576703223559694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ingresos'!$C$29:$J$29</c:f>
              <c:numCache>
                <c:formatCode>#,##0.0</c:formatCode>
                <c:ptCount val="8"/>
                <c:pt idx="0">
                  <c:v>9.8434656980244597</c:v>
                </c:pt>
                <c:pt idx="1">
                  <c:v>10.381646013428279</c:v>
                </c:pt>
                <c:pt idx="2">
                  <c:v>10.879330220041425</c:v>
                </c:pt>
                <c:pt idx="3">
                  <c:v>7.7731558336936954</c:v>
                </c:pt>
                <c:pt idx="4">
                  <c:v>8.4310618289855022</c:v>
                </c:pt>
                <c:pt idx="5">
                  <c:v>9.1515395160873503</c:v>
                </c:pt>
                <c:pt idx="6">
                  <c:v>10.439409456240703</c:v>
                </c:pt>
                <c:pt idx="7">
                  <c:v>10.549389345609184</c:v>
                </c:pt>
              </c:numCache>
            </c:numRef>
          </c:val>
        </c:ser>
        <c:marker val="1"/>
        <c:axId val="71552000"/>
        <c:axId val="71582464"/>
      </c:lineChart>
      <c:catAx>
        <c:axId val="71552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82464"/>
        <c:crosses val="autoZero"/>
        <c:auto val="1"/>
        <c:lblAlgn val="ctr"/>
        <c:lblOffset val="100"/>
      </c:catAx>
      <c:valAx>
        <c:axId val="71582464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52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8.1033314488664812E-2"/>
          <c:y val="0.15682897846724397"/>
          <c:w val="0.171443936660280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3750.1033333333339</c:v>
                </c:pt>
                <c:pt idx="1">
                  <c:v>458.58766666666662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804"/>
          <c:y val="0.76738122850922763"/>
          <c:w val="0.6540910346733359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4208.6909999999998</c:v>
                </c:pt>
                <c:pt idx="1">
                  <c:v>1778.2870000000003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3707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06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52"/>
          <c:y val="0.13399276978864852"/>
          <c:w val="0.81918270305897867"/>
          <c:h val="0.621111050773833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7003.8820000000005</c:v>
                </c:pt>
                <c:pt idx="1">
                  <c:v>7108.7129999999997</c:v>
                </c:pt>
                <c:pt idx="2">
                  <c:v>7213.2439999999997</c:v>
                </c:pt>
                <c:pt idx="3">
                  <c:v>7317.4743333333327</c:v>
                </c:pt>
                <c:pt idx="4">
                  <c:v>7421.3563333333332</c:v>
                </c:pt>
              </c:numCache>
            </c:numRef>
          </c:val>
        </c:ser>
        <c:axId val="71638400"/>
        <c:axId val="71724416"/>
      </c:barChart>
      <c:catAx>
        <c:axId val="71638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24416"/>
        <c:crosses val="autoZero"/>
        <c:auto val="1"/>
        <c:lblAlgn val="ctr"/>
        <c:lblOffset val="100"/>
      </c:catAx>
      <c:valAx>
        <c:axId val="71724416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38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392"/>
          <c:w val="0.94285714285714251"/>
          <c:h val="0.3741761721355255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16.646180752618573</c:v>
                </c:pt>
                <c:pt idx="1">
                  <c:v>83.353819247381423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191"/>
          <c:h val="0.138243581831607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09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024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5549.4503333333332</c:v>
                </c:pt>
                <c:pt idx="1">
                  <c:v>5661.2566666666671</c:v>
                </c:pt>
                <c:pt idx="2">
                  <c:v>5771.621666666666</c:v>
                </c:pt>
                <c:pt idx="3">
                  <c:v>5880.1820000000007</c:v>
                </c:pt>
                <c:pt idx="4">
                  <c:v>5986.9780000000001</c:v>
                </c:pt>
              </c:numCache>
            </c:numRef>
          </c:val>
        </c:ser>
        <c:axId val="72093696"/>
        <c:axId val="72095232"/>
      </c:barChart>
      <c:catAx>
        <c:axId val="72093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95232"/>
        <c:crosses val="autoZero"/>
        <c:auto val="1"/>
        <c:lblAlgn val="ctr"/>
        <c:lblOffset val="100"/>
      </c:catAx>
      <c:valAx>
        <c:axId val="72095232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93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638"/>
          <c:w val="0.90350877192982459"/>
          <c:h val="0.4317648930247404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17.059995954825581</c:v>
                </c:pt>
                <c:pt idx="1">
                  <c:v>82.940004045174419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241"/>
          <c:y val="0.78793096627535786"/>
          <c:w val="0.65748549523415545"/>
          <c:h val="0.1127260388887827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999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3515.1786666666667</c:v>
                </c:pt>
                <c:pt idx="1">
                  <c:v>3764.0616666666665</c:v>
                </c:pt>
                <c:pt idx="2">
                  <c:v>3831.8376666666663</c:v>
                </c:pt>
                <c:pt idx="3">
                  <c:v>3942.3170000000005</c:v>
                </c:pt>
                <c:pt idx="4">
                  <c:v>4208.6909999999998</c:v>
                </c:pt>
              </c:numCache>
            </c:numRef>
          </c:val>
        </c:ser>
        <c:axId val="72165248"/>
        <c:axId val="72166784"/>
      </c:barChart>
      <c:catAx>
        <c:axId val="7216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66784"/>
        <c:crosses val="autoZero"/>
        <c:auto val="1"/>
        <c:lblAlgn val="ctr"/>
        <c:lblOffset val="100"/>
      </c:catAx>
      <c:valAx>
        <c:axId val="72166784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65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11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19.158050284993696</c:v>
                </c:pt>
                <c:pt idx="1">
                  <c:v>80.841949715006308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207"/>
          <c:y val="0.6797852323254262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52"/>
          <c:y val="0.15775853018372926"/>
          <c:w val="0.8191827030589786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3150.3909999999996</c:v>
                </c:pt>
                <c:pt idx="1">
                  <c:v>3360.6890000000003</c:v>
                </c:pt>
                <c:pt idx="2">
                  <c:v>3379.5583333333329</c:v>
                </c:pt>
                <c:pt idx="3">
                  <c:v>3497.6073333333334</c:v>
                </c:pt>
                <c:pt idx="4">
                  <c:v>3750.1033333333339</c:v>
                </c:pt>
              </c:numCache>
            </c:numRef>
          </c:val>
        </c:ser>
        <c:axId val="72421376"/>
        <c:axId val="72422912"/>
      </c:barChart>
      <c:catAx>
        <c:axId val="7242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2912"/>
        <c:crosses val="autoZero"/>
        <c:auto val="1"/>
        <c:lblAlgn val="ctr"/>
        <c:lblOffset val="100"/>
      </c:catAx>
      <c:valAx>
        <c:axId val="72422912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252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19.314349527628668</c:v>
                </c:pt>
                <c:pt idx="1">
                  <c:v>80.685650472371336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901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992"/>
          <c:y val="0.15827035587032426"/>
          <c:w val="0.8464173816837917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364.78833333333336</c:v>
                </c:pt>
                <c:pt idx="1">
                  <c:v>403.37266666666665</c:v>
                </c:pt>
                <c:pt idx="2">
                  <c:v>452.27933333333334</c:v>
                </c:pt>
                <c:pt idx="3">
                  <c:v>444.70966666666669</c:v>
                </c:pt>
                <c:pt idx="4">
                  <c:v>458.58766666666662</c:v>
                </c:pt>
              </c:numCache>
            </c:numRef>
          </c:val>
        </c:ser>
        <c:axId val="72426240"/>
        <c:axId val="72444544"/>
      </c:barChart>
      <c:catAx>
        <c:axId val="7242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44544"/>
        <c:crosses val="autoZero"/>
        <c:auto val="1"/>
        <c:lblAlgn val="ctr"/>
        <c:lblOffset val="100"/>
      </c:catAx>
      <c:valAx>
        <c:axId val="72444544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6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7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17.968940507989522</c:v>
                </c:pt>
                <c:pt idx="1">
                  <c:v>82.031059492010485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0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92"/>
          <c:y val="0.17720296038180294"/>
          <c:w val="0.8464173816837917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343.49900000000002</c:v>
                </c:pt>
                <c:pt idx="1">
                  <c:v>385.48633333333333</c:v>
                </c:pt>
                <c:pt idx="2">
                  <c:v>435.93433333333331</c:v>
                </c:pt>
                <c:pt idx="3">
                  <c:v>425.05533333333341</c:v>
                </c:pt>
                <c:pt idx="4">
                  <c:v>439.02399999999994</c:v>
                </c:pt>
              </c:numCache>
            </c:numRef>
          </c:val>
        </c:ser>
        <c:axId val="72526464"/>
        <c:axId val="72721920"/>
      </c:barChart>
      <c:catAx>
        <c:axId val="72526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21920"/>
        <c:crosses val="autoZero"/>
        <c:auto val="1"/>
        <c:lblAlgn val="ctr"/>
        <c:lblOffset val="100"/>
      </c:catAx>
      <c:valAx>
        <c:axId val="72721920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26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18.562294303815303</c:v>
                </c:pt>
                <c:pt idx="1">
                  <c:v>81.437705696184693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663"/>
          <c:h val="0.1094334837358824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21.289000000000001</c:v>
                </c:pt>
                <c:pt idx="1">
                  <c:v>17.887</c:v>
                </c:pt>
                <c:pt idx="2">
                  <c:v>16.344999999999999</c:v>
                </c:pt>
                <c:pt idx="3">
                  <c:v>19.654333333333337</c:v>
                </c:pt>
                <c:pt idx="4">
                  <c:v>19.563666666666666</c:v>
                </c:pt>
              </c:numCache>
            </c:numRef>
          </c:val>
        </c:ser>
        <c:axId val="72755072"/>
        <c:axId val="72756608"/>
      </c:barChart>
      <c:catAx>
        <c:axId val="7275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56608"/>
        <c:crosses val="autoZero"/>
        <c:auto val="1"/>
        <c:lblAlgn val="ctr"/>
        <c:lblOffset val="100"/>
      </c:catAx>
      <c:valAx>
        <c:axId val="72756608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5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10.463327277816305</c:v>
                </c:pt>
                <c:pt idx="1">
                  <c:v>89.536672722183695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914"/>
          <c:y val="0.81150206970396355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335E-2"/>
        </c:manualLayout>
      </c:layout>
    </c:title>
    <c:plotArea>
      <c:layout>
        <c:manualLayout>
          <c:layoutTarget val="inner"/>
          <c:xMode val="edge"/>
          <c:yMode val="edge"/>
          <c:x val="0.1479323941009652"/>
          <c:y val="0.16003127974630071"/>
          <c:w val="0.8191827030589786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2034.2716666666668</c:v>
                </c:pt>
                <c:pt idx="1">
                  <c:v>1897.1949999999999</c:v>
                </c:pt>
                <c:pt idx="2">
                  <c:v>1939.7839999999999</c:v>
                </c:pt>
                <c:pt idx="3">
                  <c:v>1937.865</c:v>
                </c:pt>
                <c:pt idx="4">
                  <c:v>1778.287</c:v>
                </c:pt>
              </c:numCache>
            </c:numRef>
          </c:val>
        </c:ser>
        <c:axId val="71373184"/>
        <c:axId val="71374720"/>
      </c:barChart>
      <c:catAx>
        <c:axId val="71373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74720"/>
        <c:crosses val="autoZero"/>
        <c:auto val="1"/>
        <c:lblAlgn val="ctr"/>
        <c:lblOffset val="100"/>
      </c:catAx>
      <c:valAx>
        <c:axId val="71374720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73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13.548438019944381</c:v>
                </c:pt>
                <c:pt idx="1">
                  <c:v>86.451561980055615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885"/>
          <c:y val="0.76129745937998461"/>
          <c:w val="0.4359423233924441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587"/>
          <c:y val="5.2493438320211075E-3"/>
        </c:manualLayout>
      </c:layout>
    </c:title>
    <c:plotArea>
      <c:layout>
        <c:manualLayout>
          <c:layoutTarget val="inner"/>
          <c:xMode val="edge"/>
          <c:yMode val="edge"/>
          <c:x val="0.1479323941009652"/>
          <c:y val="0.17442519685039726"/>
          <c:w val="0.8191827030589786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1027.8613333333333</c:v>
                </c:pt>
                <c:pt idx="1">
                  <c:v>1144.7526666666665</c:v>
                </c:pt>
                <c:pt idx="2">
                  <c:v>865.57933333333324</c:v>
                </c:pt>
                <c:pt idx="3">
                  <c:v>1175.0730000000001</c:v>
                </c:pt>
                <c:pt idx="4">
                  <c:v>1469.3186666666668</c:v>
                </c:pt>
              </c:numCache>
            </c:numRef>
          </c:val>
        </c:ser>
        <c:axId val="72895872"/>
        <c:axId val="73297920"/>
      </c:barChart>
      <c:catAx>
        <c:axId val="7289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97920"/>
        <c:crosses val="autoZero"/>
        <c:auto val="1"/>
        <c:lblAlgn val="ctr"/>
        <c:lblOffset val="100"/>
      </c:catAx>
      <c:valAx>
        <c:axId val="73297920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9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21.068429536990354</c:v>
                </c:pt>
                <c:pt idx="1">
                  <c:v>78.931570463009649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992"/>
          <c:y val="0.19932044858029374"/>
          <c:w val="0.84641738168379177"/>
          <c:h val="0.59798297940029521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291.44133333333338</c:v>
                </c:pt>
                <c:pt idx="1">
                  <c:v>390.90100000000001</c:v>
                </c:pt>
                <c:pt idx="2">
                  <c:v>192.51833333333335</c:v>
                </c:pt>
                <c:pt idx="3">
                  <c:v>326.46766666666667</c:v>
                </c:pt>
                <c:pt idx="4">
                  <c:v>536.03066666666666</c:v>
                </c:pt>
              </c:numCache>
            </c:numRef>
          </c:val>
        </c:ser>
        <c:axId val="73224576"/>
        <c:axId val="73226112"/>
      </c:barChart>
      <c:catAx>
        <c:axId val="7322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26112"/>
        <c:crosses val="autoZero"/>
        <c:auto val="1"/>
        <c:lblAlgn val="ctr"/>
        <c:lblOffset val="100"/>
      </c:catAx>
      <c:valAx>
        <c:axId val="73226112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2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24.300394934382862</c:v>
                </c:pt>
                <c:pt idx="1">
                  <c:v>75.699605065617135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325"/>
          <c:y val="0.80109240191129949"/>
          <c:w val="0.43643597733143086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051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694.06366666666656</c:v>
                </c:pt>
                <c:pt idx="1">
                  <c:v>783.45066666666662</c:v>
                </c:pt>
                <c:pt idx="2">
                  <c:v>542.39766666666662</c:v>
                </c:pt>
                <c:pt idx="3">
                  <c:v>809.46966666666674</c:v>
                </c:pt>
                <c:pt idx="4">
                  <c:v>922.04233333333332</c:v>
                </c:pt>
              </c:numCache>
            </c:numRef>
          </c:val>
        </c:ser>
        <c:axId val="73361664"/>
        <c:axId val="73568256"/>
      </c:barChart>
      <c:catAx>
        <c:axId val="73361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68256"/>
        <c:crosses val="autoZero"/>
        <c:auto val="1"/>
        <c:lblAlgn val="ctr"/>
        <c:lblOffset val="100"/>
      </c:catAx>
      <c:valAx>
        <c:axId val="73568256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61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25.183356186377047</c:v>
                </c:pt>
                <c:pt idx="1">
                  <c:v>74.81664381362296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506"/>
          <c:y val="0.14166120539280441"/>
          <c:w val="0.81918270305897867"/>
          <c:h val="0.62111085645903052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890.19566666666663</c:v>
                </c:pt>
                <c:pt idx="1">
                  <c:v>964.00166666666667</c:v>
                </c:pt>
                <c:pt idx="2">
                  <c:v>766.56166666666661</c:v>
                </c:pt>
                <c:pt idx="3">
                  <c:v>1015.576</c:v>
                </c:pt>
                <c:pt idx="4">
                  <c:v>1215.9906666666668</c:v>
                </c:pt>
              </c:numCache>
            </c:numRef>
          </c:val>
        </c:ser>
        <c:axId val="73518464"/>
        <c:axId val="73575040"/>
      </c:barChart>
      <c:catAx>
        <c:axId val="7351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75040"/>
        <c:crosses val="autoZero"/>
        <c:auto val="1"/>
        <c:lblAlgn val="ctr"/>
        <c:lblOffset val="100"/>
      </c:catAx>
      <c:valAx>
        <c:axId val="73575040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1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19.87058636600409</c:v>
                </c:pt>
                <c:pt idx="1">
                  <c:v>80.12941363399591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526"/>
          <c:y val="0.77853652908770465"/>
          <c:w val="0.363625790497213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85"/>
          <c:y val="0.13752011767759798"/>
          <c:w val="0.84641738168379177"/>
          <c:h val="0.62963451443570473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325.77833333333336</c:v>
                </c:pt>
                <c:pt idx="1">
                  <c:v>455.92599999999999</c:v>
                </c:pt>
                <c:pt idx="2">
                  <c:v>373.64833333333331</c:v>
                </c:pt>
                <c:pt idx="3">
                  <c:v>528.93400000000008</c:v>
                </c:pt>
                <c:pt idx="4">
                  <c:v>613.22366666666665</c:v>
                </c:pt>
              </c:numCache>
            </c:numRef>
          </c:val>
        </c:ser>
        <c:axId val="73756672"/>
        <c:axId val="73784320"/>
      </c:barChart>
      <c:catAx>
        <c:axId val="7375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84320"/>
        <c:crosses val="autoZero"/>
        <c:auto val="1"/>
        <c:lblAlgn val="ctr"/>
        <c:lblOffset val="100"/>
      </c:catAx>
      <c:valAx>
        <c:axId val="73784320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5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22.665799791190938</c:v>
                </c:pt>
                <c:pt idx="1">
                  <c:v>77.334200208809065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311"/>
          <c:h val="8.69613455904428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985"/>
          <c:y val="0.16650592588969856"/>
          <c:w val="0.84641738168379177"/>
          <c:h val="0.60454769240802508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105.52500000000001</c:v>
                </c:pt>
                <c:pt idx="1">
                  <c:v>192.34299999999999</c:v>
                </c:pt>
                <c:pt idx="2">
                  <c:v>97.658666666666662</c:v>
                </c:pt>
                <c:pt idx="3">
                  <c:v>173.08500000000001</c:v>
                </c:pt>
                <c:pt idx="4">
                  <c:v>252.26133333333334</c:v>
                </c:pt>
              </c:numCache>
            </c:numRef>
          </c:val>
        </c:ser>
        <c:axId val="73758208"/>
        <c:axId val="73902336"/>
      </c:barChart>
      <c:catAx>
        <c:axId val="73758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02336"/>
        <c:crosses val="autoZero"/>
        <c:auto val="1"/>
        <c:lblAlgn val="ctr"/>
        <c:lblOffset val="100"/>
      </c:catAx>
      <c:valAx>
        <c:axId val="7390233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5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26.246155158702773</c:v>
                </c:pt>
                <c:pt idx="1">
                  <c:v>73.753844841297223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322"/>
          <c:h val="8.696134559044289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85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229.55500000000001</c:v>
                </c:pt>
                <c:pt idx="1">
                  <c:v>317.57033333333334</c:v>
                </c:pt>
                <c:pt idx="2">
                  <c:v>256.43033333333329</c:v>
                </c:pt>
                <c:pt idx="3">
                  <c:v>349.14266666666668</c:v>
                </c:pt>
                <c:pt idx="4">
                  <c:v>390.74333333333334</c:v>
                </c:pt>
              </c:numCache>
            </c:numRef>
          </c:val>
        </c:ser>
        <c:axId val="74248576"/>
        <c:axId val="74250112"/>
      </c:barChart>
      <c:catAx>
        <c:axId val="74248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50112"/>
        <c:crosses val="autoZero"/>
        <c:auto val="1"/>
        <c:lblAlgn val="ctr"/>
        <c:lblOffset val="100"/>
      </c:catAx>
      <c:valAx>
        <c:axId val="7425011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48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26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25.975600135791165</c:v>
                </c:pt>
                <c:pt idx="1">
                  <c:v>74.024399864208831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496"/>
          <c:y val="0.70590784485272651"/>
          <c:w val="0.36362579049721333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275.75533333333334</c:v>
                </c:pt>
                <c:pt idx="1">
                  <c:v>361.15533333333332</c:v>
                </c:pt>
                <c:pt idx="2">
                  <c:v>322.2766666666667</c:v>
                </c:pt>
                <c:pt idx="3">
                  <c:v>445.2</c:v>
                </c:pt>
                <c:pt idx="4">
                  <c:v>487.22766666666666</c:v>
                </c:pt>
              </c:numCache>
            </c:numRef>
          </c:val>
        </c:ser>
        <c:axId val="73203072"/>
        <c:axId val="74364032"/>
      </c:barChart>
      <c:catAx>
        <c:axId val="73203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64032"/>
        <c:crosses val="autoZero"/>
        <c:auto val="1"/>
        <c:lblAlgn val="ctr"/>
        <c:lblOffset val="100"/>
      </c:catAx>
      <c:valAx>
        <c:axId val="74364032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0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21.023687269985572</c:v>
                </c:pt>
                <c:pt idx="1">
                  <c:v>78.976312730014428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863"/>
          <c:y val="0.79185245087607292"/>
          <c:w val="0.36362579049721344"/>
          <c:h val="8.696134559044307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1752.9710000000002</c:v>
                </c:pt>
                <c:pt idx="1">
                  <c:v>1768.3573333333334</c:v>
                </c:pt>
                <c:pt idx="2">
                  <c:v>1800.9309999999998</c:v>
                </c:pt>
                <c:pt idx="3">
                  <c:v>1845.1013333333333</c:v>
                </c:pt>
              </c:numCache>
            </c:numRef>
          </c:val>
        </c:ser>
        <c:axId val="74521984"/>
        <c:axId val="74544256"/>
      </c:barChart>
      <c:catAx>
        <c:axId val="7452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44256"/>
        <c:crosses val="autoZero"/>
        <c:auto val="1"/>
        <c:lblAlgn val="ctr"/>
        <c:lblOffset val="100"/>
      </c:catAx>
      <c:valAx>
        <c:axId val="74544256"/>
        <c:scaling>
          <c:orientation val="minMax"/>
          <c:min val="17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2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1066.4296666666667</c:v>
                </c:pt>
                <c:pt idx="1">
                  <c:v>1067.9393333333335</c:v>
                </c:pt>
                <c:pt idx="2">
                  <c:v>1189.2470000000001</c:v>
                </c:pt>
                <c:pt idx="3">
                  <c:v>1301.9506666666668</c:v>
                </c:pt>
              </c:numCache>
            </c:numRef>
          </c:val>
        </c:ser>
        <c:axId val="74576256"/>
        <c:axId val="74577792"/>
      </c:barChart>
      <c:catAx>
        <c:axId val="74576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7792"/>
        <c:crosses val="autoZero"/>
        <c:auto val="1"/>
        <c:lblAlgn val="ctr"/>
        <c:lblOffset val="100"/>
      </c:catAx>
      <c:valAx>
        <c:axId val="7457779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129.07066666666665</c:v>
                </c:pt>
                <c:pt idx="1">
                  <c:v>141.25866666666664</c:v>
                </c:pt>
                <c:pt idx="2">
                  <c:v>154.17400000000001</c:v>
                </c:pt>
                <c:pt idx="3">
                  <c:v>147.85766666666666</c:v>
                </c:pt>
              </c:numCache>
            </c:numRef>
          </c:val>
        </c:ser>
        <c:axId val="74593408"/>
        <c:axId val="74594944"/>
      </c:barChart>
      <c:catAx>
        <c:axId val="74593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94944"/>
        <c:crosses val="autoZero"/>
        <c:auto val="1"/>
        <c:lblAlgn val="ctr"/>
        <c:lblOffset val="100"/>
      </c:catAx>
      <c:valAx>
        <c:axId val="74594944"/>
        <c:scaling>
          <c:orientation val="minMax"/>
          <c:min val="1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93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198.744</c:v>
                </c:pt>
                <c:pt idx="1">
                  <c:v>156.98933333333332</c:v>
                </c:pt>
                <c:pt idx="2">
                  <c:v>143.99066666666667</c:v>
                </c:pt>
                <c:pt idx="3">
                  <c:v>189.27333333333334</c:v>
                </c:pt>
              </c:numCache>
            </c:numRef>
          </c:val>
        </c:ser>
        <c:axId val="74647424"/>
        <c:axId val="74648960"/>
      </c:barChart>
      <c:catAx>
        <c:axId val="7464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48960"/>
        <c:crosses val="autoZero"/>
        <c:auto val="1"/>
        <c:lblAlgn val="ctr"/>
        <c:lblOffset val="100"/>
      </c:catAx>
      <c:valAx>
        <c:axId val="7464896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47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56"/>
          <c:y val="0.23275843967780199"/>
          <c:w val="0.8191827030589786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1746.0883333333331</c:v>
                </c:pt>
                <c:pt idx="1">
                  <c:v>1752.9710000000002</c:v>
                </c:pt>
                <c:pt idx="2">
                  <c:v>1768.3573333333334</c:v>
                </c:pt>
                <c:pt idx="3">
                  <c:v>1800.9309999999998</c:v>
                </c:pt>
                <c:pt idx="4">
                  <c:v>1845.1013333333333</c:v>
                </c:pt>
              </c:numCache>
            </c:numRef>
          </c:val>
        </c:ser>
        <c:axId val="74610176"/>
        <c:axId val="74659328"/>
      </c:barChart>
      <c:catAx>
        <c:axId val="74610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59328"/>
        <c:crosses val="autoZero"/>
        <c:auto val="1"/>
        <c:lblAlgn val="ctr"/>
        <c:lblOffset val="100"/>
      </c:catAx>
      <c:valAx>
        <c:axId val="74659328"/>
        <c:scaling>
          <c:orientation val="minMax"/>
          <c:min val="1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10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27.536220204436379</c:v>
                </c:pt>
                <c:pt idx="1">
                  <c:v>72.463779795563624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5"/>
          <c:h val="8.696134559044317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12"/>
          <c:y val="0.23275843967780199"/>
          <c:w val="0.8464173816837917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181.16300000000001</c:v>
                </c:pt>
                <c:pt idx="1">
                  <c:v>129.07066666666665</c:v>
                </c:pt>
                <c:pt idx="2">
                  <c:v>141.25866666666664</c:v>
                </c:pt>
                <c:pt idx="3">
                  <c:v>154.17400000000001</c:v>
                </c:pt>
                <c:pt idx="4">
                  <c:v>147.85766666666666</c:v>
                </c:pt>
              </c:numCache>
            </c:numRef>
          </c:val>
        </c:ser>
        <c:axId val="74704000"/>
        <c:axId val="75125120"/>
      </c:barChart>
      <c:catAx>
        <c:axId val="7470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25120"/>
        <c:crosses val="autoZero"/>
        <c:auto val="1"/>
        <c:lblAlgn val="ctr"/>
        <c:lblOffset val="100"/>
      </c:catAx>
      <c:valAx>
        <c:axId val="75125120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04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18.381637797533578</c:v>
                </c:pt>
                <c:pt idx="1">
                  <c:v>81.618362202466415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6"/>
          <c:h val="8.696134559044325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12"/>
          <c:y val="0.23275843967780199"/>
          <c:w val="0.8464173816837917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115.64666666666666</c:v>
                </c:pt>
                <c:pt idx="1">
                  <c:v>147.17833333333334</c:v>
                </c:pt>
                <c:pt idx="2">
                  <c:v>153.18266666666668</c:v>
                </c:pt>
                <c:pt idx="3">
                  <c:v>133.45766666666665</c:v>
                </c:pt>
                <c:pt idx="4">
                  <c:v>162.03599999999997</c:v>
                </c:pt>
              </c:numCache>
            </c:numRef>
          </c:val>
        </c:ser>
        <c:axId val="75097600"/>
        <c:axId val="75099136"/>
      </c:barChart>
      <c:catAx>
        <c:axId val="7509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99136"/>
        <c:crosses val="autoZero"/>
        <c:auto val="1"/>
        <c:lblAlgn val="ctr"/>
        <c:lblOffset val="100"/>
      </c:catAx>
      <c:valAx>
        <c:axId val="75099136"/>
        <c:scaling>
          <c:orientation val="minMax"/>
          <c:min val="1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9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23.294600686990119</c:v>
                </c:pt>
                <c:pt idx="1">
                  <c:v>76.705399313009877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7"/>
          <c:h val="8.6961345590443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078"/>
          <c:y val="0.23275843967780199"/>
          <c:w val="0.8191827030589786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899.26900000000012</c:v>
                </c:pt>
                <c:pt idx="1">
                  <c:v>1066.4296666666667</c:v>
                </c:pt>
                <c:pt idx="2">
                  <c:v>1067.9393333333335</c:v>
                </c:pt>
                <c:pt idx="3">
                  <c:v>1189.2470000000001</c:v>
                </c:pt>
                <c:pt idx="4">
                  <c:v>1301.9506666666668</c:v>
                </c:pt>
              </c:numCache>
            </c:numRef>
          </c:val>
        </c:ser>
        <c:axId val="75444608"/>
        <c:axId val="75446144"/>
      </c:barChart>
      <c:catAx>
        <c:axId val="75444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46144"/>
        <c:crosses val="autoZero"/>
        <c:auto val="1"/>
        <c:lblAlgn val="ctr"/>
        <c:lblOffset val="100"/>
      </c:catAx>
      <c:valAx>
        <c:axId val="75446144"/>
        <c:scaling>
          <c:orientation val="minMax"/>
          <c:min val="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44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15.433969604991976</c:v>
                </c:pt>
                <c:pt idx="1">
                  <c:v>84.566030395008028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9"/>
          <c:h val="8.696134559044342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199"/>
          <c:w val="0.8464173816837917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156.43966666666665</c:v>
                </c:pt>
                <c:pt idx="1">
                  <c:v>198.744</c:v>
                </c:pt>
                <c:pt idx="2">
                  <c:v>156.98933333333332</c:v>
                </c:pt>
                <c:pt idx="3">
                  <c:v>143.99066666666667</c:v>
                </c:pt>
                <c:pt idx="4">
                  <c:v>189.27333333333334</c:v>
                </c:pt>
              </c:numCache>
            </c:numRef>
          </c:val>
        </c:ser>
        <c:axId val="75471488"/>
        <c:axId val="75428608"/>
      </c:barChart>
      <c:catAx>
        <c:axId val="75471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28608"/>
        <c:crosses val="autoZero"/>
        <c:auto val="1"/>
        <c:lblAlgn val="ctr"/>
        <c:lblOffset val="100"/>
      </c:catAx>
      <c:valAx>
        <c:axId val="75428608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71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20.584688982032716</c:v>
                </c:pt>
                <c:pt idx="1">
                  <c:v>79.415311017967284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"/>
          <c:h val="8.696134559044350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12"/>
          <c:y val="0.23275843967780199"/>
          <c:w val="0.8464173816837917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45.771999999999998</c:v>
                </c:pt>
                <c:pt idx="1">
                  <c:v>57.675333333333334</c:v>
                </c:pt>
                <c:pt idx="2">
                  <c:v>83.944000000000003</c:v>
                </c:pt>
                <c:pt idx="3">
                  <c:v>69.77033333333334</c:v>
                </c:pt>
                <c:pt idx="4">
                  <c:v>85.311333333333337</c:v>
                </c:pt>
              </c:numCache>
            </c:numRef>
          </c:val>
        </c:ser>
        <c:axId val="75577216"/>
        <c:axId val="75578752"/>
      </c:barChart>
      <c:catAx>
        <c:axId val="7557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8752"/>
        <c:crosses val="autoZero"/>
        <c:auto val="1"/>
        <c:lblAlgn val="ctr"/>
        <c:lblOffset val="100"/>
      </c:catAx>
      <c:valAx>
        <c:axId val="75578752"/>
        <c:scaling>
          <c:orientation val="minMax"/>
          <c:min val="4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7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9.7646717690059592</c:v>
                </c:pt>
                <c:pt idx="1">
                  <c:v>90.235328230994043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1"/>
          <c:h val="8.69613455904435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2.3876666666666666</c:v>
                </c:pt>
                <c:pt idx="1">
                  <c:v>6.9303333333333335</c:v>
                </c:pt>
                <c:pt idx="2">
                  <c:v>4.3010000000000002</c:v>
                </c:pt>
                <c:pt idx="3">
                  <c:v>3.65</c:v>
                </c:pt>
                <c:pt idx="4">
                  <c:v>10.357333333333335</c:v>
                </c:pt>
              </c:numCache>
            </c:numRef>
          </c:val>
        </c:ser>
        <c:axId val="75677056"/>
        <c:axId val="75725440"/>
      </c:barChart>
      <c:catAx>
        <c:axId val="75677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25440"/>
        <c:crosses val="autoZero"/>
        <c:auto val="1"/>
        <c:lblAlgn val="ctr"/>
        <c:lblOffset val="100"/>
      </c:catAx>
      <c:valAx>
        <c:axId val="75725440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7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2.8723029029735154</c:v>
                </c:pt>
                <c:pt idx="1">
                  <c:v>97.127697097026484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2"/>
          <c:h val="8.69613455904436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199"/>
          <c:w val="0.88277014700516698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'Jornalero o Peón'!$C$18:$G$18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1.8123333333333334</c:v>
                </c:pt>
                <c:pt idx="3">
                  <c:v>0.80066666666666675</c:v>
                </c:pt>
                <c:pt idx="4">
                  <c:v>0.78100000000000003</c:v>
                </c:pt>
              </c:numCache>
            </c:numRef>
          </c:val>
        </c:ser>
        <c:axId val="75575680"/>
        <c:axId val="74941568"/>
      </c:barChart>
      <c:catAx>
        <c:axId val="75575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41568"/>
        <c:crosses val="autoZero"/>
        <c:auto val="1"/>
        <c:lblAlgn val="ctr"/>
        <c:lblOffset val="100"/>
      </c:catAx>
      <c:valAx>
        <c:axId val="749415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5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8.9542245366389453E-2</c:v>
                </c:pt>
                <c:pt idx="1">
                  <c:v>99.235776235342854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3"/>
          <c:h val="8.696134559044373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199"/>
          <c:w val="0.86459376434447965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3.6253333333333333</c:v>
                </c:pt>
                <c:pt idx="1">
                  <c:v>1.6890000000000001</c:v>
                </c:pt>
                <c:pt idx="2">
                  <c:v>1.774</c:v>
                </c:pt>
                <c:pt idx="3">
                  <c:v>1.5853333333333335</c:v>
                </c:pt>
                <c:pt idx="4">
                  <c:v>7.4346666666666676</c:v>
                </c:pt>
              </c:numCache>
            </c:numRef>
          </c:val>
        </c:ser>
        <c:axId val="76053120"/>
        <c:axId val="76177792"/>
      </c:barChart>
      <c:catAx>
        <c:axId val="76053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77792"/>
        <c:crosses val="autoZero"/>
        <c:auto val="1"/>
        <c:lblAlgn val="ctr"/>
        <c:lblOffset val="100"/>
      </c:catAx>
      <c:valAx>
        <c:axId val="76177792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53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26.928417062069137</c:v>
                </c:pt>
                <c:pt idx="1">
                  <c:v>73.071582937930856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44"/>
          <c:h val="8.6961345590443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1992.9589999999998</c:v>
                </c:pt>
                <c:pt idx="1">
                  <c:v>1757.1443333333341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3773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52"/>
          <c:w val="0.82021562265349535"/>
          <c:h val="0.60911544639010584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61.174988543750068</c:v>
                </c:pt>
                <c:pt idx="1">
                  <c:v>56.00166116729833</c:v>
                </c:pt>
                <c:pt idx="2">
                  <c:v>56.504898322512567</c:v>
                </c:pt>
                <c:pt idx="3">
                  <c:v>55.89835603806106</c:v>
                </c:pt>
                <c:pt idx="4">
                  <c:v>53.144108917887586</c:v>
                </c:pt>
              </c:numCache>
            </c:numRef>
          </c:val>
        </c:ser>
        <c:marker val="1"/>
        <c:axId val="76314112"/>
        <c:axId val="76315648"/>
      </c:lineChart>
      <c:catAx>
        <c:axId val="7631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15648"/>
        <c:crosses val="autoZero"/>
        <c:auto val="1"/>
        <c:lblAlgn val="ctr"/>
        <c:lblOffset val="100"/>
      </c:catAx>
      <c:valAx>
        <c:axId val="76315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14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463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38.825011456249925</c:v>
                </c:pt>
                <c:pt idx="1">
                  <c:v>43.998338832701663</c:v>
                </c:pt>
                <c:pt idx="2">
                  <c:v>43.49510167748744</c:v>
                </c:pt>
                <c:pt idx="3">
                  <c:v>44.10164396193894</c:v>
                </c:pt>
                <c:pt idx="4">
                  <c:v>46.855891082112414</c:v>
                </c:pt>
              </c:numCache>
            </c:numRef>
          </c:val>
        </c:ser>
        <c:marker val="1"/>
        <c:axId val="76339456"/>
        <c:axId val="76349440"/>
      </c:lineChart>
      <c:catAx>
        <c:axId val="76339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49440"/>
        <c:crosses val="autoZero"/>
        <c:auto val="1"/>
        <c:lblAlgn val="ctr"/>
        <c:lblOffset val="100"/>
      </c:catAx>
      <c:valAx>
        <c:axId val="76349440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39456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56"/>
          <c:y val="0.23275843967780199"/>
          <c:w val="0.81918270305897867"/>
          <c:h val="0.62111105077383288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1927.2513333333332</c:v>
                </c:pt>
                <c:pt idx="1">
                  <c:v>1882.041666666667</c:v>
                </c:pt>
                <c:pt idx="2">
                  <c:v>1909.616</c:v>
                </c:pt>
                <c:pt idx="3">
                  <c:v>1955.1049999999998</c:v>
                </c:pt>
                <c:pt idx="4">
                  <c:v>1992.9589999999998</c:v>
                </c:pt>
              </c:numCache>
            </c:numRef>
          </c:val>
        </c:ser>
        <c:axId val="76190080"/>
        <c:axId val="76361088"/>
      </c:barChart>
      <c:catAx>
        <c:axId val="76190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61088"/>
        <c:crosses val="autoZero"/>
        <c:auto val="1"/>
        <c:lblAlgn val="ctr"/>
        <c:lblOffset val="100"/>
      </c:catAx>
      <c:valAx>
        <c:axId val="76361088"/>
        <c:scaling>
          <c:orientation val="minMax"/>
          <c:min val="1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90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26.555044356364039</c:v>
                </c:pt>
                <c:pt idx="1">
                  <c:v>73.444955643635964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5"/>
          <c:h val="8.69613455904438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717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396"/>
          <c:y val="0.25601416102057162"/>
          <c:w val="0.81918270305897867"/>
          <c:h val="0.49085454434475062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1223.1396666666665</c:v>
                </c:pt>
                <c:pt idx="1">
                  <c:v>1478.6473333333333</c:v>
                </c:pt>
                <c:pt idx="2">
                  <c:v>1469.942333333333</c:v>
                </c:pt>
                <c:pt idx="3">
                  <c:v>1542.5023333333336</c:v>
                </c:pt>
                <c:pt idx="4">
                  <c:v>1757.1443333333341</c:v>
                </c:pt>
              </c:numCache>
            </c:numRef>
          </c:val>
        </c:ser>
        <c:axId val="76624256"/>
        <c:axId val="76625792"/>
      </c:barChart>
      <c:catAx>
        <c:axId val="7662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625792"/>
        <c:crosses val="autoZero"/>
        <c:auto val="1"/>
        <c:lblAlgn val="ctr"/>
        <c:lblOffset val="100"/>
      </c:catAx>
      <c:valAx>
        <c:axId val="76625792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62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14.752108397346008</c:v>
                </c:pt>
                <c:pt idx="1">
                  <c:v>85.247891602653993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66"/>
          <c:h val="8.69613455904439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269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asalariados'!$C$15:$J$15</c:f>
              <c:numCache>
                <c:formatCode>0.0</c:formatCode>
                <c:ptCount val="8"/>
                <c:pt idx="0">
                  <c:v>59.348928705090351</c:v>
                </c:pt>
                <c:pt idx="1">
                  <c:v>59.952223040680451</c:v>
                </c:pt>
                <c:pt idx="2">
                  <c:v>59.15208183121517</c:v>
                </c:pt>
                <c:pt idx="3">
                  <c:v>61.174988543750068</c:v>
                </c:pt>
                <c:pt idx="4">
                  <c:v>56.00166116729833</c:v>
                </c:pt>
                <c:pt idx="5">
                  <c:v>56.504898322512567</c:v>
                </c:pt>
                <c:pt idx="6">
                  <c:v>55.89835603806106</c:v>
                </c:pt>
                <c:pt idx="7" formatCode="#,##0.0">
                  <c:v>53.144108917887586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asalariados'!$C$24:$J$24</c:f>
              <c:numCache>
                <c:formatCode>0.0</c:formatCode>
                <c:ptCount val="8"/>
                <c:pt idx="0">
                  <c:v>40.495866385945718</c:v>
                </c:pt>
                <c:pt idx="1">
                  <c:v>40.621323075312318</c:v>
                </c:pt>
                <c:pt idx="2">
                  <c:v>41.972977578581563</c:v>
                </c:pt>
                <c:pt idx="3">
                  <c:v>43.781780394038819</c:v>
                </c:pt>
                <c:pt idx="4">
                  <c:v>39.929078801441186</c:v>
                </c:pt>
                <c:pt idx="5">
                  <c:v>39.685510938391722</c:v>
                </c:pt>
                <c:pt idx="6">
                  <c:v>39.320385741295077</c:v>
                </c:pt>
                <c:pt idx="7" formatCode="#,##0.0">
                  <c:v>38.6534430596218</c:v>
                </c:pt>
              </c:numCache>
            </c:numRef>
          </c:val>
        </c:ser>
        <c:marker val="1"/>
        <c:axId val="76583296"/>
        <c:axId val="76584832"/>
      </c:lineChart>
      <c:catAx>
        <c:axId val="7658329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84832"/>
        <c:crosses val="autoZero"/>
        <c:auto val="1"/>
        <c:lblAlgn val="ctr"/>
        <c:lblOffset val="100"/>
      </c:catAx>
      <c:valAx>
        <c:axId val="76584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832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3"/>
          <c:w val="0.38451898203886642"/>
          <c:h val="0.15434827300579973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012" l="0.70866141732284949" r="0.70866141732284949" t="0.74803149606301012" header="0.31496062992127155" footer="0.31496062992127155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asalariados'!$C$35:$J$35</c:f>
              <c:numCache>
                <c:formatCode>0.0</c:formatCode>
                <c:ptCount val="8"/>
                <c:pt idx="0">
                  <c:v>40.651071294909649</c:v>
                </c:pt>
                <c:pt idx="1">
                  <c:v>40.047776959319549</c:v>
                </c:pt>
                <c:pt idx="2">
                  <c:v>40.847918168784823</c:v>
                </c:pt>
                <c:pt idx="3">
                  <c:v>38.825011456249925</c:v>
                </c:pt>
                <c:pt idx="4">
                  <c:v>43.998338832701663</c:v>
                </c:pt>
                <c:pt idx="5">
                  <c:v>43.49510167748744</c:v>
                </c:pt>
                <c:pt idx="6">
                  <c:v>44.10164396193894</c:v>
                </c:pt>
                <c:pt idx="7" formatCode="#,##0.0">
                  <c:v>46.855891082112414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asalariados'!$C$26:$J$26</c:f>
              <c:numCache>
                <c:formatCode>0.0</c:formatCode>
                <c:ptCount val="8"/>
                <c:pt idx="0">
                  <c:v>59.504133614054275</c:v>
                </c:pt>
                <c:pt idx="1">
                  <c:v>59.378676924687682</c:v>
                </c:pt>
                <c:pt idx="2">
                  <c:v>58.027022421418444</c:v>
                </c:pt>
                <c:pt idx="3">
                  <c:v>56.218219605961188</c:v>
                </c:pt>
                <c:pt idx="4">
                  <c:v>60.070921198558821</c:v>
                </c:pt>
                <c:pt idx="5">
                  <c:v>60.314489061608285</c:v>
                </c:pt>
                <c:pt idx="6">
                  <c:v>60.679614258704916</c:v>
                </c:pt>
                <c:pt idx="7" formatCode="#,##0.0">
                  <c:v>61.346556940378193</c:v>
                </c:pt>
              </c:numCache>
            </c:numRef>
          </c:val>
        </c:ser>
        <c:marker val="1"/>
        <c:axId val="76948224"/>
        <c:axId val="76949760"/>
      </c:lineChart>
      <c:catAx>
        <c:axId val="7694822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49760"/>
        <c:crosses val="autoZero"/>
        <c:auto val="1"/>
        <c:lblAlgn val="ctr"/>
        <c:lblOffset val="100"/>
      </c:catAx>
      <c:valAx>
        <c:axId val="7694976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4822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784"/>
          <c:y val="0.26260520031385537"/>
          <c:w val="0.2725033908973018"/>
          <c:h val="0.1007882250012875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027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51"/>
          <c:w val="0.67288166960782392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623.12133333333338</c:v>
                </c:pt>
                <c:pt idx="1">
                  <c:v>643.02166666666665</c:v>
                </c:pt>
                <c:pt idx="2">
                  <c:v>556.6783333333334</c:v>
                </c:pt>
                <c:pt idx="3">
                  <c:v>619.63200000000006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182.85066666666668</c:v>
                </c:pt>
                <c:pt idx="1">
                  <c:v>168.92066666666668</c:v>
                </c:pt>
                <c:pt idx="2">
                  <c:v>184.38566666666665</c:v>
                </c:pt>
                <c:pt idx="3">
                  <c:v>246.85499999999999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835.58833333333348</c:v>
                </c:pt>
                <c:pt idx="1">
                  <c:v>897.375</c:v>
                </c:pt>
                <c:pt idx="2">
                  <c:v>986.74600000000009</c:v>
                </c:pt>
                <c:pt idx="3">
                  <c:v>1061.0306666666668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330.43</c:v>
                </c:pt>
                <c:pt idx="1">
                  <c:v>282.50200000000001</c:v>
                </c:pt>
                <c:pt idx="2">
                  <c:v>334.13033333333334</c:v>
                </c:pt>
                <c:pt idx="3">
                  <c:v>350.23333333333335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437.01299999999998</c:v>
                </c:pt>
                <c:pt idx="1">
                  <c:v>412.30233333333331</c:v>
                </c:pt>
                <c:pt idx="2">
                  <c:v>460.28833333333336</c:v>
                </c:pt>
                <c:pt idx="3">
                  <c:v>478.15900000000005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814.18633333333321</c:v>
                </c:pt>
                <c:pt idx="1">
                  <c:v>823.00233333333335</c:v>
                </c:pt>
                <c:pt idx="2">
                  <c:v>824.11033333333341</c:v>
                </c:pt>
                <c:pt idx="3">
                  <c:v>845.36400000000003</c:v>
                </c:pt>
              </c:numCache>
            </c:numRef>
          </c:val>
        </c:ser>
        <c:marker val="1"/>
        <c:axId val="77050240"/>
        <c:axId val="77051776"/>
      </c:lineChart>
      <c:catAx>
        <c:axId val="77050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51776"/>
        <c:crosses val="autoZero"/>
        <c:auto val="1"/>
        <c:lblAlgn val="ctr"/>
        <c:lblOffset val="100"/>
      </c:catAx>
      <c:valAx>
        <c:axId val="770517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5024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402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2764E-2"/>
          <c:y val="0.23275843967780196"/>
          <c:w val="0.88432629549624109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4.3656666666666668</c:v>
                </c:pt>
                <c:pt idx="2">
                  <c:v>3.6163333333333334</c:v>
                </c:pt>
                <c:pt idx="3">
                  <c:v>2.0626666666666664</c:v>
                </c:pt>
                <c:pt idx="4">
                  <c:v>0.83633333333333326</c:v>
                </c:pt>
              </c:numCache>
            </c:numRef>
          </c:val>
        </c:ser>
        <c:axId val="77135872"/>
        <c:axId val="77137408"/>
      </c:barChart>
      <c:catAx>
        <c:axId val="7713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37408"/>
        <c:crosses val="autoZero"/>
        <c:auto val="1"/>
        <c:lblAlgn val="ctr"/>
        <c:lblOffset val="100"/>
      </c:catAx>
      <c:valAx>
        <c:axId val="771374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3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52.173008941567886</c:v>
                </c:pt>
                <c:pt idx="1">
                  <c:v>47.826991058432114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6"/>
          <c:h val="8.696134559044325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196"/>
          <c:w val="0.86668613443188025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9.2433333333333341</c:v>
                </c:pt>
                <c:pt idx="1">
                  <c:v>18.112333333333332</c:v>
                </c:pt>
                <c:pt idx="2">
                  <c:v>30.097666666666669</c:v>
                </c:pt>
                <c:pt idx="3">
                  <c:v>20.151</c:v>
                </c:pt>
                <c:pt idx="4">
                  <c:v>33.220666666666666</c:v>
                </c:pt>
              </c:numCache>
            </c:numRef>
          </c:val>
        </c:ser>
        <c:axId val="77153024"/>
        <c:axId val="77307264"/>
      </c:barChart>
      <c:catAx>
        <c:axId val="7715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07264"/>
        <c:crosses val="autoZero"/>
        <c:auto val="1"/>
        <c:lblAlgn val="ctr"/>
        <c:lblOffset val="100"/>
      </c:catAx>
      <c:valAx>
        <c:axId val="7730726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5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0.93409512826585794</c:v>
                </c:pt>
                <c:pt idx="1">
                  <c:v>99.065904871734148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7"/>
          <c:h val="8.6961345590443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196"/>
          <c:w val="0.8669797773075878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6.0419999999999989</c:v>
                </c:pt>
                <c:pt idx="1">
                  <c:v>13.967333333333334</c:v>
                </c:pt>
                <c:pt idx="2">
                  <c:v>7.9690000000000003</c:v>
                </c:pt>
                <c:pt idx="3">
                  <c:v>10.490666666666668</c:v>
                </c:pt>
                <c:pt idx="4">
                  <c:v>18.100666666666669</c:v>
                </c:pt>
              </c:numCache>
            </c:numRef>
          </c:val>
        </c:ser>
        <c:axId val="75841536"/>
        <c:axId val="75843072"/>
      </c:barChart>
      <c:catAx>
        <c:axId val="75841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43072"/>
        <c:crosses val="autoZero"/>
        <c:auto val="1"/>
        <c:lblAlgn val="ctr"/>
        <c:lblOffset val="100"/>
      </c:catAx>
      <c:valAx>
        <c:axId val="75843072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41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9.0957666879395926</c:v>
                </c:pt>
                <c:pt idx="1">
                  <c:v>90.904233312060413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9"/>
          <c:h val="8.696134559044342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96"/>
          <c:w val="0.84978542155915604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523.70000000000005</c:v>
                </c:pt>
                <c:pt idx="1">
                  <c:v>623.12133333333338</c:v>
                </c:pt>
                <c:pt idx="2">
                  <c:v>643.02166666666665</c:v>
                </c:pt>
                <c:pt idx="3">
                  <c:v>556.6783333333334</c:v>
                </c:pt>
                <c:pt idx="4">
                  <c:v>619.63200000000006</c:v>
                </c:pt>
              </c:numCache>
            </c:numRef>
          </c:val>
        </c:ser>
        <c:axId val="76835072"/>
        <c:axId val="77376512"/>
      </c:barChart>
      <c:catAx>
        <c:axId val="7683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76512"/>
        <c:crosses val="autoZero"/>
        <c:auto val="1"/>
        <c:lblAlgn val="ctr"/>
        <c:lblOffset val="100"/>
      </c:catAx>
      <c:valAx>
        <c:axId val="77376512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3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24.505699376948272</c:v>
                </c:pt>
                <c:pt idx="1">
                  <c:v>75.494300623051728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"/>
          <c:h val="8.696134559044350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196"/>
          <c:w val="0.86727212944535759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9.8236666666666661</c:v>
                </c:pt>
                <c:pt idx="1">
                  <c:v>16.083666666666669</c:v>
                </c:pt>
                <c:pt idx="2">
                  <c:v>14.950666666666669</c:v>
                </c:pt>
                <c:pt idx="3">
                  <c:v>13.145666666666665</c:v>
                </c:pt>
                <c:pt idx="4">
                  <c:v>15.003</c:v>
                </c:pt>
              </c:numCache>
            </c:numRef>
          </c:val>
        </c:ser>
        <c:axId val="77803520"/>
        <c:axId val="77805056"/>
      </c:barChart>
      <c:catAx>
        <c:axId val="77803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5056"/>
        <c:crosses val="autoZero"/>
        <c:auto val="1"/>
        <c:lblAlgn val="ctr"/>
        <c:lblOffset val="100"/>
      </c:catAx>
      <c:valAx>
        <c:axId val="77805056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3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14.553020602956583</c:v>
                </c:pt>
                <c:pt idx="1">
                  <c:v>85.446979397043421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1"/>
          <c:h val="8.69613455904435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96"/>
          <c:w val="0.84978542155915604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200.59666666666666</c:v>
                </c:pt>
                <c:pt idx="1">
                  <c:v>182.85066666666668</c:v>
                </c:pt>
                <c:pt idx="2">
                  <c:v>168.92066666666668</c:v>
                </c:pt>
                <c:pt idx="3">
                  <c:v>184.38566666666665</c:v>
                </c:pt>
                <c:pt idx="4">
                  <c:v>246.85499999999999</c:v>
                </c:pt>
              </c:numCache>
            </c:numRef>
          </c:val>
        </c:ser>
        <c:axId val="77808384"/>
        <c:axId val="77830784"/>
      </c:barChart>
      <c:catAx>
        <c:axId val="77808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30784"/>
        <c:crosses val="autoZero"/>
        <c:auto val="1"/>
        <c:lblAlgn val="ctr"/>
        <c:lblOffset val="100"/>
      </c:catAx>
      <c:valAx>
        <c:axId val="77830784"/>
        <c:scaling>
          <c:orientation val="minMax"/>
          <c:min val="1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8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22.522170453992508</c:v>
                </c:pt>
                <c:pt idx="1">
                  <c:v>77.477829546007484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2"/>
          <c:h val="8.69613455904436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175"/>
          <c:y val="0.23275843967780196"/>
          <c:w val="0.82197678932517571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811.60266666666666</c:v>
                </c:pt>
                <c:pt idx="1">
                  <c:v>835.58833333333348</c:v>
                </c:pt>
                <c:pt idx="2">
                  <c:v>897.375</c:v>
                </c:pt>
                <c:pt idx="3">
                  <c:v>986.74600000000009</c:v>
                </c:pt>
                <c:pt idx="4">
                  <c:v>1061.0306666666668</c:v>
                </c:pt>
              </c:numCache>
            </c:numRef>
          </c:val>
        </c:ser>
        <c:axId val="77896704"/>
        <c:axId val="77957376"/>
      </c:barChart>
      <c:catAx>
        <c:axId val="77896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57376"/>
        <c:crosses val="autoZero"/>
        <c:auto val="1"/>
        <c:lblAlgn val="ctr"/>
        <c:lblOffset val="100"/>
      </c:catAx>
      <c:valAx>
        <c:axId val="7795737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6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20.678395475648468</c:v>
                </c:pt>
                <c:pt idx="1">
                  <c:v>79.321604524351528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3"/>
          <c:h val="8.696134559044373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196"/>
          <c:w val="0.84879062302643515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310.40366666666665</c:v>
                </c:pt>
                <c:pt idx="1">
                  <c:v>330.43</c:v>
                </c:pt>
                <c:pt idx="2">
                  <c:v>282.50200000000001</c:v>
                </c:pt>
                <c:pt idx="3">
                  <c:v>334.13033333333334</c:v>
                </c:pt>
                <c:pt idx="4">
                  <c:v>350.23333333333335</c:v>
                </c:pt>
              </c:numCache>
            </c:numRef>
          </c:val>
        </c:ser>
        <c:axId val="78132352"/>
        <c:axId val="78149888"/>
      </c:barChart>
      <c:catAx>
        <c:axId val="78132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49888"/>
        <c:crosses val="autoZero"/>
        <c:auto val="1"/>
        <c:lblAlgn val="ctr"/>
        <c:lblOffset val="100"/>
      </c:catAx>
      <c:valAx>
        <c:axId val="78149888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3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20.994512893132597</c:v>
                </c:pt>
                <c:pt idx="1">
                  <c:v>79.005487106867406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44"/>
          <c:h val="8.6961345590443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09"/>
          <c:y val="0.23275843967780196"/>
          <c:w val="0.84641738168379177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76.108333333333334</c:v>
                </c:pt>
                <c:pt idx="1">
                  <c:v>84.970333333333329</c:v>
                </c:pt>
                <c:pt idx="2">
                  <c:v>95.801333333333332</c:v>
                </c:pt>
                <c:pt idx="3">
                  <c:v>105.41800000000001</c:v>
                </c:pt>
                <c:pt idx="4">
                  <c:v>81.668999999999997</c:v>
                </c:pt>
              </c:numCache>
            </c:numRef>
          </c:val>
        </c:ser>
        <c:axId val="77602816"/>
        <c:axId val="77604352"/>
      </c:barChart>
      <c:catAx>
        <c:axId val="77602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04352"/>
        <c:crosses val="autoZero"/>
        <c:auto val="1"/>
        <c:lblAlgn val="ctr"/>
        <c:lblOffset val="100"/>
      </c:catAx>
      <c:valAx>
        <c:axId val="7760435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02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35.251182679358649</c:v>
                </c:pt>
                <c:pt idx="1">
                  <c:v>64.748817320641351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5"/>
          <c:h val="8.69613455904438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09"/>
          <c:y val="0.23275843967780196"/>
          <c:w val="0.84641738168379177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361.19266666666664</c:v>
                </c:pt>
                <c:pt idx="1">
                  <c:v>437.01299999999998</c:v>
                </c:pt>
                <c:pt idx="2">
                  <c:v>412.30233333333331</c:v>
                </c:pt>
                <c:pt idx="3">
                  <c:v>460.28833333333336</c:v>
                </c:pt>
                <c:pt idx="4">
                  <c:v>478.15900000000005</c:v>
                </c:pt>
              </c:numCache>
            </c:numRef>
          </c:val>
        </c:ser>
        <c:axId val="78093312"/>
        <c:axId val="78651392"/>
      </c:barChart>
      <c:catAx>
        <c:axId val="78093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51392"/>
        <c:crosses val="autoZero"/>
        <c:auto val="1"/>
        <c:lblAlgn val="ctr"/>
        <c:lblOffset val="100"/>
      </c:catAx>
      <c:valAx>
        <c:axId val="78651392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93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37.750388168109694</c:v>
                </c:pt>
                <c:pt idx="1">
                  <c:v>62.249611831890306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6"/>
          <c:h val="8.69613455904439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513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841.6776666666666</c:v>
                </c:pt>
                <c:pt idx="1">
                  <c:v>814.18633333333321</c:v>
                </c:pt>
                <c:pt idx="2">
                  <c:v>823.00233333333335</c:v>
                </c:pt>
                <c:pt idx="3">
                  <c:v>824.11033333333341</c:v>
                </c:pt>
                <c:pt idx="4">
                  <c:v>845.36400000000003</c:v>
                </c:pt>
              </c:numCache>
            </c:numRef>
          </c:val>
        </c:ser>
        <c:axId val="78639488"/>
        <c:axId val="78641024"/>
      </c:barChart>
      <c:catAx>
        <c:axId val="78639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41024"/>
        <c:crosses val="autoZero"/>
        <c:auto val="1"/>
        <c:lblAlgn val="ctr"/>
        <c:lblOffset val="100"/>
      </c:catAx>
      <c:valAx>
        <c:axId val="78641024"/>
        <c:scaling>
          <c:orientation val="minMax"/>
          <c:min val="8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39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23.263951603929815</c:v>
                </c:pt>
                <c:pt idx="1">
                  <c:v>76.736048396070188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7"/>
          <c:h val="8.6961345590444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885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123"/>
          <c:y val="0.12470612521749515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10.552333333333333</c:v>
                </c:pt>
                <c:pt idx="1">
                  <c:v>6.1069999999999993</c:v>
                </c:pt>
                <c:pt idx="2">
                  <c:v>1.524</c:v>
                </c:pt>
                <c:pt idx="3">
                  <c:v>7.4893333333333336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63.613666666666667</c:v>
                </c:pt>
                <c:pt idx="1">
                  <c:v>81.38666666666667</c:v>
                </c:pt>
                <c:pt idx="2">
                  <c:v>60.956333333333333</c:v>
                </c:pt>
                <c:pt idx="3">
                  <c:v>74.910333333333327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30.374333333333336</c:v>
                </c:pt>
                <c:pt idx="1">
                  <c:v>35.594999999999999</c:v>
                </c:pt>
                <c:pt idx="2">
                  <c:v>32.119</c:v>
                </c:pt>
                <c:pt idx="3">
                  <c:v>32.450333333333333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96.525666666666666</c:v>
                </c:pt>
                <c:pt idx="1">
                  <c:v>99.072666666666677</c:v>
                </c:pt>
                <c:pt idx="2">
                  <c:v>116.83433333333335</c:v>
                </c:pt>
                <c:pt idx="3">
                  <c:v>116.60433333333333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26.676333333333332</c:v>
                </c:pt>
                <c:pt idx="1">
                  <c:v>32.800333333333334</c:v>
                </c:pt>
                <c:pt idx="2">
                  <c:v>43.632000000000005</c:v>
                </c:pt>
                <c:pt idx="3">
                  <c:v>35.721666666666671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38.366666666666667</c:v>
                </c:pt>
                <c:pt idx="1">
                  <c:v>33.860999999999997</c:v>
                </c:pt>
                <c:pt idx="2">
                  <c:v>42.906666666666666</c:v>
                </c:pt>
                <c:pt idx="3">
                  <c:v>52.235333333333337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79.02</c:v>
                </c:pt>
                <c:pt idx="1">
                  <c:v>95.682333333333347</c:v>
                </c:pt>
                <c:pt idx="2">
                  <c:v>89.488333333333344</c:v>
                </c:pt>
                <c:pt idx="3">
                  <c:v>90.00366666666666</c:v>
                </c:pt>
              </c:numCache>
            </c:numRef>
          </c:val>
        </c:ser>
        <c:marker val="1"/>
        <c:axId val="78901248"/>
        <c:axId val="78902784"/>
      </c:lineChart>
      <c:catAx>
        <c:axId val="7890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02784"/>
        <c:crosses val="autoZero"/>
        <c:auto val="1"/>
        <c:lblAlgn val="ctr"/>
        <c:lblOffset val="100"/>
      </c:catAx>
      <c:valAx>
        <c:axId val="78902784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0124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196"/>
          <c:w val="0.8517362602402001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313.65566666666672</c:v>
                </c:pt>
                <c:pt idx="1">
                  <c:v>356.32199999999995</c:v>
                </c:pt>
                <c:pt idx="2">
                  <c:v>400.84899999999999</c:v>
                </c:pt>
                <c:pt idx="3">
                  <c:v>401.63433333333336</c:v>
                </c:pt>
                <c:pt idx="4">
                  <c:v>422.84833333333336</c:v>
                </c:pt>
              </c:numCache>
            </c:numRef>
          </c:val>
        </c:ser>
        <c:axId val="78974336"/>
        <c:axId val="79012992"/>
      </c:barChart>
      <c:catAx>
        <c:axId val="78974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12992"/>
        <c:crosses val="autoZero"/>
        <c:auto val="1"/>
        <c:lblAlgn val="ctr"/>
        <c:lblOffset val="100"/>
      </c:catAx>
      <c:valAx>
        <c:axId val="79012992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74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19.360738273471071</c:v>
                </c:pt>
                <c:pt idx="1">
                  <c:v>80.639261726528929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0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196"/>
          <c:w val="0.88633801209631402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No informa'!$C$15:$G$15</c:f>
              <c:numCache>
                <c:formatCode>#,##0</c:formatCode>
                <c:ptCount val="5"/>
                <c:pt idx="0">
                  <c:v>1.3786666666666667</c:v>
                </c:pt>
                <c:pt idx="1">
                  <c:v>1.593333333333333</c:v>
                </c:pt>
                <c:pt idx="2">
                  <c:v>3.1333333333333333</c:v>
                </c:pt>
                <c:pt idx="3">
                  <c:v>0.77700000000000002</c:v>
                </c:pt>
                <c:pt idx="4">
                  <c:v>0.63700000000000001</c:v>
                </c:pt>
              </c:numCache>
            </c:numRef>
          </c:val>
        </c:ser>
        <c:axId val="79099392"/>
        <c:axId val="79100928"/>
      </c:barChart>
      <c:catAx>
        <c:axId val="79099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00928"/>
        <c:crosses val="autoZero"/>
        <c:auto val="1"/>
        <c:lblAlgn val="ctr"/>
        <c:lblOffset val="100"/>
      </c:catAx>
      <c:valAx>
        <c:axId val="791009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99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0.63700000000000001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196"/>
          <c:w val="0.88804172497709732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5.5116666666666667</c:v>
                </c:pt>
                <c:pt idx="1">
                  <c:v>10.552333333333333</c:v>
                </c:pt>
                <c:pt idx="2">
                  <c:v>6.1069999999999993</c:v>
                </c:pt>
                <c:pt idx="3">
                  <c:v>1.524</c:v>
                </c:pt>
                <c:pt idx="4">
                  <c:v>7.4893333333333336</c:v>
                </c:pt>
              </c:numCache>
            </c:numRef>
          </c:val>
        </c:ser>
        <c:axId val="78365440"/>
        <c:axId val="78366976"/>
      </c:barChart>
      <c:catAx>
        <c:axId val="78365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66976"/>
        <c:crosses val="autoZero"/>
        <c:auto val="1"/>
        <c:lblAlgn val="ctr"/>
        <c:lblOffset val="100"/>
      </c:catAx>
      <c:valAx>
        <c:axId val="78366976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65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3.9382997370727439</c:v>
                </c:pt>
                <c:pt idx="1">
                  <c:v>96.06170026292726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196"/>
          <c:w val="0.88584167153779136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Canteras'!$C$23:$G$23</c:f>
              <c:numCache>
                <c:formatCode>#,##0</c:formatCode>
                <c:ptCount val="5"/>
                <c:pt idx="0">
                  <c:v>0</c:v>
                </c:pt>
                <c:pt idx="1">
                  <c:v>0.71933333333333327</c:v>
                </c:pt>
                <c:pt idx="2">
                  <c:v>2.5066666666666664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axId val="78435840"/>
        <c:axId val="78437376"/>
      </c:barChart>
      <c:catAx>
        <c:axId val="78435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37376"/>
        <c:crosses val="autoZero"/>
        <c:auto val="1"/>
        <c:lblAlgn val="ctr"/>
        <c:lblOffset val="100"/>
      </c:catAx>
      <c:valAx>
        <c:axId val="784373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35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16"/>
          <c:y val="0.23275843967780196"/>
          <c:w val="0.86756319933691528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53.420333333333332</c:v>
                </c:pt>
                <c:pt idx="1">
                  <c:v>63.613666666666667</c:v>
                </c:pt>
                <c:pt idx="2">
                  <c:v>81.38666666666667</c:v>
                </c:pt>
                <c:pt idx="3">
                  <c:v>60.956333333333333</c:v>
                </c:pt>
                <c:pt idx="4">
                  <c:v>74.910333333333327</c:v>
                </c:pt>
              </c:numCache>
            </c:numRef>
          </c:val>
        </c:ser>
        <c:axId val="80579968"/>
        <c:axId val="80610432"/>
      </c:barChart>
      <c:catAx>
        <c:axId val="80579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10432"/>
        <c:crosses val="autoZero"/>
        <c:auto val="1"/>
        <c:lblAlgn val="ctr"/>
        <c:lblOffset val="100"/>
      </c:catAx>
      <c:valAx>
        <c:axId val="8061043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79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26.65566743250119</c:v>
                </c:pt>
                <c:pt idx="1">
                  <c:v>73.34433256749881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196"/>
          <c:w val="0.88534097711470272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0.6286666666666666</c:v>
                </c:pt>
                <c:pt idx="1">
                  <c:v>0</c:v>
                </c:pt>
                <c:pt idx="2">
                  <c:v>0.75900000000000001</c:v>
                </c:pt>
                <c:pt idx="3">
                  <c:v>0.64866666666666661</c:v>
                </c:pt>
                <c:pt idx="4">
                  <c:v>0.60199999999999998</c:v>
                </c:pt>
              </c:numCache>
            </c:numRef>
          </c:val>
        </c:ser>
        <c:axId val="80717312"/>
        <c:axId val="80718848"/>
      </c:barChart>
      <c:catAx>
        <c:axId val="8071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8848"/>
        <c:crossesAt val="0"/>
        <c:auto val="1"/>
        <c:lblAlgn val="ctr"/>
        <c:lblOffset val="100"/>
      </c:catAx>
      <c:valAx>
        <c:axId val="807188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0.60199999999999998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16"/>
          <c:y val="0.23275843967780196"/>
          <c:w val="0.86756319933691528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20.226333333333333</c:v>
                </c:pt>
                <c:pt idx="1">
                  <c:v>30.374333333333336</c:v>
                </c:pt>
                <c:pt idx="2">
                  <c:v>35.594999999999999</c:v>
                </c:pt>
                <c:pt idx="3">
                  <c:v>32.119</c:v>
                </c:pt>
                <c:pt idx="4">
                  <c:v>32.450333333333333</c:v>
                </c:pt>
              </c:numCache>
            </c:numRef>
          </c:val>
        </c:ser>
        <c:axId val="80776576"/>
        <c:axId val="78242944"/>
      </c:barChart>
      <c:catAx>
        <c:axId val="8077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42944"/>
        <c:crosses val="autoZero"/>
        <c:auto val="1"/>
        <c:lblAlgn val="ctr"/>
        <c:lblOffset val="100"/>
      </c:catAx>
      <c:valAx>
        <c:axId val="78242944"/>
        <c:scaling>
          <c:orientation val="minMax"/>
          <c:min val="1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6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15.358632614553553</c:v>
                </c:pt>
                <c:pt idx="1">
                  <c:v>84.641367385446443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96"/>
          <c:w val="0.84978542155915604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87.229333333333329</c:v>
                </c:pt>
                <c:pt idx="1">
                  <c:v>96.525666666666666</c:v>
                </c:pt>
                <c:pt idx="2">
                  <c:v>99.072666666666677</c:v>
                </c:pt>
                <c:pt idx="3">
                  <c:v>116.83433333333335</c:v>
                </c:pt>
                <c:pt idx="4">
                  <c:v>116.60433333333333</c:v>
                </c:pt>
              </c:numCache>
            </c:numRef>
          </c:val>
        </c:ser>
        <c:axId val="79235712"/>
        <c:axId val="80774656"/>
      </c:barChart>
      <c:catAx>
        <c:axId val="79235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4656"/>
        <c:crosses val="autoZero"/>
        <c:auto val="1"/>
        <c:lblAlgn val="ctr"/>
        <c:lblOffset val="100"/>
      </c:catAx>
      <c:valAx>
        <c:axId val="80774656"/>
        <c:scaling>
          <c:orientation val="minMax"/>
          <c:min val="8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35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19.851927602744663</c:v>
                </c:pt>
                <c:pt idx="1">
                  <c:v>80.148072397255333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196"/>
          <c:w val="0.86727212944535759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27.951666666666664</c:v>
                </c:pt>
                <c:pt idx="1">
                  <c:v>26.676333333333332</c:v>
                </c:pt>
                <c:pt idx="2">
                  <c:v>32.800333333333334</c:v>
                </c:pt>
                <c:pt idx="3">
                  <c:v>43.632000000000005</c:v>
                </c:pt>
                <c:pt idx="4">
                  <c:v>35.721666666666671</c:v>
                </c:pt>
              </c:numCache>
            </c:numRef>
          </c:val>
        </c:ser>
        <c:axId val="81108352"/>
        <c:axId val="81224832"/>
      </c:barChart>
      <c:catAx>
        <c:axId val="8110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4832"/>
        <c:crosses val="autoZero"/>
        <c:auto val="1"/>
        <c:lblAlgn val="ctr"/>
        <c:lblOffset val="100"/>
      </c:catAx>
      <c:valAx>
        <c:axId val="81224832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0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21.63952765190983</c:v>
                </c:pt>
                <c:pt idx="1">
                  <c:v>78.36047234809017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16"/>
          <c:y val="0.23275843967780196"/>
          <c:w val="0.86756319933691528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7.117</c:v>
                </c:pt>
                <c:pt idx="1">
                  <c:v>8.8803333333333327</c:v>
                </c:pt>
                <c:pt idx="2">
                  <c:v>9.9443333333333346</c:v>
                </c:pt>
                <c:pt idx="3">
                  <c:v>12.747999999999999</c:v>
                </c:pt>
                <c:pt idx="4">
                  <c:v>12.193666666666667</c:v>
                </c:pt>
              </c:numCache>
            </c:numRef>
          </c:val>
        </c:ser>
        <c:axId val="81327616"/>
        <c:axId val="81329152"/>
      </c:barChart>
      <c:catAx>
        <c:axId val="8132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9152"/>
        <c:crosses val="autoZero"/>
        <c:auto val="1"/>
        <c:lblAlgn val="ctr"/>
        <c:lblOffset val="100"/>
      </c:catAx>
      <c:valAx>
        <c:axId val="81329152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7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52.435353477438227</c:v>
                </c:pt>
                <c:pt idx="1">
                  <c:v>47.564646522561773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39.82566666666667</c:v>
                </c:pt>
                <c:pt idx="1">
                  <c:v>38.366666666666667</c:v>
                </c:pt>
                <c:pt idx="2">
                  <c:v>33.860999999999997</c:v>
                </c:pt>
                <c:pt idx="3">
                  <c:v>42.906666666666666</c:v>
                </c:pt>
                <c:pt idx="4">
                  <c:v>52.235333333333337</c:v>
                </c:pt>
              </c:numCache>
            </c:numRef>
          </c:val>
        </c:ser>
        <c:axId val="81393920"/>
        <c:axId val="81446016"/>
      </c:barChart>
      <c:catAx>
        <c:axId val="81393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46016"/>
        <c:crosses val="autoZero"/>
        <c:auto val="1"/>
        <c:lblAlgn val="ctr"/>
        <c:lblOffset val="100"/>
      </c:catAx>
      <c:valAx>
        <c:axId val="8144601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93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38.520401265446289</c:v>
                </c:pt>
                <c:pt idx="1">
                  <c:v>61.479598734553711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196"/>
          <c:w val="0.85109163528473231"/>
          <c:h val="0.62111105077383277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70.36633333333333</c:v>
                </c:pt>
                <c:pt idx="1">
                  <c:v>79.02</c:v>
                </c:pt>
                <c:pt idx="2">
                  <c:v>95.682333333333347</c:v>
                </c:pt>
                <c:pt idx="3">
                  <c:v>89.488333333333344</c:v>
                </c:pt>
                <c:pt idx="4">
                  <c:v>90.00366666666666</c:v>
                </c:pt>
              </c:numCache>
            </c:numRef>
          </c:val>
        </c:ser>
        <c:axId val="81573376"/>
        <c:axId val="81574912"/>
      </c:barChart>
      <c:catAx>
        <c:axId val="81573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4912"/>
        <c:crosses val="autoZero"/>
        <c:auto val="1"/>
        <c:lblAlgn val="ctr"/>
        <c:lblOffset val="100"/>
      </c:catAx>
      <c:valAx>
        <c:axId val="81574912"/>
        <c:scaling>
          <c:orientation val="minMax"/>
          <c:min val="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16.098463732533133</c:v>
                </c:pt>
                <c:pt idx="1">
                  <c:v>83.901536267466867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'Tasa de empl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7.6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F16" sqref="F16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1"/>
      <c r="L2" s="10"/>
      <c r="M2" s="10"/>
      <c r="N2" s="10"/>
      <c r="O2" s="171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1"/>
      <c r="L3" s="10"/>
      <c r="M3" s="10"/>
      <c r="N3" s="10"/>
      <c r="O3" s="171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1"/>
      <c r="L4" s="10"/>
      <c r="M4" s="10"/>
      <c r="N4" s="10"/>
      <c r="O4" s="171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1"/>
      <c r="L5" s="10"/>
      <c r="M5" s="10"/>
      <c r="N5" s="10"/>
      <c r="O5" s="171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1"/>
      <c r="L6" s="10"/>
      <c r="M6" s="10"/>
      <c r="N6" s="10"/>
      <c r="O6" s="171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1"/>
      <c r="L7" s="10"/>
      <c r="M7" s="10"/>
      <c r="N7" s="10"/>
      <c r="O7" s="171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1"/>
      <c r="L8" s="10"/>
      <c r="M8" s="10"/>
      <c r="N8" s="10"/>
      <c r="O8" s="171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1"/>
      <c r="L9" s="10"/>
      <c r="M9" s="10"/>
      <c r="N9" s="10"/>
      <c r="O9" s="171"/>
      <c r="P9" s="10"/>
      <c r="Q9" s="10"/>
      <c r="R9" s="10"/>
      <c r="S9" s="10"/>
      <c r="T9" s="18"/>
      <c r="U9" s="11"/>
    </row>
    <row r="10" spans="1:21" ht="18.75">
      <c r="A10" s="16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64" t="s">
        <v>167</v>
      </c>
      <c r="C12" s="3"/>
      <c r="D12" s="3"/>
      <c r="E12" s="3"/>
      <c r="F12" s="3"/>
      <c r="G12" s="3"/>
      <c r="H12" s="1" t="s">
        <v>168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64" t="s">
        <v>176</v>
      </c>
      <c r="C14" s="85"/>
      <c r="D14" s="85"/>
      <c r="E14" s="152"/>
      <c r="F14" s="152"/>
      <c r="G14" s="152"/>
      <c r="H14" s="1" t="s">
        <v>110</v>
      </c>
      <c r="I14" s="12"/>
      <c r="J14" s="179"/>
      <c r="K14" s="179"/>
      <c r="L14" s="1" t="s">
        <v>169</v>
      </c>
      <c r="M14" s="11"/>
      <c r="N14" s="11"/>
      <c r="O14" s="11"/>
      <c r="P14" s="44" t="s">
        <v>111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65" t="s">
        <v>50</v>
      </c>
      <c r="C16" s="57"/>
      <c r="D16" s="57"/>
      <c r="E16" s="57"/>
      <c r="F16" s="57"/>
      <c r="G16" s="57"/>
      <c r="H16" s="44" t="s">
        <v>45</v>
      </c>
      <c r="I16" s="11"/>
      <c r="J16" s="38"/>
      <c r="K16" s="38"/>
      <c r="L16" s="153" t="s">
        <v>29</v>
      </c>
      <c r="M16" s="11"/>
      <c r="N16" s="11"/>
      <c r="O16" s="11"/>
      <c r="P16" s="1" t="s">
        <v>62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53</v>
      </c>
      <c r="I17" s="11"/>
      <c r="J17" s="35"/>
      <c r="K17" s="35"/>
      <c r="L17" s="44" t="s">
        <v>30</v>
      </c>
      <c r="M17" s="11"/>
      <c r="N17" s="11"/>
      <c r="O17" s="11"/>
      <c r="P17" s="1" t="s">
        <v>63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52</v>
      </c>
      <c r="I18" s="11"/>
      <c r="J18" s="35"/>
      <c r="K18" s="35"/>
      <c r="L18" s="44" t="s">
        <v>31</v>
      </c>
      <c r="M18" s="11"/>
      <c r="N18" s="11"/>
      <c r="O18" s="11"/>
      <c r="P18" s="1" t="s">
        <v>64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54</v>
      </c>
      <c r="I19" s="11"/>
      <c r="J19" s="4"/>
      <c r="K19" s="4"/>
      <c r="L19" s="44" t="s">
        <v>32</v>
      </c>
      <c r="M19" s="11"/>
      <c r="N19" s="11"/>
      <c r="O19" s="11"/>
      <c r="P19" s="1" t="s">
        <v>65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55</v>
      </c>
      <c r="I20" s="11"/>
      <c r="J20" s="4"/>
      <c r="K20" s="4"/>
      <c r="L20" s="44" t="s">
        <v>33</v>
      </c>
      <c r="M20" s="11"/>
      <c r="N20" s="11"/>
      <c r="O20" s="11"/>
      <c r="P20" s="1" t="s">
        <v>66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56</v>
      </c>
      <c r="I21" s="11"/>
      <c r="J21" s="4"/>
      <c r="K21" s="4"/>
      <c r="L21" s="44" t="s">
        <v>38</v>
      </c>
      <c r="M21" s="11"/>
      <c r="N21" s="11"/>
      <c r="O21" s="11"/>
      <c r="P21" s="1" t="s">
        <v>67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42</v>
      </c>
      <c r="I22" s="11"/>
      <c r="J22" s="7"/>
      <c r="K22" s="7"/>
      <c r="L22" s="44" t="s">
        <v>39</v>
      </c>
      <c r="M22" s="11"/>
      <c r="N22" s="11"/>
      <c r="O22" s="11"/>
      <c r="P22" s="1" t="s">
        <v>68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35</v>
      </c>
      <c r="I23" s="11"/>
      <c r="J23" s="7"/>
      <c r="K23" s="7"/>
      <c r="L23" s="44" t="s">
        <v>34</v>
      </c>
      <c r="M23" s="11"/>
      <c r="N23" s="11"/>
      <c r="O23" s="11"/>
      <c r="P23" s="1" t="s">
        <v>69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44</v>
      </c>
      <c r="I24" s="11"/>
      <c r="J24" s="7"/>
      <c r="K24" s="7"/>
      <c r="L24" s="44" t="s">
        <v>57</v>
      </c>
      <c r="M24" s="11"/>
      <c r="N24" s="11"/>
      <c r="O24" s="11"/>
      <c r="P24" s="1" t="s">
        <v>70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36</v>
      </c>
      <c r="I25" s="11"/>
      <c r="J25" s="7"/>
      <c r="K25" s="7"/>
      <c r="L25" s="44" t="s">
        <v>35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43</v>
      </c>
      <c r="I26" s="11"/>
      <c r="J26" s="7"/>
      <c r="K26" s="7"/>
      <c r="L26" s="44" t="s">
        <v>40</v>
      </c>
      <c r="M26" s="11"/>
      <c r="N26" s="11"/>
      <c r="O26" s="11"/>
      <c r="P26" s="1" t="s">
        <v>71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35</v>
      </c>
      <c r="I27" s="11"/>
      <c r="J27" s="7"/>
      <c r="K27" s="7"/>
      <c r="L27" s="44" t="s">
        <v>41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44</v>
      </c>
      <c r="I28" s="11"/>
      <c r="J28" s="4"/>
      <c r="K28" s="4"/>
      <c r="L28" s="44" t="s">
        <v>58</v>
      </c>
      <c r="M28" s="11"/>
      <c r="N28" s="11"/>
      <c r="O28" s="11"/>
      <c r="P28" s="1" t="s">
        <v>72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36</v>
      </c>
      <c r="I29" s="11"/>
      <c r="J29" s="8"/>
      <c r="K29" s="8"/>
      <c r="L29" s="44" t="s">
        <v>35</v>
      </c>
      <c r="M29" s="11"/>
      <c r="N29" s="11"/>
      <c r="O29" s="11"/>
      <c r="P29" s="1" t="s">
        <v>73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40</v>
      </c>
      <c r="M30" s="11"/>
      <c r="N30" s="11"/>
      <c r="O30" s="11"/>
      <c r="P30" s="1" t="s">
        <v>74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41</v>
      </c>
      <c r="M31" s="11"/>
      <c r="N31" s="11"/>
      <c r="O31" s="11"/>
      <c r="P31" s="1" t="s">
        <v>75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156</v>
      </c>
      <c r="I33" s="5"/>
      <c r="J33" s="5"/>
      <c r="K33" s="5"/>
      <c r="L33" s="51"/>
      <c r="M33" s="123"/>
      <c r="N33" s="123"/>
      <c r="O33" s="123"/>
      <c r="P33" s="118" t="s">
        <v>155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120</v>
      </c>
      <c r="I35" s="4"/>
      <c r="J35" s="4"/>
      <c r="K35" s="4"/>
      <c r="M35" s="114"/>
      <c r="N35" s="114"/>
      <c r="O35" s="114"/>
      <c r="P35" s="1" t="s">
        <v>131</v>
      </c>
      <c r="Q35" s="170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121</v>
      </c>
      <c r="I36" s="4"/>
      <c r="J36" s="4"/>
      <c r="K36" s="4"/>
      <c r="M36" s="114"/>
      <c r="N36" s="114"/>
      <c r="O36" s="114"/>
      <c r="P36" s="1" t="s">
        <v>120</v>
      </c>
      <c r="Q36" s="170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122</v>
      </c>
      <c r="I37" s="4"/>
      <c r="J37" s="4"/>
      <c r="K37" s="4"/>
      <c r="M37" s="114"/>
      <c r="N37" s="114"/>
      <c r="O37" s="114"/>
      <c r="P37" s="1" t="s">
        <v>121</v>
      </c>
      <c r="Q37" s="170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123</v>
      </c>
      <c r="I38" s="4"/>
      <c r="J38" s="4"/>
      <c r="K38" s="4"/>
      <c r="M38" s="114"/>
      <c r="N38" s="114"/>
      <c r="O38" s="114"/>
      <c r="P38" s="1" t="s">
        <v>122</v>
      </c>
      <c r="Q38" s="170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124</v>
      </c>
      <c r="I39" s="4"/>
      <c r="J39" s="4"/>
      <c r="K39" s="4"/>
      <c r="M39" s="114"/>
      <c r="N39" s="114"/>
      <c r="O39" s="114"/>
      <c r="P39" s="1" t="s">
        <v>123</v>
      </c>
      <c r="Q39" s="170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125</v>
      </c>
      <c r="I40" s="4"/>
      <c r="J40" s="4"/>
      <c r="K40" s="4"/>
      <c r="M40" s="114"/>
      <c r="N40" s="114"/>
      <c r="O40" s="114"/>
      <c r="P40" s="1" t="s">
        <v>124</v>
      </c>
      <c r="Q40" s="170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126</v>
      </c>
      <c r="I41" s="4"/>
      <c r="J41" s="4"/>
      <c r="K41" s="4"/>
      <c r="M41" s="114"/>
      <c r="N41" s="114"/>
      <c r="O41" s="114"/>
      <c r="P41" s="1" t="s">
        <v>125</v>
      </c>
      <c r="Q41" s="170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127</v>
      </c>
      <c r="I42" s="4"/>
      <c r="J42" s="4"/>
      <c r="K42" s="4"/>
      <c r="M42" s="114"/>
      <c r="N42" s="114"/>
      <c r="O42" s="114"/>
      <c r="P42" s="1" t="s">
        <v>126</v>
      </c>
      <c r="Q42" s="170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128</v>
      </c>
      <c r="I43" s="4"/>
      <c r="J43" s="4"/>
      <c r="K43" s="4"/>
      <c r="M43" s="114"/>
      <c r="N43" s="114"/>
      <c r="O43" s="114"/>
      <c r="P43" s="1" t="s">
        <v>127</v>
      </c>
      <c r="Q43" s="170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129</v>
      </c>
      <c r="I44" s="4"/>
      <c r="J44" s="4"/>
      <c r="K44" s="4"/>
      <c r="M44" s="114"/>
      <c r="N44" s="114"/>
      <c r="O44" s="114"/>
      <c r="P44" s="1" t="s">
        <v>128</v>
      </c>
      <c r="Q44" s="170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130</v>
      </c>
      <c r="I45" s="4"/>
      <c r="J45" s="4"/>
      <c r="K45" s="4"/>
      <c r="M45" s="114"/>
      <c r="N45" s="114"/>
      <c r="O45" s="114"/>
      <c r="P45" s="1" t="s">
        <v>129</v>
      </c>
      <c r="Q45" s="170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130</v>
      </c>
      <c r="Q46" s="170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191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73" t="s">
        <v>173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F16" sqref="F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88"/>
      <c r="D7" s="188"/>
      <c r="E7" s="188"/>
      <c r="F7" s="188"/>
      <c r="G7" s="188"/>
      <c r="H7" s="188"/>
      <c r="I7" s="188"/>
      <c r="J7" s="18"/>
      <c r="K7" s="11"/>
    </row>
    <row r="8" spans="1:13">
      <c r="A8" s="16"/>
      <c r="B8" s="188" t="s">
        <v>165</v>
      </c>
      <c r="C8" s="188"/>
      <c r="D8" s="188"/>
      <c r="E8" s="188"/>
      <c r="F8" s="188"/>
      <c r="G8" s="188"/>
      <c r="H8" s="188"/>
      <c r="I8" s="10"/>
      <c r="J8" s="18"/>
      <c r="K8" s="11"/>
    </row>
    <row r="9" spans="1:13" ht="15.75" customHeight="1">
      <c r="A9" s="16"/>
      <c r="B9" s="188" t="s">
        <v>115</v>
      </c>
      <c r="C9" s="188"/>
      <c r="D9" s="188"/>
      <c r="E9" s="188"/>
      <c r="F9" s="188"/>
      <c r="G9" s="188"/>
      <c r="H9" s="188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198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196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197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88" t="s">
        <v>166</v>
      </c>
      <c r="D7" s="188"/>
      <c r="E7" s="188"/>
      <c r="F7" s="188"/>
      <c r="G7" s="188"/>
      <c r="H7" s="188"/>
      <c r="I7" s="188"/>
      <c r="J7" s="18"/>
      <c r="K7" s="11"/>
    </row>
    <row r="8" spans="1:22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"/>
      <c r="K10" s="11"/>
    </row>
    <row r="11" spans="1:22">
      <c r="A11" s="16"/>
      <c r="B11" s="11"/>
      <c r="C11" s="182">
        <v>2005</v>
      </c>
      <c r="D11" s="182">
        <v>2006</v>
      </c>
      <c r="E11" s="182">
        <v>2007</v>
      </c>
      <c r="F11" s="182">
        <v>2008</v>
      </c>
      <c r="G11" s="182">
        <v>2009</v>
      </c>
      <c r="H11" s="182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45</v>
      </c>
      <c r="C13" s="27">
        <v>78.334855663834887</v>
      </c>
      <c r="D13" s="27">
        <v>78.785502497500943</v>
      </c>
      <c r="E13" s="27">
        <v>79.233921035981652</v>
      </c>
      <c r="F13" s="27">
        <v>79.638278640123289</v>
      </c>
      <c r="G13" s="27">
        <v>80.014230305624849</v>
      </c>
      <c r="H13" s="27">
        <v>80.358081656863135</v>
      </c>
      <c r="I13" s="36">
        <v>80.67228860995715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53</v>
      </c>
      <c r="C14" s="27">
        <v>65.940926695968258</v>
      </c>
      <c r="D14" s="27">
        <v>66.383863313395665</v>
      </c>
      <c r="E14" s="27">
        <v>63.342825965166163</v>
      </c>
      <c r="F14" s="27">
        <v>66.488094221718725</v>
      </c>
      <c r="G14" s="27">
        <v>66.391005647459565</v>
      </c>
      <c r="H14" s="27">
        <v>67.044132307469397</v>
      </c>
      <c r="I14" s="36">
        <v>70.297418831336941</v>
      </c>
      <c r="J14" s="18"/>
      <c r="K14" s="11"/>
      <c r="L14" s="23"/>
      <c r="M14" s="34"/>
    </row>
    <row r="15" spans="1:22">
      <c r="A15" s="16"/>
      <c r="B15" s="11" t="s">
        <v>52</v>
      </c>
      <c r="C15" s="27">
        <v>56.333356550130873</v>
      </c>
      <c r="D15" s="27">
        <v>58.654392196121364</v>
      </c>
      <c r="E15" s="27">
        <v>56.769424191020477</v>
      </c>
      <c r="F15" s="27">
        <v>59.362950628747328</v>
      </c>
      <c r="G15" s="27">
        <v>58.554744723681075</v>
      </c>
      <c r="H15" s="27">
        <v>59.481276826692323</v>
      </c>
      <c r="I15" s="36">
        <v>62.637666838484016</v>
      </c>
      <c r="J15" s="18"/>
      <c r="K15" s="11"/>
      <c r="M15" s="34"/>
    </row>
    <row r="16" spans="1:22">
      <c r="A16" s="16"/>
      <c r="B16" s="106" t="s">
        <v>54</v>
      </c>
      <c r="C16" s="53">
        <v>14.569955813041839</v>
      </c>
      <c r="D16" s="53">
        <v>11.64359941027198</v>
      </c>
      <c r="E16" s="53">
        <v>10.377518980543048</v>
      </c>
      <c r="F16" s="53">
        <v>10.716420249933915</v>
      </c>
      <c r="G16" s="53">
        <v>11.803196603753136</v>
      </c>
      <c r="H16" s="53">
        <v>11.280413692421655</v>
      </c>
      <c r="I16" s="36">
        <v>10.896206603589254</v>
      </c>
      <c r="J16" s="18"/>
      <c r="K16" s="11"/>
    </row>
    <row r="17" spans="1:12">
      <c r="A17" s="16"/>
      <c r="B17" s="11" t="s">
        <v>55</v>
      </c>
      <c r="C17" s="27">
        <v>13.486459189303869</v>
      </c>
      <c r="D17" s="27">
        <v>11.006673563886723</v>
      </c>
      <c r="E17" s="27">
        <v>9.7718788310048925</v>
      </c>
      <c r="F17" s="27">
        <v>10.241233206859434</v>
      </c>
      <c r="G17" s="27">
        <v>11.376638867704294</v>
      </c>
      <c r="H17" s="27">
        <v>10.781865926391342</v>
      </c>
      <c r="I17" s="36">
        <v>10.431366902440686</v>
      </c>
      <c r="J17" s="18"/>
      <c r="K17" s="11"/>
    </row>
    <row r="18" spans="1:12">
      <c r="A18" s="16"/>
      <c r="B18" s="11" t="s">
        <v>56</v>
      </c>
      <c r="C18" s="27">
        <v>1.0834966237379684</v>
      </c>
      <c r="D18" s="27">
        <v>0.63693508455838432</v>
      </c>
      <c r="E18" s="27">
        <v>0.60563066685278022</v>
      </c>
      <c r="F18" s="27">
        <v>0.47520475443857862</v>
      </c>
      <c r="G18" s="27">
        <v>0.42655773604883923</v>
      </c>
      <c r="H18" s="27">
        <v>0.49854776603031503</v>
      </c>
      <c r="I18" s="36">
        <v>0.46483970114856771</v>
      </c>
      <c r="J18" s="18"/>
      <c r="K18" s="11"/>
    </row>
    <row r="19" spans="1:12">
      <c r="A19" s="16"/>
      <c r="B19" s="11" t="s">
        <v>42</v>
      </c>
      <c r="C19" s="27">
        <v>31.440779416945684</v>
      </c>
      <c r="D19" s="27">
        <v>32.031148163575892</v>
      </c>
      <c r="E19" s="27">
        <v>29.240656899753599</v>
      </c>
      <c r="F19" s="27">
        <v>30.412696922694764</v>
      </c>
      <c r="G19" s="27">
        <v>22.589144129539935</v>
      </c>
      <c r="H19" s="27">
        <v>29.806659383301749</v>
      </c>
      <c r="I19" s="36">
        <v>34.911535835409794</v>
      </c>
      <c r="J19" s="18"/>
      <c r="K19" s="11"/>
    </row>
    <row r="20" spans="1:12">
      <c r="A20" s="16"/>
      <c r="B20" s="11" t="s">
        <v>35</v>
      </c>
      <c r="C20" s="27">
        <v>13.593651911179267</v>
      </c>
      <c r="D20" s="27">
        <v>13.732082447738961</v>
      </c>
      <c r="E20" s="27">
        <v>8.2909394079162997</v>
      </c>
      <c r="F20" s="27">
        <v>10.385084906065567</v>
      </c>
      <c r="G20" s="27">
        <v>5.0241776943751884</v>
      </c>
      <c r="H20" s="27">
        <v>8.2811115054082833</v>
      </c>
      <c r="I20" s="36">
        <v>12.736279918546328</v>
      </c>
      <c r="J20" s="18"/>
      <c r="K20" s="11"/>
    </row>
    <row r="21" spans="1:12">
      <c r="A21" s="16"/>
      <c r="B21" s="11" t="s">
        <v>44</v>
      </c>
      <c r="C21" s="27">
        <v>3.7164671292592244</v>
      </c>
      <c r="D21" s="27">
        <v>3.5459341830050688</v>
      </c>
      <c r="E21" s="27">
        <v>19.744762143906197</v>
      </c>
      <c r="F21" s="27">
        <v>20.81397001554615</v>
      </c>
      <c r="G21" s="27">
        <v>14.155027270205339</v>
      </c>
      <c r="H21" s="27">
        <v>20.532840628155132</v>
      </c>
      <c r="I21" s="36">
        <v>21.90805486393117</v>
      </c>
      <c r="J21" s="18"/>
      <c r="K21" s="11"/>
    </row>
    <row r="22" spans="1:12">
      <c r="A22" s="16"/>
      <c r="B22" s="11" t="s">
        <v>36</v>
      </c>
      <c r="C22" s="27">
        <v>23.572624660101233</v>
      </c>
      <c r="D22" s="27">
        <v>25.371746396257944</v>
      </c>
      <c r="E22" s="27">
        <v>25.324336287885224</v>
      </c>
      <c r="F22" s="27">
        <v>25.610676764505719</v>
      </c>
      <c r="G22" s="27">
        <v>20.005066324573768</v>
      </c>
      <c r="H22" s="27">
        <v>25.760891374285727</v>
      </c>
      <c r="I22" s="36">
        <v>28.892372157202011</v>
      </c>
      <c r="J22" s="18"/>
      <c r="K22" s="11"/>
    </row>
    <row r="23" spans="1:12">
      <c r="A23" s="16"/>
      <c r="B23" s="11" t="s">
        <v>43</v>
      </c>
      <c r="C23" s="27">
        <v>11.28870918210861</v>
      </c>
      <c r="D23" s="27">
        <v>11.391036995095732</v>
      </c>
      <c r="E23" s="27">
        <v>9.2677603110927702</v>
      </c>
      <c r="F23" s="27">
        <v>12.112607081800379</v>
      </c>
      <c r="G23" s="27">
        <v>9.7511524714034081</v>
      </c>
      <c r="H23" s="27">
        <v>13.416830762214202</v>
      </c>
      <c r="I23" s="36">
        <v>14.570413144292765</v>
      </c>
      <c r="J23" s="18"/>
      <c r="K23" s="11"/>
    </row>
    <row r="24" spans="1:12">
      <c r="A24" s="16"/>
      <c r="B24" s="11" t="s">
        <v>35</v>
      </c>
      <c r="C24" s="27">
        <v>5.2093003198114101</v>
      </c>
      <c r="D24" s="27">
        <v>5.5788034182349158</v>
      </c>
      <c r="E24" s="27">
        <v>3.0019811226285702</v>
      </c>
      <c r="F24" s="27">
        <v>5.109985357129732</v>
      </c>
      <c r="G24" s="27">
        <v>2.5486117931405063</v>
      </c>
      <c r="H24" s="27">
        <v>4.3904384147697915</v>
      </c>
      <c r="I24" s="36">
        <v>5.9938192975757394</v>
      </c>
      <c r="J24" s="18"/>
      <c r="K24" s="11"/>
    </row>
    <row r="25" spans="1:12">
      <c r="A25" s="16"/>
      <c r="B25" s="11" t="s">
        <v>44</v>
      </c>
      <c r="C25" s="27">
        <v>1.5989620590957228</v>
      </c>
      <c r="D25" s="27">
        <v>1.3785201943231242</v>
      </c>
      <c r="E25" s="27">
        <v>6.5303935238569197</v>
      </c>
      <c r="F25" s="27">
        <v>8.4369057007124848</v>
      </c>
      <c r="G25" s="27">
        <v>6.6920980385999291</v>
      </c>
      <c r="H25" s="27">
        <v>8.8562808791547365</v>
      </c>
      <c r="I25" s="36">
        <v>9.2842010338448073</v>
      </c>
      <c r="J25" s="18"/>
      <c r="K25" s="11"/>
    </row>
    <row r="26" spans="1:12">
      <c r="A26" s="16"/>
      <c r="B26" s="11" t="s">
        <v>36</v>
      </c>
      <c r="C26" s="27">
        <v>8.6532785157574246</v>
      </c>
      <c r="D26" s="27">
        <v>8.6097279256393566</v>
      </c>
      <c r="E26" s="27">
        <v>7.8447031995339076</v>
      </c>
      <c r="F26" s="27">
        <v>9.594830407046997</v>
      </c>
      <c r="G26" s="27">
        <v>8.410498948589769</v>
      </c>
      <c r="H26" s="27">
        <v>11.292851386633798</v>
      </c>
      <c r="I26" s="36">
        <v>11.576703223559694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193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173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48</v>
      </c>
      <c r="E43" s="23" t="s">
        <v>46</v>
      </c>
      <c r="K43" s="58"/>
      <c r="L43" s="58"/>
    </row>
    <row r="44" spans="1:12">
      <c r="B44" s="23" t="s">
        <v>49</v>
      </c>
      <c r="C44" s="23"/>
      <c r="D44" s="23"/>
      <c r="E44" s="23" t="s">
        <v>47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88" t="s">
        <v>30</v>
      </c>
      <c r="D7" s="188"/>
      <c r="E7" s="188"/>
      <c r="F7" s="188"/>
      <c r="G7" s="188"/>
      <c r="H7" s="188"/>
      <c r="I7" s="188"/>
      <c r="J7" s="188"/>
      <c r="K7" s="188"/>
      <c r="L7" s="18"/>
      <c r="M7" s="11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  <c r="M10" s="11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85">
        <v>2011</v>
      </c>
      <c r="K11" s="190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23</v>
      </c>
      <c r="C13" s="27">
        <v>80.950435099583203</v>
      </c>
      <c r="D13" s="27">
        <v>81.266745652705609</v>
      </c>
      <c r="E13" s="27">
        <v>81.655615883710752</v>
      </c>
      <c r="F13" s="27">
        <v>82.070159693305357</v>
      </c>
      <c r="G13" s="27">
        <v>82.461796367052315</v>
      </c>
      <c r="H13" s="27">
        <v>82.816810789487832</v>
      </c>
      <c r="I13" s="27">
        <v>83.131390337182367</v>
      </c>
      <c r="J13" s="36">
        <v>83.408596000679907</v>
      </c>
      <c r="K13" s="45">
        <v>1</v>
      </c>
      <c r="L13" s="18"/>
      <c r="M13" s="11"/>
    </row>
    <row r="14" spans="1:15">
      <c r="A14" s="16"/>
      <c r="B14" s="11" t="s">
        <v>21</v>
      </c>
      <c r="C14" s="27">
        <v>81.364359637830759</v>
      </c>
      <c r="D14" s="27">
        <v>81.760931406266195</v>
      </c>
      <c r="E14" s="27">
        <v>82.006563110826079</v>
      </c>
      <c r="F14" s="27">
        <v>82.22913402992188</v>
      </c>
      <c r="G14" s="27">
        <v>82.480138662145308</v>
      </c>
      <c r="H14" s="27">
        <v>82.706149308297668</v>
      </c>
      <c r="I14" s="27">
        <v>82.906178413841346</v>
      </c>
      <c r="J14" s="36">
        <v>83.069129184994537</v>
      </c>
      <c r="K14" s="45">
        <v>2</v>
      </c>
      <c r="L14" s="18"/>
      <c r="M14" s="11"/>
    </row>
    <row r="15" spans="1:15">
      <c r="A15" s="16"/>
      <c r="B15" s="11" t="s">
        <v>11</v>
      </c>
      <c r="C15" s="27"/>
      <c r="D15" s="27"/>
      <c r="E15" s="27"/>
      <c r="F15" s="27">
        <v>80.511121669022941</v>
      </c>
      <c r="G15" s="27">
        <v>80.993463341480293</v>
      </c>
      <c r="H15" s="27">
        <v>81.502686964077881</v>
      </c>
      <c r="I15" s="27">
        <v>81.983668608734945</v>
      </c>
      <c r="J15" s="36">
        <v>82.413167116999574</v>
      </c>
      <c r="K15" s="45">
        <v>3</v>
      </c>
      <c r="L15" s="18"/>
      <c r="M15" s="11"/>
    </row>
    <row r="16" spans="1:15">
      <c r="A16" s="16"/>
      <c r="B16" s="11" t="s">
        <v>22</v>
      </c>
      <c r="C16" s="27">
        <v>78.855541338751038</v>
      </c>
      <c r="D16" s="27">
        <v>79.136487548044997</v>
      </c>
      <c r="E16" s="27">
        <v>79.599170057145514</v>
      </c>
      <c r="F16" s="27">
        <v>80.093145134399876</v>
      </c>
      <c r="G16" s="27">
        <v>80.533942127658591</v>
      </c>
      <c r="H16" s="27">
        <v>80.939677983788272</v>
      </c>
      <c r="I16" s="27">
        <v>81.291525347588774</v>
      </c>
      <c r="J16" s="36">
        <v>81.586118330700856</v>
      </c>
      <c r="K16" s="45">
        <v>4</v>
      </c>
      <c r="L16" s="18"/>
      <c r="M16" s="11"/>
    </row>
    <row r="17" spans="1:15">
      <c r="A17" s="16"/>
      <c r="B17" s="11" t="s">
        <v>19</v>
      </c>
      <c r="C17" s="27">
        <v>78.67611895295596</v>
      </c>
      <c r="D17" s="27">
        <v>78.994957579693775</v>
      </c>
      <c r="E17" s="27">
        <v>79.408646528157959</v>
      </c>
      <c r="F17" s="27">
        <v>79.852926543756794</v>
      </c>
      <c r="G17" s="27">
        <v>80.286139075476711</v>
      </c>
      <c r="H17" s="27">
        <v>80.708472204748887</v>
      </c>
      <c r="I17" s="27">
        <v>81.090919039579362</v>
      </c>
      <c r="J17" s="36">
        <v>81.421441173436264</v>
      </c>
      <c r="K17" s="45">
        <v>5</v>
      </c>
      <c r="L17" s="18"/>
      <c r="M17" s="11"/>
    </row>
    <row r="18" spans="1:15">
      <c r="A18" s="16"/>
      <c r="B18" s="11" t="s">
        <v>3</v>
      </c>
      <c r="C18" s="27"/>
      <c r="D18" s="27"/>
      <c r="E18" s="27"/>
      <c r="F18" s="27">
        <v>79.713684281757679</v>
      </c>
      <c r="G18" s="27">
        <v>80.093352957078054</v>
      </c>
      <c r="H18" s="27">
        <v>80.428690204848124</v>
      </c>
      <c r="I18" s="27">
        <v>80.707198019484409</v>
      </c>
      <c r="J18" s="36">
        <v>80.932781557486962</v>
      </c>
      <c r="K18" s="45">
        <v>6</v>
      </c>
      <c r="L18" s="18"/>
      <c r="M18" s="11"/>
    </row>
    <row r="19" spans="1:15">
      <c r="A19" s="16"/>
      <c r="B19" s="11" t="s">
        <v>24</v>
      </c>
      <c r="C19" s="27">
        <v>78.658229909462989</v>
      </c>
      <c r="D19" s="27">
        <v>78.787373753692862</v>
      </c>
      <c r="E19" s="27">
        <v>79.123533055179522</v>
      </c>
      <c r="F19" s="27">
        <v>79.530075888150449</v>
      </c>
      <c r="G19" s="27">
        <v>79.911502671174716</v>
      </c>
      <c r="H19" s="27">
        <v>80.294288369567823</v>
      </c>
      <c r="I19" s="27">
        <v>80.63788820074555</v>
      </c>
      <c r="J19" s="36">
        <v>80.923172339966413</v>
      </c>
      <c r="K19" s="45">
        <v>7</v>
      </c>
      <c r="L19" s="18"/>
      <c r="M19" s="11"/>
    </row>
    <row r="20" spans="1:15">
      <c r="A20" s="16"/>
      <c r="B20" s="11" t="s">
        <v>10</v>
      </c>
      <c r="C20" s="27">
        <v>77.577609779636475</v>
      </c>
      <c r="D20" s="27">
        <v>77.885538646397137</v>
      </c>
      <c r="E20" s="27">
        <v>78.338032981193678</v>
      </c>
      <c r="F20" s="27">
        <v>78.813490737724152</v>
      </c>
      <c r="G20" s="27">
        <v>79.290784921597705</v>
      </c>
      <c r="H20" s="27">
        <v>79.818760272010365</v>
      </c>
      <c r="I20" s="27">
        <v>80.349504841756158</v>
      </c>
      <c r="J20" s="36">
        <v>80.855486781929812</v>
      </c>
      <c r="K20" s="45">
        <v>8</v>
      </c>
      <c r="L20" s="18"/>
      <c r="M20" s="11"/>
    </row>
    <row r="21" spans="1:15">
      <c r="A21" s="16"/>
      <c r="B21" s="12" t="s">
        <v>4</v>
      </c>
      <c r="C21" s="50">
        <v>77.966747052281022</v>
      </c>
      <c r="D21" s="50">
        <v>78.334855663834887</v>
      </c>
      <c r="E21" s="50">
        <v>78.785502497500943</v>
      </c>
      <c r="F21" s="50">
        <v>79.233921035981652</v>
      </c>
      <c r="G21" s="50">
        <v>79.638278640123289</v>
      </c>
      <c r="H21" s="50">
        <v>80.014230305624849</v>
      </c>
      <c r="I21" s="50">
        <v>80.358081656863135</v>
      </c>
      <c r="J21" s="50">
        <v>80.67228860995715</v>
      </c>
      <c r="K21" s="107">
        <v>9</v>
      </c>
      <c r="L21" s="18"/>
      <c r="M21" s="11"/>
    </row>
    <row r="22" spans="1:15">
      <c r="A22" s="16"/>
      <c r="B22" s="11" t="s">
        <v>13</v>
      </c>
      <c r="C22" s="27"/>
      <c r="D22" s="27"/>
      <c r="E22" s="27"/>
      <c r="F22" s="27">
        <v>78.56643427849923</v>
      </c>
      <c r="G22" s="27">
        <v>79.024038882269394</v>
      </c>
      <c r="H22" s="27">
        <v>79.401044100564789</v>
      </c>
      <c r="I22" s="27">
        <v>79.70310141165875</v>
      </c>
      <c r="J22" s="36">
        <v>79.963644238530534</v>
      </c>
      <c r="K22" s="45">
        <v>10</v>
      </c>
      <c r="L22" s="18"/>
      <c r="M22" s="11"/>
    </row>
    <row r="23" spans="1:15">
      <c r="A23" s="16"/>
      <c r="B23" s="11" t="s">
        <v>9</v>
      </c>
      <c r="C23" s="27"/>
      <c r="D23" s="27"/>
      <c r="E23" s="27"/>
      <c r="F23" s="27">
        <v>77.600935844412547</v>
      </c>
      <c r="G23" s="27">
        <v>78.157946387746392</v>
      </c>
      <c r="H23" s="27">
        <v>78.746292856964317</v>
      </c>
      <c r="I23" s="27">
        <v>79.297611971157565</v>
      </c>
      <c r="J23" s="36">
        <v>79.787876138091661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7</v>
      </c>
      <c r="C24" s="27">
        <v>77.025237020283328</v>
      </c>
      <c r="D24" s="27">
        <v>77.2277347902983</v>
      </c>
      <c r="E24" s="27">
        <v>77.522558607247518</v>
      </c>
      <c r="F24" s="27">
        <v>77.869577882121419</v>
      </c>
      <c r="G24" s="27">
        <v>78.245872383627429</v>
      </c>
      <c r="H24" s="27">
        <v>78.63374577518934</v>
      </c>
      <c r="I24" s="27">
        <v>78.991161992865216</v>
      </c>
      <c r="J24" s="36">
        <v>79.303467607420146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26</v>
      </c>
      <c r="C25" s="28">
        <v>76.075550633652185</v>
      </c>
      <c r="D25" s="28">
        <v>76.493360857275263</v>
      </c>
      <c r="E25" s="28">
        <v>76.897142136565407</v>
      </c>
      <c r="F25" s="28">
        <v>77.29808394418167</v>
      </c>
      <c r="G25" s="28">
        <v>77.696056707921429</v>
      </c>
      <c r="H25" s="28">
        <v>78.078957622268305</v>
      </c>
      <c r="I25" s="28">
        <v>78.423905982004555</v>
      </c>
      <c r="J25" s="50">
        <v>78.715464029691702</v>
      </c>
      <c r="K25" s="45" t="s">
        <v>59</v>
      </c>
      <c r="L25" s="18"/>
      <c r="M25" s="11"/>
    </row>
    <row r="26" spans="1:15">
      <c r="A26" s="16"/>
      <c r="B26" s="11" t="s">
        <v>16</v>
      </c>
      <c r="C26" s="27"/>
      <c r="D26" s="27"/>
      <c r="E26" s="27"/>
      <c r="F26" s="27">
        <v>77.187764578550897</v>
      </c>
      <c r="G26" s="27">
        <v>77.447735154480426</v>
      </c>
      <c r="H26" s="27">
        <v>77.773905494491743</v>
      </c>
      <c r="I26" s="27">
        <v>78.140249264763028</v>
      </c>
      <c r="J26" s="36">
        <v>78.50230437882179</v>
      </c>
      <c r="K26" s="45">
        <v>13</v>
      </c>
      <c r="L26" s="18"/>
      <c r="M26" s="11"/>
    </row>
    <row r="27" spans="1:15">
      <c r="A27" s="16"/>
      <c r="B27" s="11" t="s">
        <v>25</v>
      </c>
      <c r="C27" s="27">
        <v>76.277482369800509</v>
      </c>
      <c r="D27" s="27">
        <v>76.399800321564967</v>
      </c>
      <c r="E27" s="27">
        <v>76.643267403052235</v>
      </c>
      <c r="F27" s="27">
        <v>76.96083336394743</v>
      </c>
      <c r="G27" s="27">
        <v>77.290551457098175</v>
      </c>
      <c r="H27" s="27">
        <v>77.628739166126721</v>
      </c>
      <c r="I27" s="27">
        <v>77.947085085056997</v>
      </c>
      <c r="J27" s="36">
        <v>78.23526662975749</v>
      </c>
      <c r="K27" s="45">
        <v>14</v>
      </c>
      <c r="L27" s="18"/>
      <c r="M27" s="11"/>
    </row>
    <row r="28" spans="1:15">
      <c r="A28" s="16"/>
      <c r="B28" s="11" t="s">
        <v>5</v>
      </c>
      <c r="C28" s="27">
        <v>75.99002433579372</v>
      </c>
      <c r="D28" s="27">
        <v>76.194535588588138</v>
      </c>
      <c r="E28" s="27">
        <v>76.446931151403547</v>
      </c>
      <c r="F28" s="27">
        <v>76.739246192496594</v>
      </c>
      <c r="G28" s="27">
        <v>77.06241043270667</v>
      </c>
      <c r="H28" s="27">
        <v>77.434065327430346</v>
      </c>
      <c r="I28" s="27">
        <v>77.810427520298958</v>
      </c>
      <c r="J28" s="36">
        <v>78.163911554947745</v>
      </c>
      <c r="K28" s="45">
        <v>15</v>
      </c>
      <c r="L28" s="18"/>
      <c r="M28" s="11"/>
    </row>
    <row r="29" spans="1:15">
      <c r="A29" s="16"/>
      <c r="B29" s="11" t="s">
        <v>18</v>
      </c>
      <c r="C29" s="27">
        <v>75.647922709062854</v>
      </c>
      <c r="D29" s="27">
        <v>76.026477703631485</v>
      </c>
      <c r="E29" s="27">
        <v>76.34939594473073</v>
      </c>
      <c r="F29" s="27">
        <v>76.657914094019574</v>
      </c>
      <c r="G29" s="27">
        <v>76.976824706197817</v>
      </c>
      <c r="H29" s="27">
        <v>77.274954796627071</v>
      </c>
      <c r="I29" s="27">
        <v>77.536116765537983</v>
      </c>
      <c r="J29" s="36">
        <v>77.753205871473057</v>
      </c>
      <c r="K29" s="45">
        <v>16</v>
      </c>
      <c r="L29" s="18"/>
      <c r="M29" s="11"/>
    </row>
    <row r="30" spans="1:15">
      <c r="A30" s="16"/>
      <c r="B30" s="11" t="s">
        <v>8</v>
      </c>
      <c r="C30" s="27">
        <v>75.337693382388835</v>
      </c>
      <c r="D30" s="27">
        <v>75.668289100379596</v>
      </c>
      <c r="E30" s="27">
        <v>76.018498001751993</v>
      </c>
      <c r="F30" s="27">
        <v>76.359485965505584</v>
      </c>
      <c r="G30" s="27">
        <v>76.706253791552086</v>
      </c>
      <c r="H30" s="27">
        <v>77.042697049504042</v>
      </c>
      <c r="I30" s="27">
        <v>77.345537757437086</v>
      </c>
      <c r="J30" s="36">
        <v>77.608841027169973</v>
      </c>
      <c r="K30" s="45">
        <v>17</v>
      </c>
      <c r="L30" s="18"/>
      <c r="M30" s="11"/>
    </row>
    <row r="31" spans="1:15">
      <c r="A31" s="16"/>
      <c r="B31" s="11" t="s">
        <v>14</v>
      </c>
      <c r="C31" s="27"/>
      <c r="D31" s="27"/>
      <c r="E31" s="27"/>
      <c r="F31" s="27">
        <v>75.765017863062127</v>
      </c>
      <c r="G31" s="27">
        <v>76.243676008759039</v>
      </c>
      <c r="H31" s="27">
        <v>76.7332534861836</v>
      </c>
      <c r="I31" s="27">
        <v>77.177619669094426</v>
      </c>
      <c r="J31" s="36">
        <v>77.55706708751255</v>
      </c>
      <c r="K31" s="45">
        <v>18</v>
      </c>
      <c r="L31" s="18"/>
      <c r="M31" s="11"/>
    </row>
    <row r="32" spans="1:15">
      <c r="A32" s="16"/>
      <c r="B32" s="11" t="s">
        <v>20</v>
      </c>
      <c r="C32" s="27">
        <v>74.450537272356016</v>
      </c>
      <c r="D32" s="27">
        <v>74.607372242390397</v>
      </c>
      <c r="E32" s="27">
        <v>74.98307384491919</v>
      </c>
      <c r="F32" s="27">
        <v>75.453145179014854</v>
      </c>
      <c r="G32" s="27">
        <v>75.923537215845485</v>
      </c>
      <c r="H32" s="27">
        <v>76.443641319310359</v>
      </c>
      <c r="I32" s="27">
        <v>76.951703804949005</v>
      </c>
      <c r="J32" s="36">
        <v>77.415471588670954</v>
      </c>
      <c r="K32" s="45">
        <v>19</v>
      </c>
      <c r="L32" s="18"/>
      <c r="M32" s="11"/>
    </row>
    <row r="33" spans="1:14">
      <c r="A33" s="16"/>
      <c r="B33" s="11" t="s">
        <v>6</v>
      </c>
      <c r="C33" s="27"/>
      <c r="D33" s="27"/>
      <c r="E33" s="27"/>
      <c r="F33" s="27">
        <v>73.554074562850545</v>
      </c>
      <c r="G33" s="27">
        <v>73.967071321358191</v>
      </c>
      <c r="H33" s="27">
        <v>74.388572180097427</v>
      </c>
      <c r="I33" s="27">
        <v>74.789460663038128</v>
      </c>
      <c r="J33" s="36">
        <v>75.165202763128008</v>
      </c>
      <c r="K33" s="45">
        <v>20</v>
      </c>
      <c r="L33" s="18"/>
      <c r="M33" s="11"/>
    </row>
    <row r="34" spans="1:14">
      <c r="A34" s="16"/>
      <c r="B34" s="11" t="s">
        <v>17</v>
      </c>
      <c r="C34" s="27"/>
      <c r="D34" s="27"/>
      <c r="E34" s="27"/>
      <c r="F34" s="27">
        <v>73.195028533535449</v>
      </c>
      <c r="G34" s="27">
        <v>73.617390664204621</v>
      </c>
      <c r="H34" s="27">
        <v>74.086982755882985</v>
      </c>
      <c r="I34" s="27">
        <v>74.550411728971014</v>
      </c>
      <c r="J34" s="36">
        <v>74.995659780184567</v>
      </c>
      <c r="K34" s="45">
        <v>21</v>
      </c>
      <c r="L34" s="18"/>
      <c r="M34" s="11"/>
    </row>
    <row r="35" spans="1:14">
      <c r="A35" s="16"/>
      <c r="B35" s="11" t="s">
        <v>15</v>
      </c>
      <c r="C35" s="27"/>
      <c r="D35" s="27"/>
      <c r="E35" s="27"/>
      <c r="F35" s="27">
        <v>73.47572004427829</v>
      </c>
      <c r="G35" s="27">
        <v>73.656015660883881</v>
      </c>
      <c r="H35" s="27">
        <v>73.928078232384863</v>
      </c>
      <c r="I35" s="27">
        <v>74.230727428239291</v>
      </c>
      <c r="J35" s="36">
        <v>74.533763101502203</v>
      </c>
      <c r="K35" s="45">
        <v>22</v>
      </c>
      <c r="L35" s="18"/>
      <c r="M35" s="11"/>
    </row>
    <row r="36" spans="1:14" ht="14.25" customHeight="1">
      <c r="A36" s="16"/>
      <c r="B36" s="11" t="s">
        <v>12</v>
      </c>
      <c r="C36" s="27"/>
      <c r="D36" s="27"/>
      <c r="E36" s="27"/>
      <c r="F36" s="27">
        <v>67.133274441089981</v>
      </c>
      <c r="G36" s="27">
        <v>67.547693352728942</v>
      </c>
      <c r="H36" s="27">
        <v>67.943780307219058</v>
      </c>
      <c r="I36" s="27">
        <v>68.244905963549414</v>
      </c>
      <c r="J36" s="36">
        <v>68.422932948883329</v>
      </c>
      <c r="K36" s="45">
        <v>23</v>
      </c>
      <c r="L36" s="18"/>
      <c r="M36" s="11"/>
    </row>
    <row r="37" spans="1:14">
      <c r="A37" s="16"/>
      <c r="B37" s="11" t="s">
        <v>185</v>
      </c>
      <c r="C37" s="27"/>
      <c r="D37" s="27"/>
      <c r="E37" s="27"/>
      <c r="F37" s="27">
        <v>68.681419166057054</v>
      </c>
      <c r="G37" s="27">
        <v>68.578521947285878</v>
      </c>
      <c r="H37" s="27">
        <v>68.427387378683761</v>
      </c>
      <c r="I37" s="27">
        <v>68.229447510220311</v>
      </c>
      <c r="J37" s="36">
        <v>68.027950732755087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171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177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172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173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8" t="s">
        <v>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4</v>
      </c>
      <c r="C13" s="50">
        <v>66.550315754668716</v>
      </c>
      <c r="D13" s="50">
        <v>65.940926695968258</v>
      </c>
      <c r="E13" s="50">
        <v>66.383863313395665</v>
      </c>
      <c r="F13" s="50">
        <v>63.342825965166163</v>
      </c>
      <c r="G13" s="50">
        <v>66.488094221718725</v>
      </c>
      <c r="H13" s="50">
        <v>66.391005647459565</v>
      </c>
      <c r="I13" s="50">
        <v>67.044132307469397</v>
      </c>
      <c r="J13" s="36">
        <v>70.297418831336941</v>
      </c>
      <c r="K13" s="107">
        <v>1</v>
      </c>
      <c r="L13" s="18"/>
    </row>
    <row r="14" spans="1:15">
      <c r="A14" s="16"/>
      <c r="B14" s="11" t="s">
        <v>19</v>
      </c>
      <c r="C14" s="27">
        <v>66.013611311149276</v>
      </c>
      <c r="D14" s="27">
        <v>65.041890142245521</v>
      </c>
      <c r="E14" s="27">
        <v>63.663215619697311</v>
      </c>
      <c r="F14" s="27">
        <v>58.400265374948447</v>
      </c>
      <c r="G14" s="27">
        <v>62.244614280582446</v>
      </c>
      <c r="H14" s="27">
        <v>68.372077103477224</v>
      </c>
      <c r="I14" s="27">
        <v>72.271563054982749</v>
      </c>
      <c r="J14" s="50">
        <v>68.743980413337596</v>
      </c>
      <c r="K14" s="45">
        <v>2</v>
      </c>
      <c r="L14" s="18"/>
    </row>
    <row r="15" spans="1:15">
      <c r="A15" s="16"/>
      <c r="B15" s="11" t="s">
        <v>7</v>
      </c>
      <c r="C15" s="27">
        <v>70.150325887870508</v>
      </c>
      <c r="D15" s="27">
        <v>67.283929500935187</v>
      </c>
      <c r="E15" s="27">
        <v>67.241923526495569</v>
      </c>
      <c r="F15" s="27">
        <v>67.10648541743106</v>
      </c>
      <c r="G15" s="27">
        <v>68.743673120157453</v>
      </c>
      <c r="H15" s="27">
        <v>68.500993794737013</v>
      </c>
      <c r="I15" s="27">
        <v>65.706332222118007</v>
      </c>
      <c r="J15" s="36">
        <v>68.623027106030193</v>
      </c>
      <c r="K15" s="45">
        <v>3</v>
      </c>
      <c r="L15" s="18"/>
    </row>
    <row r="16" spans="1:15">
      <c r="A16" s="16"/>
      <c r="B16" s="11" t="s">
        <v>8</v>
      </c>
      <c r="C16" s="27">
        <v>67.026702290800444</v>
      </c>
      <c r="D16" s="27">
        <v>65.385025539576688</v>
      </c>
      <c r="E16" s="27">
        <v>63.832534649487783</v>
      </c>
      <c r="F16" s="27">
        <v>63.656709256921843</v>
      </c>
      <c r="G16" s="27">
        <v>66.27190412552352</v>
      </c>
      <c r="H16" s="27">
        <v>68.92848019172439</v>
      </c>
      <c r="I16" s="27">
        <v>64.46306333184161</v>
      </c>
      <c r="J16" s="36">
        <v>67.942294425581991</v>
      </c>
      <c r="K16" s="45">
        <v>4</v>
      </c>
      <c r="L16" s="18"/>
    </row>
    <row r="17" spans="1:15">
      <c r="A17" s="16"/>
      <c r="B17" s="11" t="s">
        <v>20</v>
      </c>
      <c r="C17" s="27">
        <v>61.033239735663116</v>
      </c>
      <c r="D17" s="27">
        <v>61.659349200942707</v>
      </c>
      <c r="E17" s="27">
        <v>59.878861214501846</v>
      </c>
      <c r="F17" s="27">
        <v>60.524602161046978</v>
      </c>
      <c r="G17" s="27">
        <v>60.193083527506154</v>
      </c>
      <c r="H17" s="27">
        <v>63.660826961621261</v>
      </c>
      <c r="I17" s="27">
        <v>63.377387116332159</v>
      </c>
      <c r="J17" s="36">
        <v>66.524530747376616</v>
      </c>
      <c r="K17" s="45">
        <v>5</v>
      </c>
      <c r="L17" s="18"/>
    </row>
    <row r="18" spans="1:15">
      <c r="A18" s="16"/>
      <c r="B18" s="11" t="s">
        <v>185</v>
      </c>
      <c r="C18" s="27"/>
      <c r="D18" s="27"/>
      <c r="E18" s="27"/>
      <c r="F18" s="27">
        <v>57.542596062360573</v>
      </c>
      <c r="G18" s="27">
        <v>60.241964106600001</v>
      </c>
      <c r="H18" s="27">
        <v>63.869214297479814</v>
      </c>
      <c r="I18" s="27">
        <v>66.011910600434376</v>
      </c>
      <c r="J18" s="36">
        <v>66.186250999200638</v>
      </c>
      <c r="K18" s="45">
        <v>6</v>
      </c>
      <c r="L18" s="18"/>
    </row>
    <row r="19" spans="1:15">
      <c r="A19" s="16"/>
      <c r="B19" s="11" t="s">
        <v>22</v>
      </c>
      <c r="C19" s="27">
        <v>62.015304385815952</v>
      </c>
      <c r="D19" s="27">
        <v>61.974691696770087</v>
      </c>
      <c r="E19" s="27">
        <v>62.514380160475305</v>
      </c>
      <c r="F19" s="27">
        <v>58.47517422509403</v>
      </c>
      <c r="G19" s="27">
        <v>58.437664428142376</v>
      </c>
      <c r="H19" s="27">
        <v>60.859694972656051</v>
      </c>
      <c r="I19" s="27">
        <v>63.056065186036612</v>
      </c>
      <c r="J19" s="36">
        <v>65.619577472194663</v>
      </c>
      <c r="K19" s="45">
        <v>7</v>
      </c>
      <c r="L19" s="18"/>
    </row>
    <row r="20" spans="1:15">
      <c r="A20" s="16"/>
      <c r="B20" s="11" t="s">
        <v>10</v>
      </c>
      <c r="C20" s="27">
        <v>65.745062279525115</v>
      </c>
      <c r="D20" s="27">
        <v>64.248493405420291</v>
      </c>
      <c r="E20" s="27">
        <v>65.102749038200074</v>
      </c>
      <c r="F20" s="27">
        <v>62.570727456075929</v>
      </c>
      <c r="G20" s="27">
        <v>61.745574055925232</v>
      </c>
      <c r="H20" s="27">
        <v>62.542487932104947</v>
      </c>
      <c r="I20" s="27">
        <v>66.465578599205486</v>
      </c>
      <c r="J20" s="36">
        <v>65.450453325369494</v>
      </c>
      <c r="K20" s="45">
        <v>8</v>
      </c>
      <c r="L20" s="18"/>
    </row>
    <row r="21" spans="1:15">
      <c r="A21" s="16"/>
      <c r="B21" s="11" t="s">
        <v>18</v>
      </c>
      <c r="C21" s="27">
        <v>64.751712482464853</v>
      </c>
      <c r="D21" s="27">
        <v>65.362660856387819</v>
      </c>
      <c r="E21" s="27">
        <v>65.72763357898755</v>
      </c>
      <c r="F21" s="27">
        <v>64.406426790233724</v>
      </c>
      <c r="G21" s="27">
        <v>65.794849133217738</v>
      </c>
      <c r="H21" s="27">
        <v>64.054210675938677</v>
      </c>
      <c r="I21" s="27">
        <v>67.004150875293263</v>
      </c>
      <c r="J21" s="36">
        <v>65.181638893561612</v>
      </c>
      <c r="K21" s="45">
        <v>9</v>
      </c>
      <c r="L21" s="18"/>
    </row>
    <row r="22" spans="1:15">
      <c r="A22" s="16"/>
      <c r="B22" s="11" t="s">
        <v>24</v>
      </c>
      <c r="C22" s="27">
        <v>65.97815973382076</v>
      </c>
      <c r="D22" s="27">
        <v>66.725704907172741</v>
      </c>
      <c r="E22" s="27">
        <v>66.491660178691845</v>
      </c>
      <c r="F22" s="27">
        <v>65.030394831304804</v>
      </c>
      <c r="G22" s="27">
        <v>65.243823427580281</v>
      </c>
      <c r="H22" s="27">
        <v>66.908113804545167</v>
      </c>
      <c r="I22" s="27">
        <v>68.210071364645216</v>
      </c>
      <c r="J22" s="36">
        <v>64.915802388509618</v>
      </c>
      <c r="K22" s="45">
        <v>10</v>
      </c>
      <c r="L22" s="18"/>
    </row>
    <row r="23" spans="1:15">
      <c r="A23" s="16"/>
      <c r="B23" s="11" t="s">
        <v>9</v>
      </c>
      <c r="C23" s="27"/>
      <c r="D23" s="27"/>
      <c r="E23" s="27"/>
      <c r="F23" s="27">
        <v>59.615104866381998</v>
      </c>
      <c r="G23" s="27">
        <v>65.541284661087687</v>
      </c>
      <c r="H23" s="27">
        <v>63.03445991636881</v>
      </c>
      <c r="I23" s="27">
        <v>65.073745591628267</v>
      </c>
      <c r="J23" s="36">
        <v>64.65262612033456</v>
      </c>
      <c r="K23" s="45">
        <v>11</v>
      </c>
      <c r="L23" s="18"/>
      <c r="N23" s="23"/>
      <c r="O23" s="34"/>
    </row>
    <row r="24" spans="1:15">
      <c r="A24" s="16"/>
      <c r="B24" s="11" t="s">
        <v>14</v>
      </c>
      <c r="C24" s="27"/>
      <c r="D24" s="27"/>
      <c r="E24" s="27"/>
      <c r="F24" s="27">
        <v>58.345356755348313</v>
      </c>
      <c r="G24" s="27">
        <v>60.04599842236815</v>
      </c>
      <c r="H24" s="27">
        <v>55.839795154238224</v>
      </c>
      <c r="I24" s="27">
        <v>55.971161539021018</v>
      </c>
      <c r="J24" s="36">
        <v>64.042977798367843</v>
      </c>
      <c r="K24" s="45">
        <v>12</v>
      </c>
      <c r="L24" s="18"/>
      <c r="N24" s="23"/>
      <c r="O24" s="34"/>
    </row>
    <row r="25" spans="1:15">
      <c r="A25" s="16"/>
      <c r="B25" s="11" t="s">
        <v>23</v>
      </c>
      <c r="C25" s="27">
        <v>62.056558728501543</v>
      </c>
      <c r="D25" s="27">
        <v>59.638515382732258</v>
      </c>
      <c r="E25" s="27">
        <v>59.484455355989155</v>
      </c>
      <c r="F25" s="27">
        <v>58.755506559108106</v>
      </c>
      <c r="G25" s="27">
        <v>60.765319962004391</v>
      </c>
      <c r="H25" s="27">
        <v>64.356252938167373</v>
      </c>
      <c r="I25" s="27">
        <v>62.960545733393879</v>
      </c>
      <c r="J25" s="36">
        <v>63.118182420061764</v>
      </c>
      <c r="K25" s="45">
        <v>13</v>
      </c>
      <c r="L25" s="18"/>
    </row>
    <row r="26" spans="1:15">
      <c r="A26" s="16"/>
      <c r="B26" s="11" t="s">
        <v>12</v>
      </c>
      <c r="C26" s="27"/>
      <c r="D26" s="27"/>
      <c r="E26" s="27"/>
      <c r="F26" s="27">
        <v>51.45179015559026</v>
      </c>
      <c r="G26" s="27">
        <v>51.847354315395023</v>
      </c>
      <c r="H26" s="27">
        <v>53.824100273601019</v>
      </c>
      <c r="I26" s="27">
        <v>55.071630847380661</v>
      </c>
      <c r="J26" s="36">
        <v>62.671946548131174</v>
      </c>
      <c r="K26" s="45">
        <v>14</v>
      </c>
      <c r="L26" s="18"/>
    </row>
    <row r="27" spans="1:15">
      <c r="A27" s="16"/>
      <c r="B27" s="12" t="s">
        <v>26</v>
      </c>
      <c r="C27" s="28">
        <v>62.07364818434381</v>
      </c>
      <c r="D27" s="28">
        <v>60.102336185571126</v>
      </c>
      <c r="E27" s="28">
        <v>60.127586651337609</v>
      </c>
      <c r="F27" s="28">
        <v>58.241702824149257</v>
      </c>
      <c r="G27" s="28">
        <v>59.416783374321284</v>
      </c>
      <c r="H27" s="28">
        <v>60.628926045007638</v>
      </c>
      <c r="I27" s="28">
        <v>62.360083060236867</v>
      </c>
      <c r="J27" s="50">
        <v>62.598942118690779</v>
      </c>
      <c r="K27" s="45"/>
      <c r="L27" s="18"/>
    </row>
    <row r="28" spans="1:15">
      <c r="A28" s="16"/>
      <c r="B28" s="11" t="s">
        <v>16</v>
      </c>
      <c r="C28" s="27"/>
      <c r="D28" s="27"/>
      <c r="E28" s="27"/>
      <c r="F28" s="27">
        <v>59.414586708053818</v>
      </c>
      <c r="G28" s="27">
        <v>58.946142216273834</v>
      </c>
      <c r="H28" s="27">
        <v>61.570392074787215</v>
      </c>
      <c r="I28" s="27">
        <v>61.866973065356625</v>
      </c>
      <c r="J28" s="36">
        <v>61.929989716408194</v>
      </c>
      <c r="K28" s="45">
        <v>15</v>
      </c>
      <c r="L28" s="18"/>
    </row>
    <row r="29" spans="1:15">
      <c r="A29" s="16"/>
      <c r="B29" s="11" t="s">
        <v>17</v>
      </c>
      <c r="C29" s="27"/>
      <c r="D29" s="27"/>
      <c r="E29" s="27"/>
      <c r="F29" s="27">
        <v>58.278300222244951</v>
      </c>
      <c r="G29" s="27">
        <v>54.818620322801515</v>
      </c>
      <c r="H29" s="27">
        <v>59.30604820129237</v>
      </c>
      <c r="I29" s="27">
        <v>63.89089250275849</v>
      </c>
      <c r="J29" s="36">
        <v>61.903956347263112</v>
      </c>
      <c r="K29" s="45">
        <v>16</v>
      </c>
      <c r="L29" s="18"/>
    </row>
    <row r="30" spans="1:15">
      <c r="A30" s="16"/>
      <c r="B30" s="11" t="s">
        <v>13</v>
      </c>
      <c r="C30" s="27"/>
      <c r="D30" s="27"/>
      <c r="E30" s="27"/>
      <c r="F30" s="27">
        <v>61.052213207530862</v>
      </c>
      <c r="G30" s="27">
        <v>62.325902326413441</v>
      </c>
      <c r="H30" s="27">
        <v>66.087373253291616</v>
      </c>
      <c r="I30" s="27">
        <v>65.32307641184974</v>
      </c>
      <c r="J30" s="36">
        <v>61.862438552002033</v>
      </c>
      <c r="K30" s="45">
        <v>17</v>
      </c>
      <c r="L30" s="18"/>
    </row>
    <row r="31" spans="1:15">
      <c r="A31" s="16"/>
      <c r="B31" s="11" t="s">
        <v>3</v>
      </c>
      <c r="C31" s="27"/>
      <c r="D31" s="27"/>
      <c r="E31" s="27"/>
      <c r="F31" s="27">
        <v>57.265689307819521</v>
      </c>
      <c r="G31" s="27">
        <v>57.25814798758546</v>
      </c>
      <c r="H31" s="27">
        <v>54.245590583342604</v>
      </c>
      <c r="I31" s="27">
        <v>59.278562954633109</v>
      </c>
      <c r="J31" s="36">
        <v>60.683074506735721</v>
      </c>
      <c r="K31" s="45">
        <v>18</v>
      </c>
      <c r="L31" s="18"/>
    </row>
    <row r="32" spans="1:15">
      <c r="A32" s="16"/>
      <c r="B32" s="11" t="s">
        <v>25</v>
      </c>
      <c r="C32" s="27">
        <v>57.343700568588815</v>
      </c>
      <c r="D32" s="27">
        <v>55.139913896618012</v>
      </c>
      <c r="E32" s="27">
        <v>54.133929952562646</v>
      </c>
      <c r="F32" s="27">
        <v>58.115444349532062</v>
      </c>
      <c r="G32" s="27">
        <v>55.633973900417963</v>
      </c>
      <c r="H32" s="27">
        <v>55.240722938336759</v>
      </c>
      <c r="I32" s="27">
        <v>58.456625769033579</v>
      </c>
      <c r="J32" s="36">
        <v>59.343808008746535</v>
      </c>
      <c r="K32" s="45">
        <v>19</v>
      </c>
      <c r="L32" s="18"/>
    </row>
    <row r="33" spans="1:14">
      <c r="A33" s="16"/>
      <c r="B33" s="11" t="s">
        <v>6</v>
      </c>
      <c r="C33" s="27"/>
      <c r="D33" s="27"/>
      <c r="E33" s="27"/>
      <c r="F33" s="27">
        <v>59.169722762471388</v>
      </c>
      <c r="G33" s="27">
        <v>59.128011148715899</v>
      </c>
      <c r="H33" s="27">
        <v>55.956711840664767</v>
      </c>
      <c r="I33" s="27">
        <v>58.0455112322568</v>
      </c>
      <c r="J33" s="36">
        <v>58.899493221516217</v>
      </c>
      <c r="K33" s="45">
        <v>20</v>
      </c>
      <c r="L33" s="18"/>
    </row>
    <row r="34" spans="1:14">
      <c r="A34" s="16"/>
      <c r="B34" s="11" t="s">
        <v>21</v>
      </c>
      <c r="C34" s="27">
        <v>58.562474201424664</v>
      </c>
      <c r="D34" s="27">
        <v>58.133448715517602</v>
      </c>
      <c r="E34" s="27">
        <v>54.97780359291373</v>
      </c>
      <c r="F34" s="27">
        <v>55.045536891407124</v>
      </c>
      <c r="G34" s="27">
        <v>55.442494626807346</v>
      </c>
      <c r="H34" s="27">
        <v>57.282824056102001</v>
      </c>
      <c r="I34" s="27">
        <v>58.239031685353723</v>
      </c>
      <c r="J34" s="36">
        <v>58.724308691430551</v>
      </c>
      <c r="K34" s="45">
        <v>21</v>
      </c>
      <c r="L34" s="18"/>
    </row>
    <row r="35" spans="1:14">
      <c r="A35" s="16"/>
      <c r="B35" s="11" t="s">
        <v>11</v>
      </c>
      <c r="C35" s="27"/>
      <c r="D35" s="27"/>
      <c r="E35" s="27"/>
      <c r="F35" s="27">
        <v>57.535231856737248</v>
      </c>
      <c r="G35" s="27">
        <v>62.02471709613873</v>
      </c>
      <c r="H35" s="27">
        <v>57.231087650337855</v>
      </c>
      <c r="I35" s="27">
        <v>59.699083652546868</v>
      </c>
      <c r="J35" s="36">
        <v>58.00958726419109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53.246751184395102</v>
      </c>
      <c r="D36" s="27">
        <v>52.557470755005184</v>
      </c>
      <c r="E36" s="27">
        <v>55.409471249367094</v>
      </c>
      <c r="F36" s="27">
        <v>58.352365703911957</v>
      </c>
      <c r="G36" s="27">
        <v>53.092151097395536</v>
      </c>
      <c r="H36" s="27">
        <v>56.817989377823061</v>
      </c>
      <c r="I36" s="27">
        <v>56.542073719525106</v>
      </c>
      <c r="J36" s="36">
        <v>57.993161012132624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59.490770745640063</v>
      </c>
      <c r="G37" s="27">
        <v>56.270112546894545</v>
      </c>
      <c r="H37" s="27">
        <v>58.542185017414404</v>
      </c>
      <c r="I37" s="27">
        <v>58.316286689188033</v>
      </c>
      <c r="J37" s="36">
        <v>57.97903555246814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4</v>
      </c>
      <c r="C13" s="50">
        <v>55.533881782367523</v>
      </c>
      <c r="D13" s="50">
        <v>56.333356550130873</v>
      </c>
      <c r="E13" s="50">
        <v>58.654392196121364</v>
      </c>
      <c r="F13" s="50">
        <v>56.769424191020477</v>
      </c>
      <c r="G13" s="50">
        <v>59.362950628747328</v>
      </c>
      <c r="H13" s="50">
        <v>58.554744723681075</v>
      </c>
      <c r="I13" s="50">
        <v>59.481276826692323</v>
      </c>
      <c r="J13" s="50">
        <v>62.637666838484016</v>
      </c>
      <c r="K13" s="107">
        <v>1</v>
      </c>
      <c r="L13" s="18"/>
    </row>
    <row r="14" spans="1:15" s="51" customFormat="1">
      <c r="A14" s="94"/>
      <c r="B14" s="11" t="s">
        <v>19</v>
      </c>
      <c r="C14" s="27">
        <v>54.732452888036441</v>
      </c>
      <c r="D14" s="27">
        <v>54.063185688661989</v>
      </c>
      <c r="E14" s="27">
        <v>54.197054580251312</v>
      </c>
      <c r="F14" s="27">
        <v>51.453395651082978</v>
      </c>
      <c r="G14" s="27">
        <v>56.252726668302323</v>
      </c>
      <c r="H14" s="27">
        <v>61.984561324794875</v>
      </c>
      <c r="I14" s="27">
        <v>65.240992334048357</v>
      </c>
      <c r="J14" s="36">
        <v>62.036927883647664</v>
      </c>
      <c r="K14" s="45">
        <v>2</v>
      </c>
      <c r="L14" s="95"/>
    </row>
    <row r="15" spans="1:15">
      <c r="A15" s="16"/>
      <c r="B15" s="11" t="s">
        <v>185</v>
      </c>
      <c r="C15" s="27"/>
      <c r="D15" s="27"/>
      <c r="E15" s="27"/>
      <c r="F15" s="27">
        <v>45.504317245276034</v>
      </c>
      <c r="G15" s="27">
        <v>48.507013564186849</v>
      </c>
      <c r="H15" s="27">
        <v>52.84167117678895</v>
      </c>
      <c r="I15" s="27">
        <v>56.530792405240646</v>
      </c>
      <c r="J15" s="36">
        <v>58.649347188915534</v>
      </c>
      <c r="K15" s="45">
        <v>3</v>
      </c>
      <c r="L15" s="18"/>
    </row>
    <row r="16" spans="1:15">
      <c r="A16" s="16"/>
      <c r="B16" s="11" t="s">
        <v>8</v>
      </c>
      <c r="C16" s="27">
        <v>56.672885080549541</v>
      </c>
      <c r="D16" s="27">
        <v>55.088055514771227</v>
      </c>
      <c r="E16" s="27">
        <v>54.510210215199095</v>
      </c>
      <c r="F16" s="27">
        <v>54.811517822213361</v>
      </c>
      <c r="G16" s="27">
        <v>57.254808011476314</v>
      </c>
      <c r="H16" s="27">
        <v>58.064661821805267</v>
      </c>
      <c r="I16" s="27">
        <v>53.980546853850022</v>
      </c>
      <c r="J16" s="36">
        <v>57.787006100612771</v>
      </c>
      <c r="K16" s="45">
        <v>4</v>
      </c>
      <c r="L16" s="18"/>
    </row>
    <row r="17" spans="1:15">
      <c r="A17" s="16"/>
      <c r="B17" s="11" t="s">
        <v>13</v>
      </c>
      <c r="C17" s="27"/>
      <c r="D17" s="27"/>
      <c r="E17" s="27"/>
      <c r="F17" s="27">
        <v>53.628485272644014</v>
      </c>
      <c r="G17" s="27">
        <v>56.743702668858766</v>
      </c>
      <c r="H17" s="27">
        <v>59.485614353696882</v>
      </c>
      <c r="I17" s="27">
        <v>58.874840081745241</v>
      </c>
      <c r="J17" s="36">
        <v>57.443927419553411</v>
      </c>
      <c r="K17" s="45">
        <v>5</v>
      </c>
      <c r="L17" s="18"/>
    </row>
    <row r="18" spans="1:15">
      <c r="A18" s="16"/>
      <c r="B18" s="11" t="s">
        <v>7</v>
      </c>
      <c r="C18" s="27">
        <v>53.539446912057286</v>
      </c>
      <c r="D18" s="27">
        <v>53.195488548016236</v>
      </c>
      <c r="E18" s="27">
        <v>53.257924108665691</v>
      </c>
      <c r="F18" s="27">
        <v>55.800005369463854</v>
      </c>
      <c r="G18" s="27">
        <v>55.50726831956311</v>
      </c>
      <c r="H18" s="27">
        <v>55.501812213932176</v>
      </c>
      <c r="I18" s="27">
        <v>54.875904816308427</v>
      </c>
      <c r="J18" s="36">
        <v>56.393982410899532</v>
      </c>
      <c r="K18" s="45">
        <v>6</v>
      </c>
      <c r="L18" s="18"/>
    </row>
    <row r="19" spans="1:15">
      <c r="A19" s="16"/>
      <c r="B19" s="11" t="s">
        <v>10</v>
      </c>
      <c r="C19" s="27">
        <v>52.097870041651326</v>
      </c>
      <c r="D19" s="27">
        <v>54.353662316195454</v>
      </c>
      <c r="E19" s="27">
        <v>53.918813048710568</v>
      </c>
      <c r="F19" s="27">
        <v>53.657817342148427</v>
      </c>
      <c r="G19" s="27">
        <v>53.160523940085078</v>
      </c>
      <c r="H19" s="27">
        <v>52.173102667467631</v>
      </c>
      <c r="I19" s="27">
        <v>55.259567383589335</v>
      </c>
      <c r="J19" s="36">
        <v>56.290739975843515</v>
      </c>
      <c r="K19" s="45">
        <v>7</v>
      </c>
      <c r="L19" s="18"/>
    </row>
    <row r="20" spans="1:15">
      <c r="A20" s="16"/>
      <c r="B20" s="11" t="s">
        <v>18</v>
      </c>
      <c r="C20" s="27">
        <v>56.09736081511857</v>
      </c>
      <c r="D20" s="27">
        <v>57.401595015792672</v>
      </c>
      <c r="E20" s="27">
        <v>57.217983906406452</v>
      </c>
      <c r="F20" s="27">
        <v>56.746873604287629</v>
      </c>
      <c r="G20" s="27">
        <v>58.057614133657388</v>
      </c>
      <c r="H20" s="27">
        <v>56.115484703361105</v>
      </c>
      <c r="I20" s="27">
        <v>59.296368249519617</v>
      </c>
      <c r="J20" s="36">
        <v>55.674041753054496</v>
      </c>
      <c r="K20" s="45">
        <v>8</v>
      </c>
      <c r="L20" s="18"/>
    </row>
    <row r="21" spans="1:15">
      <c r="A21" s="16"/>
      <c r="B21" s="11" t="s">
        <v>9</v>
      </c>
      <c r="C21" s="49"/>
      <c r="D21" s="49"/>
      <c r="E21" s="49"/>
      <c r="F21" s="49">
        <v>50.191677434260626</v>
      </c>
      <c r="G21" s="49">
        <v>56.101684214956606</v>
      </c>
      <c r="H21" s="49">
        <v>53.212762727536187</v>
      </c>
      <c r="I21" s="49">
        <v>56.219521634801453</v>
      </c>
      <c r="J21" s="36">
        <v>55.568994966680663</v>
      </c>
      <c r="K21" s="130">
        <v>9</v>
      </c>
      <c r="L21" s="18"/>
    </row>
    <row r="22" spans="1:15" s="51" customFormat="1">
      <c r="A22" s="94"/>
      <c r="B22" s="12" t="s">
        <v>26</v>
      </c>
      <c r="C22" s="28">
        <v>52.973242096047542</v>
      </c>
      <c r="D22" s="28">
        <v>52.241248925020109</v>
      </c>
      <c r="E22" s="28">
        <v>52.841709156712234</v>
      </c>
      <c r="F22" s="28">
        <v>51.315351368684539</v>
      </c>
      <c r="G22" s="28">
        <v>52.613641190522323</v>
      </c>
      <c r="H22" s="28">
        <v>53.233072968495456</v>
      </c>
      <c r="I22" s="28">
        <v>54.752741508472383</v>
      </c>
      <c r="J22" s="50">
        <v>55.326654483271518</v>
      </c>
      <c r="K22" s="130"/>
      <c r="L22" s="95"/>
    </row>
    <row r="23" spans="1:15">
      <c r="A23" s="16"/>
      <c r="B23" s="11" t="s">
        <v>23</v>
      </c>
      <c r="C23" s="27">
        <v>51.745229425499531</v>
      </c>
      <c r="D23" s="27">
        <v>50.786475497956587</v>
      </c>
      <c r="E23" s="27">
        <v>51.581005297842111</v>
      </c>
      <c r="F23" s="27">
        <v>50.588086137206965</v>
      </c>
      <c r="G23" s="27">
        <v>52.260112953483194</v>
      </c>
      <c r="H23" s="27">
        <v>53.880672346544621</v>
      </c>
      <c r="I23" s="27">
        <v>53.560322493621292</v>
      </c>
      <c r="J23" s="36">
        <v>55.256919403753137</v>
      </c>
      <c r="K23" s="127">
        <v>10</v>
      </c>
      <c r="L23" s="18"/>
      <c r="N23" s="23"/>
      <c r="O23" s="34"/>
    </row>
    <row r="24" spans="1:15">
      <c r="A24" s="16"/>
      <c r="B24" s="11" t="s">
        <v>14</v>
      </c>
      <c r="C24" s="27"/>
      <c r="D24" s="27"/>
      <c r="E24" s="27"/>
      <c r="F24" s="27">
        <v>49.621019145436087</v>
      </c>
      <c r="G24" s="27">
        <v>52.671995134051187</v>
      </c>
      <c r="H24" s="27">
        <v>48.833155877144556</v>
      </c>
      <c r="I24" s="27">
        <v>50.66222998036222</v>
      </c>
      <c r="J24" s="36">
        <v>55.252842022736168</v>
      </c>
      <c r="K24" s="127">
        <v>11</v>
      </c>
      <c r="L24" s="18"/>
      <c r="N24" s="23"/>
      <c r="O24" s="34"/>
    </row>
    <row r="25" spans="1:15">
      <c r="A25" s="16"/>
      <c r="B25" s="11" t="s">
        <v>20</v>
      </c>
      <c r="C25" s="27">
        <v>49.837497300067206</v>
      </c>
      <c r="D25" s="27">
        <v>50.646282565217774</v>
      </c>
      <c r="E25" s="27">
        <v>51.159651626381077</v>
      </c>
      <c r="F25" s="27">
        <v>51.985312969050334</v>
      </c>
      <c r="G25" s="27">
        <v>53.985029142174689</v>
      </c>
      <c r="H25" s="27">
        <v>56.823628071412671</v>
      </c>
      <c r="I25" s="27">
        <v>54.153760321992074</v>
      </c>
      <c r="J25" s="36">
        <v>55.186199731719853</v>
      </c>
      <c r="K25" s="45">
        <v>12</v>
      </c>
      <c r="L25" s="18"/>
    </row>
    <row r="26" spans="1:15">
      <c r="A26" s="16"/>
      <c r="B26" s="11" t="s">
        <v>24</v>
      </c>
      <c r="C26" s="27">
        <v>55.939285525170099</v>
      </c>
      <c r="D26" s="27">
        <v>56.885477063780918</v>
      </c>
      <c r="E26" s="27">
        <v>57.389219638930932</v>
      </c>
      <c r="F26" s="27">
        <v>57.474997127196367</v>
      </c>
      <c r="G26" s="27">
        <v>57.492235062224836</v>
      </c>
      <c r="H26" s="27">
        <v>57.572858574484073</v>
      </c>
      <c r="I26" s="27">
        <v>59.006902304634799</v>
      </c>
      <c r="J26" s="36">
        <v>54.560631411911146</v>
      </c>
      <c r="K26" s="45">
        <v>13</v>
      </c>
      <c r="L26" s="18"/>
    </row>
    <row r="27" spans="1:15">
      <c r="A27" s="16"/>
      <c r="B27" s="11" t="s">
        <v>25</v>
      </c>
      <c r="C27" s="27">
        <v>48.297136057741582</v>
      </c>
      <c r="D27" s="27">
        <v>46.983020351857533</v>
      </c>
      <c r="E27" s="27">
        <v>47.909174014299957</v>
      </c>
      <c r="F27" s="27">
        <v>50.101890895645639</v>
      </c>
      <c r="G27" s="27">
        <v>49.372296401659852</v>
      </c>
      <c r="H27" s="27">
        <v>48.929703361449072</v>
      </c>
      <c r="I27" s="27">
        <v>53.479090261187068</v>
      </c>
      <c r="J27" s="36">
        <v>54.481347729989935</v>
      </c>
      <c r="K27" s="45">
        <v>14</v>
      </c>
      <c r="L27" s="18"/>
    </row>
    <row r="28" spans="1:15">
      <c r="A28" s="16"/>
      <c r="B28" s="11" t="s">
        <v>16</v>
      </c>
      <c r="C28" s="27"/>
      <c r="D28" s="27"/>
      <c r="E28" s="27"/>
      <c r="F28" s="27">
        <v>50.186157355971872</v>
      </c>
      <c r="G28" s="27">
        <v>50.93673493554526</v>
      </c>
      <c r="H28" s="27">
        <v>53.190370394221389</v>
      </c>
      <c r="I28" s="27">
        <v>52.965271034592867</v>
      </c>
      <c r="J28" s="36">
        <v>53.801603421724465</v>
      </c>
      <c r="K28" s="45">
        <v>15</v>
      </c>
      <c r="L28" s="18"/>
    </row>
    <row r="29" spans="1:15">
      <c r="A29" s="16"/>
      <c r="B29" s="11" t="s">
        <v>22</v>
      </c>
      <c r="C29" s="27">
        <v>51.750563497341659</v>
      </c>
      <c r="D29" s="27">
        <v>51.441678120866243</v>
      </c>
      <c r="E29" s="27">
        <v>53.997903044953475</v>
      </c>
      <c r="F29" s="27">
        <v>50.084088865026423</v>
      </c>
      <c r="G29" s="27">
        <v>50.139190746205465</v>
      </c>
      <c r="H29" s="27">
        <v>48.87317188446044</v>
      </c>
      <c r="I29" s="27">
        <v>49.467835255499871</v>
      </c>
      <c r="J29" s="36">
        <v>53.601770582302244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48.488431884012051</v>
      </c>
      <c r="G30" s="27">
        <v>46.331781963836569</v>
      </c>
      <c r="H30" s="27">
        <v>52.167611474865247</v>
      </c>
      <c r="I30" s="27">
        <v>55.808552420387215</v>
      </c>
      <c r="J30" s="36">
        <v>53.570252033502697</v>
      </c>
      <c r="K30" s="45">
        <v>17</v>
      </c>
      <c r="L30" s="18"/>
    </row>
    <row r="31" spans="1:15">
      <c r="A31" s="16"/>
      <c r="B31" s="11" t="s">
        <v>15</v>
      </c>
      <c r="C31" s="27"/>
      <c r="D31" s="27"/>
      <c r="E31" s="27"/>
      <c r="F31" s="27">
        <v>50.790347998717444</v>
      </c>
      <c r="G31" s="27">
        <v>49.722606641656249</v>
      </c>
      <c r="H31" s="27">
        <v>52.43481405620615</v>
      </c>
      <c r="I31" s="27">
        <v>54.059789159183111</v>
      </c>
      <c r="J31" s="36">
        <v>52.271355846094828</v>
      </c>
      <c r="K31" s="45">
        <v>18</v>
      </c>
      <c r="L31" s="18"/>
    </row>
    <row r="32" spans="1:15">
      <c r="A32" s="16"/>
      <c r="B32" s="11" t="s">
        <v>5</v>
      </c>
      <c r="C32" s="27">
        <v>44.848582695921444</v>
      </c>
      <c r="D32" s="27">
        <v>45.307558602079339</v>
      </c>
      <c r="E32" s="27">
        <v>48.304110487136356</v>
      </c>
      <c r="F32" s="27">
        <v>49.265440425612383</v>
      </c>
      <c r="G32" s="27">
        <v>46.529728829785022</v>
      </c>
      <c r="H32" s="27">
        <v>49.221731373963117</v>
      </c>
      <c r="I32" s="27">
        <v>49.470239793745549</v>
      </c>
      <c r="J32" s="36">
        <v>51.291751410306382</v>
      </c>
      <c r="K32" s="45">
        <v>19</v>
      </c>
      <c r="L32" s="18"/>
    </row>
    <row r="33" spans="1:14">
      <c r="A33" s="16"/>
      <c r="B33" s="11" t="s">
        <v>6</v>
      </c>
      <c r="C33" s="27"/>
      <c r="D33" s="27"/>
      <c r="E33" s="27"/>
      <c r="F33" s="27">
        <v>51.046368927579501</v>
      </c>
      <c r="G33" s="27">
        <v>50.314867399436281</v>
      </c>
      <c r="H33" s="27">
        <v>48.286765355872731</v>
      </c>
      <c r="I33" s="27">
        <v>50.154979010846866</v>
      </c>
      <c r="J33" s="36">
        <v>50.513209682813262</v>
      </c>
      <c r="K33" s="45">
        <v>20</v>
      </c>
      <c r="L33" s="18"/>
    </row>
    <row r="34" spans="1:14">
      <c r="A34" s="16"/>
      <c r="B34" s="11" t="s">
        <v>21</v>
      </c>
      <c r="C34" s="27">
        <v>46.98752224381019</v>
      </c>
      <c r="D34" s="27">
        <v>47.046596731932325</v>
      </c>
      <c r="E34" s="27">
        <v>46.017300750943853</v>
      </c>
      <c r="F34" s="27">
        <v>46.900377838541587</v>
      </c>
      <c r="G34" s="27">
        <v>47.3229695844731</v>
      </c>
      <c r="H34" s="27">
        <v>48.684416167136369</v>
      </c>
      <c r="I34" s="27">
        <v>48.559883879016652</v>
      </c>
      <c r="J34" s="36">
        <v>49.341991075794255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37.283340081361935</v>
      </c>
      <c r="G35" s="27">
        <v>39.322628845196029</v>
      </c>
      <c r="H35" s="27">
        <v>43.532960737085801</v>
      </c>
      <c r="I35" s="27">
        <v>45.609221399802564</v>
      </c>
      <c r="J35" s="36">
        <v>49.129235418332023</v>
      </c>
      <c r="K35" s="45">
        <v>22</v>
      </c>
      <c r="L35" s="18"/>
    </row>
    <row r="36" spans="1:14" ht="14.25" customHeight="1">
      <c r="A36" s="16"/>
      <c r="B36" s="11" t="s">
        <v>3</v>
      </c>
      <c r="C36" s="27"/>
      <c r="D36" s="27"/>
      <c r="E36" s="27"/>
      <c r="F36" s="27">
        <v>48.632117016261191</v>
      </c>
      <c r="G36" s="27">
        <v>47.868780160717158</v>
      </c>
      <c r="H36" s="27">
        <v>44.251754483680514</v>
      </c>
      <c r="I36" s="27">
        <v>48.746235615857657</v>
      </c>
      <c r="J36" s="36">
        <v>48.727519016055076</v>
      </c>
      <c r="K36" s="45">
        <v>23</v>
      </c>
      <c r="L36" s="18"/>
    </row>
    <row r="37" spans="1:14">
      <c r="A37" s="16"/>
      <c r="B37" s="11" t="s">
        <v>11</v>
      </c>
      <c r="C37" s="27"/>
      <c r="D37" s="27"/>
      <c r="E37" s="27"/>
      <c r="F37" s="27">
        <v>45.309504036619252</v>
      </c>
      <c r="G37" s="27">
        <v>48.908578546125923</v>
      </c>
      <c r="H37" s="27">
        <v>43.984485742362459</v>
      </c>
      <c r="I37" s="27">
        <v>48.464426935155146</v>
      </c>
      <c r="J37" s="36">
        <v>47.96543001399278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27.536394806362768</v>
      </c>
      <c r="G13" s="27">
        <v>24.156923020621758</v>
      </c>
      <c r="H13" s="27">
        <v>19.12081609954468</v>
      </c>
      <c r="I13" s="27">
        <v>17.181161737725333</v>
      </c>
      <c r="J13" s="36">
        <v>21.609625905009068</v>
      </c>
      <c r="K13" s="45">
        <v>1</v>
      </c>
      <c r="L13" s="18"/>
    </row>
    <row r="14" spans="1:15">
      <c r="A14" s="16"/>
      <c r="B14" s="11" t="s">
        <v>3</v>
      </c>
      <c r="C14" s="27"/>
      <c r="D14" s="27"/>
      <c r="E14" s="27"/>
      <c r="F14" s="27">
        <v>15.07607924524306</v>
      </c>
      <c r="G14" s="27">
        <v>16.398308637059085</v>
      </c>
      <c r="H14" s="27">
        <v>18.42358894042528</v>
      </c>
      <c r="I14" s="27">
        <v>17.767266316560516</v>
      </c>
      <c r="J14" s="36">
        <v>19.70163111849843</v>
      </c>
      <c r="K14" s="45">
        <v>2</v>
      </c>
      <c r="L14" s="18"/>
    </row>
    <row r="15" spans="1:15">
      <c r="A15" s="16"/>
      <c r="B15" s="11" t="s">
        <v>22</v>
      </c>
      <c r="C15" s="27">
        <v>16.551947926618606</v>
      </c>
      <c r="D15" s="27">
        <v>16.995788354693474</v>
      </c>
      <c r="E15" s="27">
        <v>13.623345388051272</v>
      </c>
      <c r="F15" s="27">
        <v>14.349825325474001</v>
      </c>
      <c r="G15" s="27">
        <v>14.20043553447497</v>
      </c>
      <c r="H15" s="27">
        <v>19.695338751830892</v>
      </c>
      <c r="I15" s="27">
        <v>21.549332033368206</v>
      </c>
      <c r="J15" s="36">
        <v>18.314361891441312</v>
      </c>
      <c r="K15" s="45">
        <v>3</v>
      </c>
      <c r="L15" s="18"/>
    </row>
    <row r="16" spans="1:15">
      <c r="A16" s="16"/>
      <c r="B16" s="11" t="s">
        <v>7</v>
      </c>
      <c r="C16" s="27">
        <v>23.679110239006661</v>
      </c>
      <c r="D16" s="27">
        <v>20.938652962232648</v>
      </c>
      <c r="E16" s="27">
        <v>20.796684045486149</v>
      </c>
      <c r="F16" s="27">
        <v>16.848698704305288</v>
      </c>
      <c r="G16" s="27">
        <v>19.254724398357887</v>
      </c>
      <c r="H16" s="27">
        <v>18.976632105158689</v>
      </c>
      <c r="I16" s="27">
        <v>16.482950394660183</v>
      </c>
      <c r="J16" s="36">
        <v>17.820613882619067</v>
      </c>
      <c r="K16" s="45">
        <v>4</v>
      </c>
      <c r="L16" s="18"/>
    </row>
    <row r="17" spans="1:21">
      <c r="A17" s="16"/>
      <c r="B17" s="11" t="s">
        <v>11</v>
      </c>
      <c r="C17" s="27"/>
      <c r="D17" s="27"/>
      <c r="E17" s="27"/>
      <c r="F17" s="27">
        <v>21.24849191479279</v>
      </c>
      <c r="G17" s="27">
        <v>21.14634695197158</v>
      </c>
      <c r="H17" s="27">
        <v>23.145815415753695</v>
      </c>
      <c r="I17" s="27">
        <v>18.819096922634454</v>
      </c>
      <c r="J17" s="36">
        <v>17.314063531655783</v>
      </c>
      <c r="K17" s="45">
        <v>5</v>
      </c>
      <c r="L17" s="18"/>
    </row>
    <row r="18" spans="1:21">
      <c r="A18" s="16"/>
      <c r="B18" s="11" t="s">
        <v>20</v>
      </c>
      <c r="C18" s="27">
        <v>18.343680401179796</v>
      </c>
      <c r="D18" s="27">
        <v>17.860944063585084</v>
      </c>
      <c r="E18" s="27">
        <v>14.561415182707419</v>
      </c>
      <c r="F18" s="27">
        <v>14.108889724146293</v>
      </c>
      <c r="G18" s="27">
        <v>10.313665815825646</v>
      </c>
      <c r="H18" s="27">
        <v>10.740040958516747</v>
      </c>
      <c r="I18" s="27">
        <v>14.553318392296532</v>
      </c>
      <c r="J18" s="36">
        <v>17.043834640057018</v>
      </c>
      <c r="K18" s="45">
        <v>6</v>
      </c>
      <c r="L18" s="18"/>
    </row>
    <row r="19" spans="1:21">
      <c r="A19" s="16"/>
      <c r="B19" s="11" t="s">
        <v>21</v>
      </c>
      <c r="C19" s="27">
        <v>19.765134782049358</v>
      </c>
      <c r="D19" s="27">
        <v>19.071201627712934</v>
      </c>
      <c r="E19" s="27">
        <v>16.298400911608674</v>
      </c>
      <c r="F19" s="27">
        <v>14.797128909713733</v>
      </c>
      <c r="G19" s="27">
        <v>14.644948963765286</v>
      </c>
      <c r="H19" s="27">
        <v>15.010270880162505</v>
      </c>
      <c r="I19" s="27">
        <v>16.619863848427528</v>
      </c>
      <c r="J19" s="36">
        <v>15.977057890656802</v>
      </c>
      <c r="K19" s="45">
        <v>7</v>
      </c>
      <c r="L19" s="18"/>
    </row>
    <row r="20" spans="1:21">
      <c r="A20" s="16"/>
      <c r="B20" s="11" t="s">
        <v>24</v>
      </c>
      <c r="C20" s="27">
        <v>15.215480631861295</v>
      </c>
      <c r="D20" s="27">
        <v>14.747340777489908</v>
      </c>
      <c r="E20" s="27">
        <v>13.689597334911955</v>
      </c>
      <c r="F20" s="27">
        <v>11.618285089777073</v>
      </c>
      <c r="G20" s="27">
        <v>11.88092498829791</v>
      </c>
      <c r="H20" s="27">
        <v>13.952324113167341</v>
      </c>
      <c r="I20" s="27">
        <v>13.492416758903317</v>
      </c>
      <c r="J20" s="36">
        <v>15.951667898660334</v>
      </c>
      <c r="K20" s="131">
        <v>8</v>
      </c>
      <c r="L20" s="18"/>
    </row>
    <row r="21" spans="1:21">
      <c r="A21" s="16"/>
      <c r="B21" s="11" t="s">
        <v>8</v>
      </c>
      <c r="C21" s="52">
        <v>15.447066260342856</v>
      </c>
      <c r="D21" s="52">
        <v>15.748208308908342</v>
      </c>
      <c r="E21" s="52">
        <v>14.604346334480841</v>
      </c>
      <c r="F21" s="52">
        <v>13.89537593836749</v>
      </c>
      <c r="G21" s="52">
        <v>13.606212516496011</v>
      </c>
      <c r="H21" s="52">
        <v>15.760796117697648</v>
      </c>
      <c r="I21" s="52">
        <v>16.261490004499585</v>
      </c>
      <c r="J21" s="36">
        <v>14.946931673160426</v>
      </c>
      <c r="K21" s="45">
        <v>9</v>
      </c>
      <c r="L21" s="18"/>
    </row>
    <row r="22" spans="1:21">
      <c r="A22" s="16"/>
      <c r="B22" s="11" t="s">
        <v>18</v>
      </c>
      <c r="C22" s="27">
        <v>13.365440596941625</v>
      </c>
      <c r="D22" s="27">
        <v>12.179837442797622</v>
      </c>
      <c r="E22" s="27">
        <v>12.946654464215582</v>
      </c>
      <c r="F22" s="27">
        <v>11.892709900298149</v>
      </c>
      <c r="G22" s="27">
        <v>11.759636356782927</v>
      </c>
      <c r="H22" s="27">
        <v>12.393931996988872</v>
      </c>
      <c r="I22" s="27">
        <v>11.50344049597645</v>
      </c>
      <c r="J22" s="36">
        <v>14.586311884597663</v>
      </c>
      <c r="K22" s="45">
        <v>10</v>
      </c>
      <c r="L22" s="18"/>
    </row>
    <row r="23" spans="1:21">
      <c r="A23" s="16"/>
      <c r="B23" s="11" t="s">
        <v>6</v>
      </c>
      <c r="C23" s="27"/>
      <c r="D23" s="27"/>
      <c r="E23" s="27"/>
      <c r="F23" s="27">
        <v>13.728296531690246</v>
      </c>
      <c r="G23" s="27">
        <v>14.905192273613327</v>
      </c>
      <c r="H23" s="27">
        <v>13.706320899739335</v>
      </c>
      <c r="I23" s="27">
        <v>13.593699243749679</v>
      </c>
      <c r="J23" s="36">
        <v>14.23774895178197</v>
      </c>
      <c r="K23" s="45">
        <v>11</v>
      </c>
      <c r="L23" s="18"/>
      <c r="N23" s="23"/>
      <c r="O23" s="34"/>
    </row>
    <row r="24" spans="1:21">
      <c r="A24" s="16"/>
      <c r="B24" s="11" t="s">
        <v>9</v>
      </c>
      <c r="C24" s="27"/>
      <c r="D24" s="27"/>
      <c r="E24" s="27"/>
      <c r="F24" s="27">
        <v>15.807113739449964</v>
      </c>
      <c r="G24" s="27">
        <v>14.402311767538931</v>
      </c>
      <c r="H24" s="27">
        <v>15.581472740249671</v>
      </c>
      <c r="I24" s="27">
        <v>13.60665453513414</v>
      </c>
      <c r="J24" s="36">
        <v>14.049902840368794</v>
      </c>
      <c r="K24" s="45">
        <v>12</v>
      </c>
      <c r="L24" s="18"/>
      <c r="N24" s="23"/>
      <c r="O24" s="34"/>
    </row>
    <row r="25" spans="1:21">
      <c r="A25" s="16"/>
      <c r="B25" s="11" t="s">
        <v>10</v>
      </c>
      <c r="C25" s="27">
        <v>20.757744786750198</v>
      </c>
      <c r="D25" s="27">
        <v>15.401090843602871</v>
      </c>
      <c r="E25" s="27">
        <v>17.17889974650252</v>
      </c>
      <c r="F25" s="27">
        <v>14.244536505004302</v>
      </c>
      <c r="G25" s="27">
        <v>13.903703162966288</v>
      </c>
      <c r="H25" s="27">
        <v>16.5797453978712</v>
      </c>
      <c r="I25" s="27">
        <v>16.859686339172406</v>
      </c>
      <c r="J25" s="36">
        <v>13.994881447177892</v>
      </c>
      <c r="K25" s="45">
        <v>13</v>
      </c>
      <c r="L25" s="18"/>
    </row>
    <row r="26" spans="1:21">
      <c r="A26" s="16"/>
      <c r="B26" s="11" t="s">
        <v>14</v>
      </c>
      <c r="C26" s="27"/>
      <c r="D26" s="27"/>
      <c r="E26" s="27"/>
      <c r="F26" s="27">
        <v>14.952925297028877</v>
      </c>
      <c r="G26" s="27">
        <v>12.280590683908137</v>
      </c>
      <c r="H26" s="27">
        <v>12.548085242322998</v>
      </c>
      <c r="I26" s="27">
        <v>9.4854443682813603</v>
      </c>
      <c r="J26" s="36">
        <v>13.725648402156795</v>
      </c>
      <c r="K26" s="45">
        <v>14</v>
      </c>
      <c r="L26" s="18"/>
    </row>
    <row r="27" spans="1:21">
      <c r="A27" s="16"/>
      <c r="B27" s="11" t="s">
        <v>17</v>
      </c>
      <c r="C27" s="27"/>
      <c r="D27" s="27"/>
      <c r="E27" s="27"/>
      <c r="F27" s="27">
        <v>16.798232389388406</v>
      </c>
      <c r="G27" s="27">
        <v>15.481924200466688</v>
      </c>
      <c r="H27" s="27">
        <v>12.036608310502077</v>
      </c>
      <c r="I27" s="27">
        <v>12.650222536838593</v>
      </c>
      <c r="J27" s="36">
        <v>13.462312920697277</v>
      </c>
      <c r="K27" s="45">
        <v>15</v>
      </c>
      <c r="L27" s="18"/>
    </row>
    <row r="28" spans="1:21">
      <c r="A28" s="16"/>
      <c r="B28" s="11" t="s">
        <v>16</v>
      </c>
      <c r="C28" s="27"/>
      <c r="D28" s="27"/>
      <c r="E28" s="27"/>
      <c r="F28" s="27">
        <v>15.531310516774596</v>
      </c>
      <c r="G28" s="27">
        <v>13.587669997710783</v>
      </c>
      <c r="H28" s="27">
        <v>13.610473148176395</v>
      </c>
      <c r="I28" s="27">
        <v>14.389724888631294</v>
      </c>
      <c r="J28" s="36">
        <v>13.124708273266888</v>
      </c>
      <c r="K28" s="128">
        <v>16</v>
      </c>
      <c r="L28" s="18"/>
      <c r="P28" s="33"/>
    </row>
    <row r="29" spans="1:21" s="51" customFormat="1">
      <c r="A29" s="94"/>
      <c r="B29" s="11" t="s">
        <v>23</v>
      </c>
      <c r="C29" s="27">
        <v>16.616061899043544</v>
      </c>
      <c r="D29" s="27">
        <v>14.84282401727709</v>
      </c>
      <c r="E29" s="27">
        <v>13.286580520655795</v>
      </c>
      <c r="F29" s="27">
        <v>13.900710870999664</v>
      </c>
      <c r="G29" s="27">
        <v>13.996790593261963</v>
      </c>
      <c r="H29" s="27">
        <v>16.277486822745161</v>
      </c>
      <c r="I29" s="27">
        <v>14.930301497421416</v>
      </c>
      <c r="J29" s="36">
        <v>12.454812472810167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2" t="s">
        <v>26</v>
      </c>
      <c r="C30" s="28">
        <v>14.660661040955281</v>
      </c>
      <c r="D30" s="28">
        <v>13.07950191361901</v>
      </c>
      <c r="E30" s="28">
        <v>12.117363977997814</v>
      </c>
      <c r="F30" s="28">
        <v>11.892427819369358</v>
      </c>
      <c r="G30" s="28">
        <v>11.449866178281104</v>
      </c>
      <c r="H30" s="28">
        <v>12.198553691775519</v>
      </c>
      <c r="I30" s="28">
        <v>12.199054609793453</v>
      </c>
      <c r="J30" s="50">
        <v>11.617272255669546</v>
      </c>
      <c r="K30" s="45"/>
      <c r="L30" s="18"/>
    </row>
    <row r="31" spans="1:21">
      <c r="A31" s="16"/>
      <c r="B31" s="11" t="s">
        <v>5</v>
      </c>
      <c r="C31" s="27">
        <v>15.77217069899822</v>
      </c>
      <c r="D31" s="27">
        <v>13.794355366686906</v>
      </c>
      <c r="E31" s="27">
        <v>12.823368644420869</v>
      </c>
      <c r="F31" s="27">
        <v>15.572418942532549</v>
      </c>
      <c r="G31" s="27">
        <v>12.360437714365711</v>
      </c>
      <c r="H31" s="27">
        <v>13.369545015797646</v>
      </c>
      <c r="I31" s="27">
        <v>12.507206511135644</v>
      </c>
      <c r="J31" s="36">
        <v>11.555517038335344</v>
      </c>
      <c r="K31" s="45">
        <v>18</v>
      </c>
      <c r="L31" s="18"/>
    </row>
    <row r="32" spans="1:21" s="51" customFormat="1">
      <c r="A32" s="94"/>
      <c r="B32" s="11" t="s">
        <v>185</v>
      </c>
      <c r="C32" s="27"/>
      <c r="D32" s="27"/>
      <c r="E32" s="27"/>
      <c r="F32" s="27">
        <v>20.920074716568003</v>
      </c>
      <c r="G32" s="27">
        <v>19.479182142802255</v>
      </c>
      <c r="H32" s="27">
        <v>17.265358754720459</v>
      </c>
      <c r="I32" s="27">
        <v>14.363163190361162</v>
      </c>
      <c r="J32" s="36">
        <v>11.387416112110856</v>
      </c>
      <c r="K32" s="45">
        <v>19</v>
      </c>
      <c r="L32" s="95"/>
    </row>
    <row r="33" spans="1:14">
      <c r="A33" s="16"/>
      <c r="B33" s="12" t="s">
        <v>4</v>
      </c>
      <c r="C33" s="50">
        <v>16.55355085907718</v>
      </c>
      <c r="D33" s="50">
        <v>14.569955813041839</v>
      </c>
      <c r="E33" s="50">
        <v>11.64359941027198</v>
      </c>
      <c r="F33" s="50">
        <v>10.377518980543048</v>
      </c>
      <c r="G33" s="50">
        <v>10.716420249933915</v>
      </c>
      <c r="H33" s="50">
        <v>11.803196603753136</v>
      </c>
      <c r="I33" s="50">
        <v>11.280413692421655</v>
      </c>
      <c r="J33" s="50">
        <v>10.896206603589254</v>
      </c>
      <c r="K33" s="107">
        <v>20</v>
      </c>
      <c r="L33" s="18"/>
    </row>
    <row r="34" spans="1:14">
      <c r="A34" s="16"/>
      <c r="B34" s="11" t="s">
        <v>15</v>
      </c>
      <c r="C34" s="27"/>
      <c r="D34" s="27"/>
      <c r="E34" s="27"/>
      <c r="F34" s="27">
        <v>14.625018873766516</v>
      </c>
      <c r="G34" s="27">
        <v>11.635850025680535</v>
      </c>
      <c r="H34" s="27">
        <v>10.432056395510624</v>
      </c>
      <c r="I34" s="27">
        <v>7.2989858779778691</v>
      </c>
      <c r="J34" s="36">
        <v>9.8443853920408007</v>
      </c>
      <c r="K34" s="45">
        <v>21</v>
      </c>
      <c r="L34" s="18"/>
    </row>
    <row r="35" spans="1:14">
      <c r="A35" s="16"/>
      <c r="B35" s="11" t="s">
        <v>19</v>
      </c>
      <c r="C35" s="27">
        <v>17.089139950153779</v>
      </c>
      <c r="D35" s="27">
        <v>16.879436359511232</v>
      </c>
      <c r="E35" s="27">
        <v>14.869121748410697</v>
      </c>
      <c r="F35" s="27">
        <v>11.895270816432641</v>
      </c>
      <c r="G35" s="27">
        <v>9.6264223816977292</v>
      </c>
      <c r="H35" s="27">
        <v>9.3422871576875117</v>
      </c>
      <c r="I35" s="27">
        <v>9.7279904069401191</v>
      </c>
      <c r="J35" s="36">
        <v>9.7565670322876041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15.775990467679476</v>
      </c>
      <c r="D36" s="27">
        <v>14.793083572915734</v>
      </c>
      <c r="E36" s="27">
        <v>11.498707433485286</v>
      </c>
      <c r="F36" s="27">
        <v>13.789025522526096</v>
      </c>
      <c r="G36" s="27">
        <v>11.255132538197257</v>
      </c>
      <c r="H36" s="27">
        <v>11.424578175655761</v>
      </c>
      <c r="I36" s="27">
        <v>8.514878244031939</v>
      </c>
      <c r="J36" s="36">
        <v>8.1937112597154904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12.158222473818284</v>
      </c>
      <c r="G37" s="27">
        <v>8.9578350304107168</v>
      </c>
      <c r="H37" s="27">
        <v>9.9894406065926233</v>
      </c>
      <c r="I37" s="27">
        <v>9.8712992166039264</v>
      </c>
      <c r="J37" s="36">
        <v>7.1424781109047499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24.395293500459029</v>
      </c>
      <c r="G13" s="27">
        <v>20.76540227992168</v>
      </c>
      <c r="H13" s="27">
        <v>16.622640853637343</v>
      </c>
      <c r="I13" s="27">
        <v>15.767282153136625</v>
      </c>
      <c r="J13" s="36">
        <v>19.652152115251337</v>
      </c>
      <c r="K13" s="45">
        <v>1</v>
      </c>
      <c r="L13" s="18"/>
    </row>
    <row r="14" spans="1:15">
      <c r="A14" s="16"/>
      <c r="B14" s="11" t="s">
        <v>3</v>
      </c>
      <c r="C14" s="27"/>
      <c r="D14" s="27"/>
      <c r="E14" s="27"/>
      <c r="F14" s="27">
        <v>13.059741002318908</v>
      </c>
      <c r="G14" s="27">
        <v>14.773751388510467</v>
      </c>
      <c r="H14" s="27">
        <v>17.130129072180758</v>
      </c>
      <c r="I14" s="27">
        <v>16.723155424783045</v>
      </c>
      <c r="J14" s="36">
        <v>18.630976578379553</v>
      </c>
      <c r="K14" s="45">
        <v>2</v>
      </c>
      <c r="L14" s="18"/>
    </row>
    <row r="15" spans="1:15">
      <c r="A15" s="16"/>
      <c r="B15" s="11" t="s">
        <v>22</v>
      </c>
      <c r="C15" s="27">
        <v>15.299933412466347</v>
      </c>
      <c r="D15" s="27">
        <v>15.498592542980472</v>
      </c>
      <c r="E15" s="27">
        <v>12.63334439805028</v>
      </c>
      <c r="F15" s="27">
        <v>13.763198790167161</v>
      </c>
      <c r="G15" s="27">
        <v>13.496236637974388</v>
      </c>
      <c r="H15" s="27">
        <v>18.995146328154171</v>
      </c>
      <c r="I15" s="27">
        <v>20.803422267745347</v>
      </c>
      <c r="J15" s="36">
        <v>17.724821472799967</v>
      </c>
      <c r="K15" s="45">
        <v>3</v>
      </c>
      <c r="L15" s="18"/>
    </row>
    <row r="16" spans="1:15">
      <c r="A16" s="16"/>
      <c r="B16" s="11" t="s">
        <v>11</v>
      </c>
      <c r="C16" s="27"/>
      <c r="D16" s="27"/>
      <c r="E16" s="27"/>
      <c r="F16" s="27">
        <v>20.315427516826642</v>
      </c>
      <c r="G16" s="27">
        <v>20.66210338315345</v>
      </c>
      <c r="H16" s="27">
        <v>22.620368147380514</v>
      </c>
      <c r="I16" s="27">
        <v>18.447512223180901</v>
      </c>
      <c r="J16" s="36">
        <v>16.973662974103149</v>
      </c>
      <c r="K16" s="45">
        <v>4</v>
      </c>
      <c r="L16" s="18"/>
    </row>
    <row r="17" spans="1:15">
      <c r="A17" s="16"/>
      <c r="B17" s="11" t="s">
        <v>7</v>
      </c>
      <c r="C17" s="27">
        <v>20.895658420990554</v>
      </c>
      <c r="D17" s="27">
        <v>19.564407862644195</v>
      </c>
      <c r="E17" s="27">
        <v>19.820106220931962</v>
      </c>
      <c r="F17" s="27">
        <v>15.700763334346846</v>
      </c>
      <c r="G17" s="27">
        <v>18.551986949161659</v>
      </c>
      <c r="H17" s="27">
        <v>18.398345295635544</v>
      </c>
      <c r="I17" s="27">
        <v>15.927454672145929</v>
      </c>
      <c r="J17" s="36">
        <v>16.418960933407103</v>
      </c>
      <c r="K17" s="45">
        <v>5</v>
      </c>
      <c r="L17" s="18"/>
    </row>
    <row r="18" spans="1:15">
      <c r="A18" s="16"/>
      <c r="B18" s="11" t="s">
        <v>20</v>
      </c>
      <c r="C18" s="27">
        <v>17.223042100216077</v>
      </c>
      <c r="D18" s="27">
        <v>17.046806581897357</v>
      </c>
      <c r="E18" s="27">
        <v>13.900709945896697</v>
      </c>
      <c r="F18" s="27">
        <v>13.268163368394253</v>
      </c>
      <c r="G18" s="27">
        <v>9.7345376006283146</v>
      </c>
      <c r="H18" s="27">
        <v>10.093960440777773</v>
      </c>
      <c r="I18" s="27">
        <v>13.902799423317896</v>
      </c>
      <c r="J18" s="36">
        <v>16.051184120281338</v>
      </c>
      <c r="K18" s="45">
        <v>6</v>
      </c>
      <c r="L18" s="18"/>
    </row>
    <row r="19" spans="1:15">
      <c r="A19" s="16"/>
      <c r="B19" s="11" t="s">
        <v>24</v>
      </c>
      <c r="C19" s="27">
        <v>14.054855649775897</v>
      </c>
      <c r="D19" s="27">
        <v>13.607631975955981</v>
      </c>
      <c r="E19" s="27">
        <v>12.546110898306464</v>
      </c>
      <c r="F19" s="27">
        <v>10.194378730748674</v>
      </c>
      <c r="G19" s="27">
        <v>11.099670969722013</v>
      </c>
      <c r="H19" s="27">
        <v>12.84334486402118</v>
      </c>
      <c r="I19" s="27">
        <v>12.599830469699436</v>
      </c>
      <c r="J19" s="36">
        <v>14.790218526758164</v>
      </c>
      <c r="K19" s="45">
        <v>7</v>
      </c>
      <c r="L19" s="18"/>
    </row>
    <row r="20" spans="1:15">
      <c r="A20" s="16"/>
      <c r="B20" s="11" t="s">
        <v>21</v>
      </c>
      <c r="C20" s="27">
        <v>17.933794897905567</v>
      </c>
      <c r="D20" s="27">
        <v>18.314293489328499</v>
      </c>
      <c r="E20" s="27">
        <v>15.730909420207828</v>
      </c>
      <c r="F20" s="27">
        <v>13.487590654955808</v>
      </c>
      <c r="G20" s="27">
        <v>13.52914507653141</v>
      </c>
      <c r="H20" s="27">
        <v>14.285060489939466</v>
      </c>
      <c r="I20" s="27">
        <v>15.811914464130616</v>
      </c>
      <c r="J20" s="36">
        <v>14.729462471647478</v>
      </c>
      <c r="K20" s="108">
        <v>8</v>
      </c>
      <c r="L20" s="18"/>
    </row>
    <row r="21" spans="1:15">
      <c r="A21" s="16"/>
      <c r="B21" s="11" t="s">
        <v>8</v>
      </c>
      <c r="C21" s="53">
        <v>15.082412657678482</v>
      </c>
      <c r="D21" s="53">
        <v>15.234338067053685</v>
      </c>
      <c r="E21" s="53">
        <v>13.512439223480147</v>
      </c>
      <c r="F21" s="53">
        <v>13.22932924552587</v>
      </c>
      <c r="G21" s="53">
        <v>13.087051014586173</v>
      </c>
      <c r="H21" s="53">
        <v>14.937649732784566</v>
      </c>
      <c r="I21" s="53">
        <v>15.766750230335754</v>
      </c>
      <c r="J21" s="36">
        <v>14.298683794002114</v>
      </c>
      <c r="K21" s="45">
        <v>9</v>
      </c>
      <c r="L21" s="18"/>
    </row>
    <row r="22" spans="1:15">
      <c r="A22" s="16"/>
      <c r="B22" s="11" t="s">
        <v>6</v>
      </c>
      <c r="C22" s="27"/>
      <c r="D22" s="27"/>
      <c r="E22" s="27"/>
      <c r="F22" s="27">
        <v>12.632434366528594</v>
      </c>
      <c r="G22" s="27">
        <v>14.397188256837378</v>
      </c>
      <c r="H22" s="27">
        <v>12.883625691908543</v>
      </c>
      <c r="I22" s="27">
        <v>12.974223660889834</v>
      </c>
      <c r="J22" s="36">
        <v>14.166775856044723</v>
      </c>
      <c r="K22" s="45">
        <v>10</v>
      </c>
      <c r="L22" s="18"/>
    </row>
    <row r="23" spans="1:15">
      <c r="A23" s="16"/>
      <c r="B23" s="11" t="s">
        <v>18</v>
      </c>
      <c r="C23" s="27">
        <v>12.160428061642776</v>
      </c>
      <c r="D23" s="27">
        <v>11.329675416827932</v>
      </c>
      <c r="E23" s="27">
        <v>12.228390427286724</v>
      </c>
      <c r="F23" s="27">
        <v>11.263546250932279</v>
      </c>
      <c r="G23" s="27">
        <v>11.041396455746517</v>
      </c>
      <c r="H23" s="27">
        <v>12.24866726866464</v>
      </c>
      <c r="I23" s="27">
        <v>11.061396573605064</v>
      </c>
      <c r="J23" s="36">
        <v>14.154550593018673</v>
      </c>
      <c r="K23" s="45">
        <v>11</v>
      </c>
      <c r="L23" s="18"/>
      <c r="N23" s="23"/>
      <c r="O23" s="34"/>
    </row>
    <row r="24" spans="1:15">
      <c r="A24" s="16"/>
      <c r="B24" s="11" t="s">
        <v>10</v>
      </c>
      <c r="C24" s="27">
        <v>20.35226980176779</v>
      </c>
      <c r="D24" s="27">
        <v>14.94957421081067</v>
      </c>
      <c r="E24" s="27">
        <v>16.642750509682941</v>
      </c>
      <c r="F24" s="27">
        <v>13.645745448577816</v>
      </c>
      <c r="G24" s="27">
        <v>13.69659300664296</v>
      </c>
      <c r="H24" s="27">
        <v>16.157891981361931</v>
      </c>
      <c r="I24" s="27">
        <v>16.100082444812926</v>
      </c>
      <c r="J24" s="36">
        <v>13.251568959712094</v>
      </c>
      <c r="K24" s="45">
        <v>12</v>
      </c>
      <c r="L24" s="18"/>
      <c r="N24" s="23"/>
      <c r="O24" s="34"/>
    </row>
    <row r="25" spans="1:15">
      <c r="A25" s="16"/>
      <c r="B25" s="11" t="s">
        <v>14</v>
      </c>
      <c r="C25" s="27"/>
      <c r="D25" s="27"/>
      <c r="E25" s="27"/>
      <c r="F25" s="27">
        <v>13.148922697505459</v>
      </c>
      <c r="G25" s="27">
        <v>11.005523812538581</v>
      </c>
      <c r="H25" s="27">
        <v>11.529809522541827</v>
      </c>
      <c r="I25" s="27">
        <v>9.1008027444699628</v>
      </c>
      <c r="J25" s="36">
        <v>13.08155872484155</v>
      </c>
      <c r="K25" s="45">
        <v>13</v>
      </c>
      <c r="L25" s="18"/>
    </row>
    <row r="26" spans="1:15">
      <c r="A26" s="16"/>
      <c r="B26" s="11" t="s">
        <v>9</v>
      </c>
      <c r="C26" s="27"/>
      <c r="D26" s="27"/>
      <c r="E26" s="27"/>
      <c r="F26" s="27">
        <v>14.340634629002317</v>
      </c>
      <c r="G26" s="27">
        <v>13.620591855300479</v>
      </c>
      <c r="H26" s="27">
        <v>14.232606610998477</v>
      </c>
      <c r="I26" s="27">
        <v>12.913821599692819</v>
      </c>
      <c r="J26" s="36">
        <v>13.043990573448546</v>
      </c>
      <c r="K26" s="45">
        <v>14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14.55067112656957</v>
      </c>
      <c r="G27" s="27">
        <v>12.956967395011374</v>
      </c>
      <c r="H27" s="27">
        <v>13.265755263375794</v>
      </c>
      <c r="I27" s="27">
        <v>13.903636986678061</v>
      </c>
      <c r="J27" s="36">
        <v>12.945851387689858</v>
      </c>
      <c r="K27" s="45">
        <v>15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15.491060615796787</v>
      </c>
      <c r="G28" s="27">
        <v>14.507510786700752</v>
      </c>
      <c r="H28" s="27">
        <v>11.402603327905029</v>
      </c>
      <c r="I28" s="27">
        <v>11.986476920448165</v>
      </c>
      <c r="J28" s="126">
        <v>12.127998816499961</v>
      </c>
      <c r="K28" s="45">
        <v>16</v>
      </c>
      <c r="L28" s="18"/>
    </row>
    <row r="29" spans="1:15" s="51" customFormat="1">
      <c r="A29" s="94"/>
      <c r="B29" s="11" t="s">
        <v>23</v>
      </c>
      <c r="C29" s="27">
        <v>14.716307251769795</v>
      </c>
      <c r="D29" s="27">
        <v>13.701134637956988</v>
      </c>
      <c r="E29" s="27">
        <v>12.547317238050509</v>
      </c>
      <c r="F29" s="27">
        <v>12.667610413289021</v>
      </c>
      <c r="G29" s="27">
        <v>12.977453416898094</v>
      </c>
      <c r="H29" s="27">
        <v>14.81159238585631</v>
      </c>
      <c r="I29" s="27">
        <v>14.058321704084618</v>
      </c>
      <c r="J29" s="126">
        <v>11.641711792866321</v>
      </c>
      <c r="K29" s="45">
        <v>17</v>
      </c>
      <c r="L29" s="95"/>
    </row>
    <row r="30" spans="1:15">
      <c r="A30" s="16"/>
      <c r="B30" s="11" t="s">
        <v>185</v>
      </c>
      <c r="C30" s="27"/>
      <c r="D30" s="27"/>
      <c r="E30" s="27"/>
      <c r="F30" s="27">
        <v>18.510408965988162</v>
      </c>
      <c r="G30" s="27">
        <v>17.899207451086877</v>
      </c>
      <c r="H30" s="27">
        <v>15.899880261582391</v>
      </c>
      <c r="I30" s="27">
        <v>13.613843521675081</v>
      </c>
      <c r="J30" s="36">
        <v>10.97356248263868</v>
      </c>
      <c r="K30" s="45">
        <v>18</v>
      </c>
      <c r="L30" s="18"/>
    </row>
    <row r="31" spans="1:15">
      <c r="A31" s="16"/>
      <c r="B31" s="11" t="s">
        <v>5</v>
      </c>
      <c r="C31" s="27">
        <v>15.114359023810255</v>
      </c>
      <c r="D31" s="27">
        <v>12.769167589186873</v>
      </c>
      <c r="E31" s="27">
        <v>12.116406231194112</v>
      </c>
      <c r="F31" s="27">
        <v>14.704850398654617</v>
      </c>
      <c r="G31" s="27">
        <v>11.668307706666042</v>
      </c>
      <c r="H31" s="27">
        <v>12.870135553996775</v>
      </c>
      <c r="I31" s="27">
        <v>12.144471739486946</v>
      </c>
      <c r="J31" s="36">
        <v>10.769954732366967</v>
      </c>
      <c r="K31" s="108">
        <v>19</v>
      </c>
      <c r="L31" s="18"/>
    </row>
    <row r="32" spans="1:15">
      <c r="A32" s="16"/>
      <c r="B32" s="12" t="s">
        <v>26</v>
      </c>
      <c r="C32" s="28">
        <v>13.487799832109037</v>
      </c>
      <c r="D32" s="28">
        <v>11.988633919076891</v>
      </c>
      <c r="E32" s="28">
        <v>11.207540481214767</v>
      </c>
      <c r="F32" s="28">
        <v>10.811871733846196</v>
      </c>
      <c r="G32" s="28">
        <v>10.622407781838374</v>
      </c>
      <c r="H32" s="28">
        <v>11.381408443727528</v>
      </c>
      <c r="I32" s="28">
        <v>11.359196865634825</v>
      </c>
      <c r="J32" s="50">
        <v>10.766161142973658</v>
      </c>
      <c r="K32" s="108"/>
      <c r="L32" s="18"/>
    </row>
    <row r="33" spans="1:14">
      <c r="A33" s="16"/>
      <c r="B33" s="12" t="s">
        <v>4</v>
      </c>
      <c r="C33" s="50">
        <v>15.244759450031525</v>
      </c>
      <c r="D33" s="50">
        <v>13.486459189303869</v>
      </c>
      <c r="E33" s="50">
        <v>11.006673563886723</v>
      </c>
      <c r="F33" s="50">
        <v>9.7718788310048925</v>
      </c>
      <c r="G33" s="50">
        <v>10.241233206859434</v>
      </c>
      <c r="H33" s="50">
        <v>11.376638867704294</v>
      </c>
      <c r="I33" s="50">
        <v>10.781865926391342</v>
      </c>
      <c r="J33" s="50">
        <v>10.431366902440686</v>
      </c>
      <c r="K33" s="107">
        <v>20</v>
      </c>
      <c r="L33" s="18"/>
    </row>
    <row r="34" spans="1:14">
      <c r="A34" s="16"/>
      <c r="B34" s="11" t="s">
        <v>19</v>
      </c>
      <c r="C34" s="27">
        <v>15.732815069436384</v>
      </c>
      <c r="D34" s="27">
        <v>15.681551766981064</v>
      </c>
      <c r="E34" s="27">
        <v>14.19422772462749</v>
      </c>
      <c r="F34" s="27">
        <v>11.438679073533844</v>
      </c>
      <c r="G34" s="27">
        <v>9.0989379684518301</v>
      </c>
      <c r="H34" s="27">
        <v>8.4307606568925735</v>
      </c>
      <c r="I34" s="27">
        <v>9.2792718813556263</v>
      </c>
      <c r="J34" s="36">
        <v>9.3158970739631428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13.729590052234942</v>
      </c>
      <c r="G35" s="27">
        <v>10.875113586977992</v>
      </c>
      <c r="H35" s="27">
        <v>9.7664409609498204</v>
      </c>
      <c r="I35" s="27">
        <v>6.9422055971384786</v>
      </c>
      <c r="J35" s="36">
        <v>8.9382727529586816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15.473455538844933</v>
      </c>
      <c r="D36" s="27">
        <v>14.55469887949282</v>
      </c>
      <c r="E36" s="27">
        <v>11.155362476727106</v>
      </c>
      <c r="F36" s="27">
        <v>13.166005785021206</v>
      </c>
      <c r="G36" s="27">
        <v>10.740761431244938</v>
      </c>
      <c r="H36" s="27">
        <v>10.928980621868552</v>
      </c>
      <c r="I36" s="27">
        <v>7.8851015716406767</v>
      </c>
      <c r="J36" s="36">
        <v>7.7909883341651778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11.239739598075293</v>
      </c>
      <c r="G37" s="27">
        <v>7.9300211849928246</v>
      </c>
      <c r="H37" s="27">
        <v>9.4004045647112715</v>
      </c>
      <c r="I37" s="27">
        <v>9.6627327296774848</v>
      </c>
      <c r="J37" s="36">
        <v>6.9315468293977194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3.1411013059037338</v>
      </c>
      <c r="G13" s="27">
        <v>3.3924356370423228</v>
      </c>
      <c r="H13" s="27">
        <v>2.4990441764276525</v>
      </c>
      <c r="I13" s="27">
        <v>1.4138795845887124</v>
      </c>
      <c r="J13" s="36">
        <v>1.9567365114941684</v>
      </c>
      <c r="K13" s="45">
        <v>1</v>
      </c>
      <c r="L13" s="18"/>
    </row>
    <row r="14" spans="1:15">
      <c r="A14" s="16"/>
      <c r="B14" s="11" t="s">
        <v>7</v>
      </c>
      <c r="C14" s="27">
        <v>2.7834518180161054</v>
      </c>
      <c r="D14" s="27">
        <v>1.374245099588455</v>
      </c>
      <c r="E14" s="27">
        <v>0.97657782455418862</v>
      </c>
      <c r="F14" s="27">
        <v>1.147935369958446</v>
      </c>
      <c r="G14" s="27">
        <v>0.70286549902297979</v>
      </c>
      <c r="H14" s="27">
        <v>0.57841323864634864</v>
      </c>
      <c r="I14" s="27">
        <v>0.55549572251425061</v>
      </c>
      <c r="J14" s="36">
        <v>1.4018977580407461</v>
      </c>
      <c r="K14" s="45">
        <v>2</v>
      </c>
      <c r="L14" s="18"/>
    </row>
    <row r="15" spans="1:15">
      <c r="A15" s="16"/>
      <c r="B15" s="11" t="s">
        <v>17</v>
      </c>
      <c r="C15" s="27"/>
      <c r="D15" s="27"/>
      <c r="E15" s="27"/>
      <c r="F15" s="27">
        <v>1.3071717735916206</v>
      </c>
      <c r="G15" s="27">
        <v>0.97492012900970115</v>
      </c>
      <c r="H15" s="27">
        <v>0.63400498259704885</v>
      </c>
      <c r="I15" s="27">
        <v>0.66394903214782641</v>
      </c>
      <c r="J15" s="36">
        <v>1.3343141041973157</v>
      </c>
      <c r="K15" s="45">
        <v>3</v>
      </c>
      <c r="L15" s="18"/>
    </row>
    <row r="16" spans="1:15">
      <c r="A16" s="16"/>
      <c r="B16" s="11" t="s">
        <v>186</v>
      </c>
      <c r="C16" s="27">
        <v>1.8313398841437893</v>
      </c>
      <c r="D16" s="27">
        <v>0.75726857083128352</v>
      </c>
      <c r="E16" s="27">
        <v>0.56749149140084365</v>
      </c>
      <c r="F16" s="27">
        <v>1.309724931629596</v>
      </c>
      <c r="G16" s="27">
        <v>1.1158038872338749</v>
      </c>
      <c r="H16" s="27">
        <v>0.72503436828366297</v>
      </c>
      <c r="I16" s="27">
        <v>0.80777773581926104</v>
      </c>
      <c r="J16" s="36">
        <v>1.2474265283339443</v>
      </c>
      <c r="K16" s="45">
        <v>4</v>
      </c>
      <c r="L16" s="18"/>
    </row>
    <row r="17" spans="1:15">
      <c r="A17" s="16"/>
      <c r="B17" s="11" t="s">
        <v>24</v>
      </c>
      <c r="C17" s="27">
        <v>1.160655154050511</v>
      </c>
      <c r="D17" s="27">
        <v>1.1396793934884706</v>
      </c>
      <c r="E17" s="27">
        <v>1.1434864366054949</v>
      </c>
      <c r="F17" s="27">
        <v>1.4238771997402488</v>
      </c>
      <c r="G17" s="27">
        <v>0.78128259511558373</v>
      </c>
      <c r="H17" s="27">
        <v>1.108979249146159</v>
      </c>
      <c r="I17" s="27">
        <v>0.89258628920388172</v>
      </c>
      <c r="J17" s="36">
        <v>1.1614767394030985</v>
      </c>
      <c r="K17" s="45">
        <v>5</v>
      </c>
      <c r="L17" s="18"/>
    </row>
    <row r="18" spans="1:15">
      <c r="A18" s="16"/>
      <c r="B18" s="11" t="s">
        <v>3</v>
      </c>
      <c r="C18" s="27"/>
      <c r="D18" s="27"/>
      <c r="E18" s="27"/>
      <c r="F18" s="27">
        <v>2.016602958460838</v>
      </c>
      <c r="G18" s="27">
        <v>1.6245572485486137</v>
      </c>
      <c r="H18" s="27">
        <v>1.2931860621758822</v>
      </c>
      <c r="I18" s="27">
        <v>1.0443591940109502</v>
      </c>
      <c r="J18" s="36">
        <v>1.0704139976474945</v>
      </c>
      <c r="K18" s="45">
        <v>6</v>
      </c>
      <c r="L18" s="18"/>
    </row>
    <row r="19" spans="1:15">
      <c r="A19" s="16"/>
      <c r="B19" s="11" t="s">
        <v>9</v>
      </c>
      <c r="C19" s="27"/>
      <c r="D19" s="27"/>
      <c r="E19" s="27"/>
      <c r="F19" s="27">
        <v>1.4664791104476473</v>
      </c>
      <c r="G19" s="27">
        <v>0.78171991223845461</v>
      </c>
      <c r="H19" s="27">
        <v>1.3488661292511941</v>
      </c>
      <c r="I19" s="27">
        <v>0.69283293544132618</v>
      </c>
      <c r="J19" s="36">
        <v>1.0061189895398355</v>
      </c>
      <c r="K19" s="45">
        <v>7</v>
      </c>
      <c r="L19" s="18"/>
    </row>
    <row r="20" spans="1:15">
      <c r="A20" s="16"/>
      <c r="B20" s="11" t="s">
        <v>20</v>
      </c>
      <c r="C20" s="27">
        <v>1.12063830096372</v>
      </c>
      <c r="D20" s="27">
        <v>0.81423865448276422</v>
      </c>
      <c r="E20" s="27">
        <v>0.66070523681072024</v>
      </c>
      <c r="F20" s="27">
        <v>0.84062692034627373</v>
      </c>
      <c r="G20" s="27">
        <v>0.57903004123306501</v>
      </c>
      <c r="H20" s="27">
        <v>0.64608051773897335</v>
      </c>
      <c r="I20" s="27">
        <v>0.65042914310608879</v>
      </c>
      <c r="J20" s="36">
        <v>0.99256646808052806</v>
      </c>
      <c r="K20" s="45">
        <v>8</v>
      </c>
      <c r="L20" s="18"/>
    </row>
    <row r="21" spans="1:15">
      <c r="A21" s="16"/>
      <c r="B21" s="11" t="s">
        <v>15</v>
      </c>
      <c r="C21" s="53"/>
      <c r="D21" s="53"/>
      <c r="E21" s="53"/>
      <c r="F21" s="53">
        <v>0.89523769478204884</v>
      </c>
      <c r="G21" s="53">
        <v>0.76053889613211656</v>
      </c>
      <c r="H21" s="53">
        <v>0.66561543456080141</v>
      </c>
      <c r="I21" s="53">
        <v>0.35678028083938879</v>
      </c>
      <c r="J21" s="36">
        <v>0.90611263908212059</v>
      </c>
      <c r="K21" s="45">
        <v>9</v>
      </c>
      <c r="L21" s="18"/>
    </row>
    <row r="22" spans="1:15">
      <c r="A22" s="16"/>
      <c r="B22" s="12" t="s">
        <v>26</v>
      </c>
      <c r="C22" s="28">
        <v>1.1728612088462482</v>
      </c>
      <c r="D22" s="28">
        <v>1.0908714853532113</v>
      </c>
      <c r="E22" s="28">
        <v>0.90982349678304497</v>
      </c>
      <c r="F22" s="28">
        <v>1.0805543450712543</v>
      </c>
      <c r="G22" s="28">
        <v>0.82746007380599673</v>
      </c>
      <c r="H22" s="28">
        <v>0.81714524804798927</v>
      </c>
      <c r="I22" s="28">
        <v>0.83985774415862435</v>
      </c>
      <c r="J22" s="50">
        <v>0.85110807801514776</v>
      </c>
      <c r="K22" s="45"/>
      <c r="L22" s="18"/>
    </row>
    <row r="23" spans="1:15">
      <c r="A23" s="16"/>
      <c r="B23" s="11" t="s">
        <v>23</v>
      </c>
      <c r="C23" s="27">
        <v>1.8997112872443682</v>
      </c>
      <c r="D23" s="27">
        <v>1.141667274547902</v>
      </c>
      <c r="E23" s="27">
        <v>0.73928500519821649</v>
      </c>
      <c r="F23" s="27">
        <v>1.2331004577106448</v>
      </c>
      <c r="G23" s="27">
        <v>1.019357615841249</v>
      </c>
      <c r="H23" s="27">
        <v>1.4658944368888518</v>
      </c>
      <c r="I23" s="27">
        <v>0.87199880314262523</v>
      </c>
      <c r="J23" s="36">
        <v>0.81310067994384583</v>
      </c>
      <c r="K23" s="45">
        <v>10</v>
      </c>
      <c r="L23" s="18"/>
      <c r="N23" s="23"/>
      <c r="O23" s="34"/>
    </row>
    <row r="24" spans="1:15">
      <c r="A24" s="16"/>
      <c r="B24" s="11" t="s">
        <v>5</v>
      </c>
      <c r="C24" s="27">
        <v>0.6578116751879638</v>
      </c>
      <c r="D24" s="27">
        <v>1.0251877775000298</v>
      </c>
      <c r="E24" s="27">
        <v>0.70696241322675191</v>
      </c>
      <c r="F24" s="27">
        <v>0.86748212406083258</v>
      </c>
      <c r="G24" s="27">
        <v>0.6922233369887304</v>
      </c>
      <c r="H24" s="27">
        <v>0.49940946180087165</v>
      </c>
      <c r="I24" s="27">
        <v>0.36281930550366109</v>
      </c>
      <c r="J24" s="36">
        <v>0.78556230596837828</v>
      </c>
      <c r="K24" s="45">
        <v>11</v>
      </c>
      <c r="L24" s="18"/>
      <c r="N24" s="23"/>
      <c r="O24" s="34"/>
    </row>
    <row r="25" spans="1:15">
      <c r="A25" s="16"/>
      <c r="B25" s="11" t="s">
        <v>10</v>
      </c>
      <c r="C25" s="27">
        <v>0.40547498498240808</v>
      </c>
      <c r="D25" s="27">
        <v>0.45173102815439897</v>
      </c>
      <c r="E25" s="27">
        <v>0.53635600474739165</v>
      </c>
      <c r="F25" s="27">
        <v>0.59858065900679791</v>
      </c>
      <c r="G25" s="27">
        <v>0.20731872647068023</v>
      </c>
      <c r="H25" s="27">
        <v>0.4220547785219223</v>
      </c>
      <c r="I25" s="27">
        <v>0.75978916360200466</v>
      </c>
      <c r="J25" s="36">
        <v>0.74349647570527289</v>
      </c>
      <c r="K25" s="45">
        <v>12</v>
      </c>
      <c r="L25" s="18"/>
    </row>
    <row r="26" spans="1:15">
      <c r="A26" s="16"/>
      <c r="B26" s="11" t="s">
        <v>8</v>
      </c>
      <c r="C26" s="27">
        <v>0.36465360266437713</v>
      </c>
      <c r="D26" s="27">
        <v>0.51410661271107916</v>
      </c>
      <c r="E26" s="27">
        <v>1.0921437105913807</v>
      </c>
      <c r="F26" s="27">
        <v>0.66604669284162143</v>
      </c>
      <c r="G26" s="27">
        <v>0.5189437328234634</v>
      </c>
      <c r="H26" s="27">
        <v>0.82314638491307823</v>
      </c>
      <c r="I26" s="27">
        <v>0.49452550834565356</v>
      </c>
      <c r="J26" s="36">
        <v>0.64804878582933312</v>
      </c>
      <c r="K26" s="45">
        <v>13</v>
      </c>
      <c r="L26" s="18"/>
    </row>
    <row r="27" spans="1:15">
      <c r="A27" s="16"/>
      <c r="B27" s="11" t="s">
        <v>14</v>
      </c>
      <c r="C27" s="27"/>
      <c r="D27" s="27"/>
      <c r="E27" s="27"/>
      <c r="F27" s="27">
        <v>1.8036693272899968</v>
      </c>
      <c r="G27" s="27">
        <v>1.2747503205077475</v>
      </c>
      <c r="H27" s="27">
        <v>1.0182757197811705</v>
      </c>
      <c r="I27" s="27">
        <v>0.38464162381139572</v>
      </c>
      <c r="J27" s="36">
        <v>0.64408967731524491</v>
      </c>
      <c r="K27" s="45">
        <v>14</v>
      </c>
      <c r="L27" s="18"/>
    </row>
    <row r="28" spans="1:15">
      <c r="A28" s="16"/>
      <c r="B28" s="11" t="s">
        <v>22</v>
      </c>
      <c r="C28" s="27">
        <v>1.2521351437422195</v>
      </c>
      <c r="D28" s="27">
        <v>1.4970766366901764</v>
      </c>
      <c r="E28" s="27">
        <v>0.99000099000099007</v>
      </c>
      <c r="F28" s="27">
        <v>0.58650378441014506</v>
      </c>
      <c r="G28" s="27">
        <v>0.70419889650057632</v>
      </c>
      <c r="H28" s="27">
        <v>0.70019242367672818</v>
      </c>
      <c r="I28" s="27">
        <v>0.74590976562286027</v>
      </c>
      <c r="J28" s="36">
        <v>0.58954041864134099</v>
      </c>
      <c r="K28" s="45">
        <v>15</v>
      </c>
      <c r="L28" s="18"/>
    </row>
    <row r="29" spans="1:15">
      <c r="A29" s="16"/>
      <c r="B29" s="12" t="s">
        <v>4</v>
      </c>
      <c r="C29" s="50">
        <v>1.3087914090456589</v>
      </c>
      <c r="D29" s="50">
        <v>1.0834966237379684</v>
      </c>
      <c r="E29" s="50">
        <v>0.63693508455838432</v>
      </c>
      <c r="F29" s="50">
        <v>0.60563066685278022</v>
      </c>
      <c r="G29" s="50">
        <v>0.47520475443857862</v>
      </c>
      <c r="H29" s="50">
        <v>0.42655773604883923</v>
      </c>
      <c r="I29" s="50">
        <v>0.49854776603031503</v>
      </c>
      <c r="J29" s="50">
        <v>0.46483970114856771</v>
      </c>
      <c r="K29" s="107">
        <v>16</v>
      </c>
      <c r="L29" s="18"/>
    </row>
    <row r="30" spans="1:15">
      <c r="A30" s="16"/>
      <c r="B30" s="11" t="s">
        <v>19</v>
      </c>
      <c r="C30" s="53">
        <v>1.3563923864351313</v>
      </c>
      <c r="D30" s="53">
        <v>1.1978170680322822</v>
      </c>
      <c r="E30" s="53">
        <v>0.6748261338301067</v>
      </c>
      <c r="F30" s="53">
        <v>0.45659174289879678</v>
      </c>
      <c r="G30" s="53">
        <v>0.52755167726187013</v>
      </c>
      <c r="H30" s="53">
        <v>0.91146618672752777</v>
      </c>
      <c r="I30" s="53">
        <v>0.44871852558449271</v>
      </c>
      <c r="J30" s="36">
        <v>0.44078661483229165</v>
      </c>
      <c r="K30" s="108">
        <v>17</v>
      </c>
      <c r="L30" s="18"/>
    </row>
    <row r="31" spans="1:15">
      <c r="A31" s="16"/>
      <c r="B31" s="11" t="s">
        <v>18</v>
      </c>
      <c r="C31" s="27">
        <v>1.2050125352988468</v>
      </c>
      <c r="D31" s="27">
        <v>0.85016202596968937</v>
      </c>
      <c r="E31" s="27">
        <v>0.71844670835228563</v>
      </c>
      <c r="F31" s="27">
        <v>0.6293442359472039</v>
      </c>
      <c r="G31" s="27">
        <v>0.71823990103641056</v>
      </c>
      <c r="H31" s="27">
        <v>0.14526472832423223</v>
      </c>
      <c r="I31" s="27">
        <v>0.44188548368952996</v>
      </c>
      <c r="J31" s="36">
        <v>0.43207794819181161</v>
      </c>
      <c r="K31" s="45">
        <v>18</v>
      </c>
      <c r="L31" s="18"/>
    </row>
    <row r="32" spans="1:15">
      <c r="A32" s="16"/>
      <c r="B32" s="11" t="s">
        <v>185</v>
      </c>
      <c r="C32" s="27"/>
      <c r="D32" s="27"/>
      <c r="E32" s="27"/>
      <c r="F32" s="27">
        <v>2.410230075111595</v>
      </c>
      <c r="G32" s="27">
        <v>1.580487005169243</v>
      </c>
      <c r="H32" s="27">
        <v>1.3659390255134938</v>
      </c>
      <c r="I32" s="27">
        <v>0.74889512496444444</v>
      </c>
      <c r="J32" s="36">
        <v>0.41345104812054895</v>
      </c>
      <c r="K32" s="45">
        <v>19</v>
      </c>
      <c r="L32" s="18"/>
    </row>
    <row r="33" spans="1:14">
      <c r="A33" s="16"/>
      <c r="B33" s="11" t="s">
        <v>25</v>
      </c>
      <c r="C33" s="27">
        <v>0.30258336542257291</v>
      </c>
      <c r="D33" s="27">
        <v>0.23838469342291174</v>
      </c>
      <c r="E33" s="27">
        <v>0.3433945659124587</v>
      </c>
      <c r="F33" s="27">
        <v>0.62306511733863623</v>
      </c>
      <c r="G33" s="27">
        <v>0.5143711069523198</v>
      </c>
      <c r="H33" s="27">
        <v>0.49555150309460649</v>
      </c>
      <c r="I33" s="27">
        <v>0.62977667239126112</v>
      </c>
      <c r="J33" s="36">
        <v>0.40272292555031136</v>
      </c>
      <c r="K33" s="45">
        <v>20</v>
      </c>
      <c r="L33" s="18"/>
    </row>
    <row r="34" spans="1:14">
      <c r="A34" s="16"/>
      <c r="B34" s="11" t="s">
        <v>11</v>
      </c>
      <c r="C34" s="27"/>
      <c r="D34" s="27"/>
      <c r="E34" s="27"/>
      <c r="F34" s="27">
        <v>0.93368789572623434</v>
      </c>
      <c r="G34" s="27">
        <v>0.48452841797626067</v>
      </c>
      <c r="H34" s="27">
        <v>0.52544726837318012</v>
      </c>
      <c r="I34" s="27">
        <v>0.37187230371009489</v>
      </c>
      <c r="J34" s="36">
        <v>0.34040055755263748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0.92131333144636285</v>
      </c>
      <c r="G35" s="27">
        <v>1.0264470716872822</v>
      </c>
      <c r="H35" s="27">
        <v>0.58903604188135317</v>
      </c>
      <c r="I35" s="27">
        <v>0.20856648692644214</v>
      </c>
      <c r="J35" s="36">
        <v>0.21093128150703105</v>
      </c>
      <c r="K35" s="45">
        <v>22</v>
      </c>
      <c r="L35" s="18"/>
    </row>
    <row r="36" spans="1:14" ht="14.25" customHeight="1">
      <c r="A36" s="16"/>
      <c r="B36" s="11" t="s">
        <v>16</v>
      </c>
      <c r="C36" s="27"/>
      <c r="D36" s="27"/>
      <c r="E36" s="27"/>
      <c r="F36" s="27">
        <v>0.98063939020502522</v>
      </c>
      <c r="G36" s="27">
        <v>0.63023541558629648</v>
      </c>
      <c r="H36" s="27">
        <v>0.34515368490780651</v>
      </c>
      <c r="I36" s="27">
        <v>0.48524179594461403</v>
      </c>
      <c r="J36" s="36">
        <v>0.17885688557703036</v>
      </c>
      <c r="K36" s="45">
        <v>23</v>
      </c>
      <c r="L36" s="18"/>
    </row>
    <row r="37" spans="1:14">
      <c r="A37" s="16"/>
      <c r="B37" s="11" t="s">
        <v>6</v>
      </c>
      <c r="C37" s="27"/>
      <c r="D37" s="27"/>
      <c r="E37" s="27"/>
      <c r="F37" s="27">
        <v>1.0958621651616502</v>
      </c>
      <c r="G37" s="27">
        <v>0.50800401677594664</v>
      </c>
      <c r="H37" s="27">
        <v>0.82269520783079464</v>
      </c>
      <c r="I37" s="27">
        <v>0.62004547760028728</v>
      </c>
      <c r="J37" s="36">
        <v>7.097309573724668E-2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32.106968162704888</v>
      </c>
      <c r="D13" s="27">
        <v>33.412445221984953</v>
      </c>
      <c r="E13" s="27">
        <v>34.262272710355354</v>
      </c>
      <c r="F13" s="27">
        <v>43.576461578275207</v>
      </c>
      <c r="G13" s="27">
        <v>38.04006632530686</v>
      </c>
      <c r="H13" s="27">
        <v>31.894735994265204</v>
      </c>
      <c r="I13" s="27">
        <v>39.627608822521324</v>
      </c>
      <c r="J13" s="36">
        <v>41.935151505115783</v>
      </c>
      <c r="K13" s="45">
        <v>1</v>
      </c>
      <c r="L13" s="18"/>
    </row>
    <row r="14" spans="1:15">
      <c r="A14" s="16"/>
      <c r="B14" s="11" t="s">
        <v>185</v>
      </c>
      <c r="C14" s="27"/>
      <c r="D14" s="27"/>
      <c r="E14" s="27"/>
      <c r="F14" s="27">
        <v>35.258432419315696</v>
      </c>
      <c r="G14" s="27">
        <v>32.672278206697989</v>
      </c>
      <c r="H14" s="27">
        <v>31.974302293451235</v>
      </c>
      <c r="I14" s="27">
        <v>40.552416290591694</v>
      </c>
      <c r="J14" s="36">
        <v>38.805219064642493</v>
      </c>
      <c r="K14" s="45">
        <v>2</v>
      </c>
      <c r="L14" s="18"/>
    </row>
    <row r="15" spans="1:15">
      <c r="A15" s="16"/>
      <c r="B15" s="11" t="s">
        <v>14</v>
      </c>
      <c r="C15" s="27"/>
      <c r="D15" s="27"/>
      <c r="E15" s="27"/>
      <c r="F15" s="27">
        <v>45.249704220892838</v>
      </c>
      <c r="G15" s="27">
        <v>33.981418464411767</v>
      </c>
      <c r="H15" s="27">
        <v>37.179043486363085</v>
      </c>
      <c r="I15" s="27">
        <v>34.990692582329224</v>
      </c>
      <c r="J15" s="36">
        <v>38.004351430908514</v>
      </c>
      <c r="K15" s="45">
        <v>3</v>
      </c>
      <c r="L15" s="18"/>
    </row>
    <row r="16" spans="1:15">
      <c r="A16" s="16"/>
      <c r="B16" s="11" t="s">
        <v>9</v>
      </c>
      <c r="C16" s="27"/>
      <c r="D16" s="27"/>
      <c r="E16" s="27"/>
      <c r="F16" s="27">
        <v>39.470536449063182</v>
      </c>
      <c r="G16" s="27">
        <v>37.935035051105039</v>
      </c>
      <c r="H16" s="27">
        <v>33.378580154744128</v>
      </c>
      <c r="I16" s="27">
        <v>36.851616888428843</v>
      </c>
      <c r="J16" s="36">
        <v>35.690866994666557</v>
      </c>
      <c r="K16" s="45">
        <v>4</v>
      </c>
      <c r="L16" s="18"/>
    </row>
    <row r="17" spans="1:15">
      <c r="A17" s="16"/>
      <c r="B17" s="12" t="s">
        <v>4</v>
      </c>
      <c r="C17" s="50">
        <v>30.446886131602685</v>
      </c>
      <c r="D17" s="50">
        <v>31.440779416945684</v>
      </c>
      <c r="E17" s="50">
        <v>32.031148163575892</v>
      </c>
      <c r="F17" s="50">
        <v>29.240656899753599</v>
      </c>
      <c r="G17" s="50">
        <v>30.412696922694764</v>
      </c>
      <c r="H17" s="50">
        <v>22.589144129539935</v>
      </c>
      <c r="I17" s="50">
        <v>29.806659383301749</v>
      </c>
      <c r="J17" s="50">
        <v>34.911535835409794</v>
      </c>
      <c r="K17" s="107">
        <v>5</v>
      </c>
      <c r="L17" s="18"/>
    </row>
    <row r="18" spans="1:15">
      <c r="A18" s="16"/>
      <c r="B18" s="11" t="s">
        <v>7</v>
      </c>
      <c r="C18" s="27">
        <v>38.378046557510643</v>
      </c>
      <c r="D18" s="27">
        <v>36.858515001820685</v>
      </c>
      <c r="E18" s="27">
        <v>33.800902039192984</v>
      </c>
      <c r="F18" s="27">
        <v>36.987176409714777</v>
      </c>
      <c r="G18" s="27">
        <v>34.283420364532248</v>
      </c>
      <c r="H18" s="27">
        <v>26.8401442809154</v>
      </c>
      <c r="I18" s="27">
        <v>32.734541557074877</v>
      </c>
      <c r="J18" s="36">
        <v>34.606910463618959</v>
      </c>
      <c r="K18" s="45">
        <v>6</v>
      </c>
      <c r="L18" s="18"/>
    </row>
    <row r="19" spans="1:15">
      <c r="A19" s="16"/>
      <c r="B19" s="11" t="s">
        <v>19</v>
      </c>
      <c r="C19" s="27">
        <v>37.694585231369096</v>
      </c>
      <c r="D19" s="27">
        <v>32.790706468306702</v>
      </c>
      <c r="E19" s="27">
        <v>30.154680469146726</v>
      </c>
      <c r="F19" s="27">
        <v>26.02536523698349</v>
      </c>
      <c r="G19" s="27">
        <v>27.233652994358565</v>
      </c>
      <c r="H19" s="27">
        <v>35.217263333630889</v>
      </c>
      <c r="I19" s="27">
        <v>38.300437807094902</v>
      </c>
      <c r="J19" s="36">
        <v>33.367785888645528</v>
      </c>
      <c r="K19" s="45">
        <v>7</v>
      </c>
      <c r="L19" s="18"/>
    </row>
    <row r="20" spans="1:15">
      <c r="A20" s="16"/>
      <c r="B20" s="11" t="s">
        <v>20</v>
      </c>
      <c r="C20" s="27">
        <v>37.011887193090615</v>
      </c>
      <c r="D20" s="27">
        <v>32.511371822162509</v>
      </c>
      <c r="E20" s="27">
        <v>32.95070303582488</v>
      </c>
      <c r="F20" s="27">
        <v>38.057509461278848</v>
      </c>
      <c r="G20" s="27">
        <v>30.774494404084042</v>
      </c>
      <c r="H20" s="27">
        <v>33.068809579337085</v>
      </c>
      <c r="I20" s="27">
        <v>33.689732453638619</v>
      </c>
      <c r="J20" s="36">
        <v>32.992307588859447</v>
      </c>
      <c r="K20" s="108">
        <v>8</v>
      </c>
      <c r="L20" s="18"/>
    </row>
    <row r="21" spans="1:15">
      <c r="A21" s="16"/>
      <c r="B21" s="11" t="s">
        <v>24</v>
      </c>
      <c r="C21" s="27">
        <v>33.281246464222832</v>
      </c>
      <c r="D21" s="27">
        <v>31.997776751763752</v>
      </c>
      <c r="E21" s="27">
        <v>34.631664171048513</v>
      </c>
      <c r="F21" s="27">
        <v>40.955065828550971</v>
      </c>
      <c r="G21" s="27">
        <v>36.994645327992956</v>
      </c>
      <c r="H21" s="27">
        <v>39.064260567239693</v>
      </c>
      <c r="I21" s="27">
        <v>41.327705244727952</v>
      </c>
      <c r="J21" s="36">
        <v>31.996631607985726</v>
      </c>
      <c r="K21" s="45">
        <v>9</v>
      </c>
      <c r="L21" s="18"/>
    </row>
    <row r="22" spans="1:15">
      <c r="A22" s="16"/>
      <c r="B22" s="12" t="s">
        <v>26</v>
      </c>
      <c r="C22" s="28">
        <v>31.401634278393882</v>
      </c>
      <c r="D22" s="28">
        <v>30.851116470475809</v>
      </c>
      <c r="E22" s="28">
        <v>30.838467534927133</v>
      </c>
      <c r="F22" s="28">
        <v>34.421571773573753</v>
      </c>
      <c r="G22" s="28">
        <v>30.152260302356808</v>
      </c>
      <c r="H22" s="28">
        <v>29.315922396518367</v>
      </c>
      <c r="I22" s="28">
        <v>31.520908543708938</v>
      </c>
      <c r="J22" s="50">
        <v>31.745933311585802</v>
      </c>
      <c r="K22" s="45"/>
      <c r="L22" s="18"/>
    </row>
    <row r="23" spans="1:15">
      <c r="A23" s="16"/>
      <c r="B23" s="11" t="s">
        <v>22</v>
      </c>
      <c r="C23" s="27">
        <v>32.600991092711077</v>
      </c>
      <c r="D23" s="27">
        <v>33.696856877948093</v>
      </c>
      <c r="E23" s="27">
        <v>28.684754567107507</v>
      </c>
      <c r="F23" s="27">
        <v>25.796837445897541</v>
      </c>
      <c r="G23" s="27">
        <v>24.814437349807868</v>
      </c>
      <c r="H23" s="27">
        <v>22.517935609868172</v>
      </c>
      <c r="I23" s="27">
        <v>27.404214297060292</v>
      </c>
      <c r="J23" s="36">
        <v>30.783584031103594</v>
      </c>
      <c r="K23" s="45">
        <v>10</v>
      </c>
      <c r="L23" s="18"/>
      <c r="N23" s="23"/>
      <c r="O23" s="34"/>
    </row>
    <row r="24" spans="1:15">
      <c r="A24" s="16"/>
      <c r="B24" s="11" t="s">
        <v>11</v>
      </c>
      <c r="C24" s="27"/>
      <c r="D24" s="27"/>
      <c r="E24" s="27"/>
      <c r="F24" s="27">
        <v>43.883642848013061</v>
      </c>
      <c r="G24" s="27">
        <v>42.060826689226722</v>
      </c>
      <c r="H24" s="27">
        <v>31.185857597408322</v>
      </c>
      <c r="I24" s="27">
        <v>34.335346563129136</v>
      </c>
      <c r="J24" s="36">
        <v>29.381263296896787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26.289077413478857</v>
      </c>
      <c r="D25" s="27">
        <v>23.050989078032057</v>
      </c>
      <c r="E25" s="27">
        <v>23.291876488812211</v>
      </c>
      <c r="F25" s="27">
        <v>27.572296962442199</v>
      </c>
      <c r="G25" s="27">
        <v>28.13549247796573</v>
      </c>
      <c r="H25" s="27">
        <v>30.489528554364568</v>
      </c>
      <c r="I25" s="27">
        <v>26.86612135137668</v>
      </c>
      <c r="J25" s="36">
        <v>29.210402516695844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38.762128843786918</v>
      </c>
      <c r="G26" s="27">
        <v>30.992224454584377</v>
      </c>
      <c r="H26" s="27">
        <v>21.801911275440947</v>
      </c>
      <c r="I26" s="27">
        <v>24.472746356823787</v>
      </c>
      <c r="J26" s="36">
        <v>27.328166479005201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34.803895912337204</v>
      </c>
      <c r="G27" s="27">
        <v>21.755969483337768</v>
      </c>
      <c r="H27" s="27">
        <v>19.20266012385439</v>
      </c>
      <c r="I27" s="27">
        <v>8.9145729068394974</v>
      </c>
      <c r="J27" s="36">
        <v>25.362980342265168</v>
      </c>
      <c r="K27" s="45">
        <v>14</v>
      </c>
      <c r="L27" s="18"/>
    </row>
    <row r="28" spans="1:15">
      <c r="A28" s="16"/>
      <c r="B28" s="11" t="s">
        <v>8</v>
      </c>
      <c r="C28" s="27">
        <v>36.246473757205791</v>
      </c>
      <c r="D28" s="27">
        <v>35.069871225157421</v>
      </c>
      <c r="E28" s="27">
        <v>39.273875856194771</v>
      </c>
      <c r="F28" s="27">
        <v>39.470687683933939</v>
      </c>
      <c r="G28" s="27">
        <v>30.980701303565755</v>
      </c>
      <c r="H28" s="27">
        <v>31.069066486475421</v>
      </c>
      <c r="I28" s="27">
        <v>18.151743052430849</v>
      </c>
      <c r="J28" s="36">
        <v>24.934249428104412</v>
      </c>
      <c r="K28" s="45">
        <v>15</v>
      </c>
      <c r="L28" s="18"/>
    </row>
    <row r="29" spans="1:15">
      <c r="A29" s="16"/>
      <c r="B29" s="11" t="s">
        <v>21</v>
      </c>
      <c r="C29" s="27">
        <v>32.068651237291427</v>
      </c>
      <c r="D29" s="27">
        <v>26.845008641367919</v>
      </c>
      <c r="E29" s="27">
        <v>28.862828552670305</v>
      </c>
      <c r="F29" s="27">
        <v>31.385982433706378</v>
      </c>
      <c r="G29" s="27">
        <v>23.616900601862309</v>
      </c>
      <c r="H29" s="27">
        <v>22.825997032270102</v>
      </c>
      <c r="I29" s="27">
        <v>24.504365020786629</v>
      </c>
      <c r="J29" s="36">
        <v>24.222976225259632</v>
      </c>
      <c r="K29" s="45">
        <v>16</v>
      </c>
      <c r="L29" s="18"/>
    </row>
    <row r="30" spans="1:15">
      <c r="A30" s="16"/>
      <c r="B30" s="11" t="s">
        <v>3</v>
      </c>
      <c r="C30" s="27"/>
      <c r="D30" s="27"/>
      <c r="E30" s="27"/>
      <c r="F30" s="27">
        <v>36.836490507300852</v>
      </c>
      <c r="G30" s="27">
        <v>34.2681763879865</v>
      </c>
      <c r="H30" s="27">
        <v>20.276160800827988</v>
      </c>
      <c r="I30" s="27">
        <v>25.365066358771891</v>
      </c>
      <c r="J30" s="36">
        <v>23.428355627611381</v>
      </c>
      <c r="K30" s="45">
        <v>17</v>
      </c>
      <c r="L30" s="18"/>
    </row>
    <row r="31" spans="1:15">
      <c r="A31" s="16"/>
      <c r="B31" s="11" t="s">
        <v>18</v>
      </c>
      <c r="C31" s="27">
        <v>31.702424283230425</v>
      </c>
      <c r="D31" s="27">
        <v>32.024034484590459</v>
      </c>
      <c r="E31" s="27">
        <v>28.184373921096906</v>
      </c>
      <c r="F31" s="27">
        <v>35.242735453299403</v>
      </c>
      <c r="G31" s="27">
        <v>30.603324943587669</v>
      </c>
      <c r="H31" s="27">
        <v>25.206758991989105</v>
      </c>
      <c r="I31" s="27">
        <v>28.358147471556293</v>
      </c>
      <c r="J31" s="36">
        <v>22.072390868256594</v>
      </c>
      <c r="K31" s="45">
        <v>18</v>
      </c>
      <c r="L31" s="18"/>
    </row>
    <row r="32" spans="1:15">
      <c r="A32" s="16"/>
      <c r="B32" s="11" t="s">
        <v>6</v>
      </c>
      <c r="C32" s="27"/>
      <c r="D32" s="27"/>
      <c r="E32" s="27"/>
      <c r="F32" s="27">
        <v>42.2934872917589</v>
      </c>
      <c r="G32" s="27">
        <v>29.546340598972183</v>
      </c>
      <c r="H32" s="27">
        <v>15.242342676250601</v>
      </c>
      <c r="I32" s="27">
        <v>24.614323734406256</v>
      </c>
      <c r="J32" s="36">
        <v>20.509586827393431</v>
      </c>
      <c r="K32" s="45">
        <v>19</v>
      </c>
      <c r="L32" s="18"/>
    </row>
    <row r="33" spans="1:14">
      <c r="A33" s="16"/>
      <c r="B33" s="11" t="s">
        <v>25</v>
      </c>
      <c r="C33" s="27">
        <v>18.246208020614613</v>
      </c>
      <c r="D33" s="27">
        <v>26.948373606800057</v>
      </c>
      <c r="E33" s="27">
        <v>24.720489622509064</v>
      </c>
      <c r="F33" s="27">
        <v>28.104411736677164</v>
      </c>
      <c r="G33" s="27">
        <v>16.453032038211223</v>
      </c>
      <c r="H33" s="27">
        <v>16.964706749189506</v>
      </c>
      <c r="I33" s="27">
        <v>18.377274157903017</v>
      </c>
      <c r="J33" s="36">
        <v>20.244582831983401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33.173139977142</v>
      </c>
      <c r="G34" s="27">
        <v>13.351997218715116</v>
      </c>
      <c r="H34" s="27">
        <v>20.918633346077648</v>
      </c>
      <c r="I34" s="27">
        <v>18.075777212974028</v>
      </c>
      <c r="J34" s="36">
        <v>19.578424288895118</v>
      </c>
      <c r="K34" s="45">
        <v>21</v>
      </c>
      <c r="L34" s="18"/>
    </row>
    <row r="35" spans="1:14">
      <c r="A35" s="16"/>
      <c r="B35" s="11" t="s">
        <v>5</v>
      </c>
      <c r="C35" s="27">
        <v>19.023452373023055</v>
      </c>
      <c r="D35" s="27">
        <v>24.876798914402031</v>
      </c>
      <c r="E35" s="27">
        <v>26.665796388159031</v>
      </c>
      <c r="F35" s="27">
        <v>28.151082581048826</v>
      </c>
      <c r="G35" s="27">
        <v>14.339018642525488</v>
      </c>
      <c r="H35" s="27">
        <v>30.853244191613587</v>
      </c>
      <c r="I35" s="27">
        <v>28.178515213557876</v>
      </c>
      <c r="J35" s="36">
        <v>19.067967864759201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35.269574723869631</v>
      </c>
      <c r="G36" s="27">
        <v>23.029315317450909</v>
      </c>
      <c r="H36" s="27">
        <v>31.093590576013359</v>
      </c>
      <c r="I36" s="27">
        <v>28.956695133888122</v>
      </c>
      <c r="J36" s="36">
        <v>17.888169212556466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19.681573733371074</v>
      </c>
      <c r="G37" s="27">
        <v>10.65263445636575</v>
      </c>
      <c r="H37" s="27">
        <v>13.00204826787782</v>
      </c>
      <c r="I37" s="27">
        <v>5.5359141316512348</v>
      </c>
      <c r="J37" s="36">
        <v>4.0448394799681617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89</v>
      </c>
      <c r="D7" s="191"/>
      <c r="E7" s="191"/>
      <c r="F7" s="191"/>
      <c r="G7" s="191"/>
      <c r="H7" s="191"/>
      <c r="I7" s="191"/>
      <c r="J7" s="191"/>
      <c r="K7" s="191"/>
      <c r="L7" s="18"/>
      <c r="N7" s="9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6.4830944821076129</v>
      </c>
      <c r="D13" s="27">
        <v>5.8776488546999754</v>
      </c>
      <c r="E13" s="27">
        <v>7.5406195594189001</v>
      </c>
      <c r="F13" s="27">
        <v>11.539246482681135</v>
      </c>
      <c r="G13" s="27">
        <v>11.369575872605353</v>
      </c>
      <c r="H13" s="27">
        <v>9.6500730944105957</v>
      </c>
      <c r="I13" s="27">
        <v>13.943177923317066</v>
      </c>
      <c r="J13" s="36">
        <v>15.015096235048652</v>
      </c>
      <c r="K13" s="45">
        <v>1</v>
      </c>
      <c r="L13" s="18"/>
    </row>
    <row r="14" spans="1:15">
      <c r="A14" s="16"/>
      <c r="B14" s="11" t="s">
        <v>9</v>
      </c>
      <c r="C14" s="27"/>
      <c r="D14" s="27"/>
      <c r="E14" s="27"/>
      <c r="F14" s="27">
        <v>14.295659413216974</v>
      </c>
      <c r="G14" s="27">
        <v>12.289184994916253</v>
      </c>
      <c r="H14" s="27">
        <v>9.0495102396475993</v>
      </c>
      <c r="I14" s="27">
        <v>12.586186747691949</v>
      </c>
      <c r="J14" s="36">
        <v>13.088435936660192</v>
      </c>
      <c r="K14" s="45">
        <v>2</v>
      </c>
      <c r="L14" s="18"/>
    </row>
    <row r="15" spans="1:15">
      <c r="A15" s="16"/>
      <c r="B15" s="12" t="s">
        <v>4</v>
      </c>
      <c r="C15" s="50">
        <v>14.496169150840366</v>
      </c>
      <c r="D15" s="50">
        <v>13.593651911179267</v>
      </c>
      <c r="E15" s="50">
        <v>13.732082447738961</v>
      </c>
      <c r="F15" s="50">
        <v>8.2909394079162997</v>
      </c>
      <c r="G15" s="50">
        <v>10.385084906065567</v>
      </c>
      <c r="H15" s="50">
        <v>5.0241776943751884</v>
      </c>
      <c r="I15" s="50">
        <v>8.2811115054082833</v>
      </c>
      <c r="J15" s="50">
        <v>12.736279918546328</v>
      </c>
      <c r="K15" s="107">
        <v>3</v>
      </c>
      <c r="L15" s="18"/>
    </row>
    <row r="16" spans="1:15">
      <c r="A16" s="16"/>
      <c r="B16" s="11" t="s">
        <v>19</v>
      </c>
      <c r="C16" s="27">
        <v>13.588765968477531</v>
      </c>
      <c r="D16" s="27">
        <v>10.637404250261996</v>
      </c>
      <c r="E16" s="27">
        <v>7.2464378141607586</v>
      </c>
      <c r="F16" s="27">
        <v>5.8132066430821618</v>
      </c>
      <c r="G16" s="27">
        <v>6.6808638583043143</v>
      </c>
      <c r="H16" s="27">
        <v>11.489648899750785</v>
      </c>
      <c r="I16" s="27">
        <v>10.517528032252839</v>
      </c>
      <c r="J16" s="36">
        <v>11.99158906578552</v>
      </c>
      <c r="K16" s="45">
        <v>4</v>
      </c>
      <c r="L16" s="18"/>
    </row>
    <row r="17" spans="1:15">
      <c r="A17" s="16"/>
      <c r="B17" s="11" t="s">
        <v>20</v>
      </c>
      <c r="C17" s="27">
        <v>10.686642630749784</v>
      </c>
      <c r="D17" s="27">
        <v>9.4483249832053176</v>
      </c>
      <c r="E17" s="27">
        <v>7.8361238080126112</v>
      </c>
      <c r="F17" s="27">
        <v>12.651862723456212</v>
      </c>
      <c r="G17" s="27">
        <v>7.4274494404084042</v>
      </c>
      <c r="H17" s="27">
        <v>9.3710827041366649</v>
      </c>
      <c r="I17" s="27">
        <v>13.192456423223581</v>
      </c>
      <c r="J17" s="36">
        <v>11.508778359041946</v>
      </c>
      <c r="K17" s="45">
        <v>5</v>
      </c>
      <c r="L17" s="18"/>
    </row>
    <row r="18" spans="1:15">
      <c r="A18" s="16"/>
      <c r="B18" s="11" t="s">
        <v>24</v>
      </c>
      <c r="C18" s="27">
        <v>11.374378268943845</v>
      </c>
      <c r="D18" s="27">
        <v>12.071708578032778</v>
      </c>
      <c r="E18" s="27">
        <v>14.034863205302317</v>
      </c>
      <c r="F18" s="27">
        <v>13.893117795651126</v>
      </c>
      <c r="G18" s="27">
        <v>13.786237195566981</v>
      </c>
      <c r="H18" s="27">
        <v>16.015736319913014</v>
      </c>
      <c r="I18" s="27">
        <v>17.99599845015981</v>
      </c>
      <c r="J18" s="36">
        <v>11.161151066142052</v>
      </c>
      <c r="K18" s="45">
        <v>6</v>
      </c>
      <c r="L18" s="18"/>
    </row>
    <row r="19" spans="1:15">
      <c r="A19" s="16"/>
      <c r="B19" s="11" t="s">
        <v>23</v>
      </c>
      <c r="C19" s="27">
        <v>12.11418516857187</v>
      </c>
      <c r="D19" s="27">
        <v>7.4126585188476337</v>
      </c>
      <c r="E19" s="27">
        <v>6.3103046332987356</v>
      </c>
      <c r="F19" s="27">
        <v>7.9179220673957511</v>
      </c>
      <c r="G19" s="27">
        <v>8.3078708543885487</v>
      </c>
      <c r="H19" s="27">
        <v>11.723897994004306</v>
      </c>
      <c r="I19" s="27">
        <v>9.6985938256530861</v>
      </c>
      <c r="J19" s="36">
        <v>10.526954151532738</v>
      </c>
      <c r="K19" s="45">
        <v>7</v>
      </c>
      <c r="L19" s="18"/>
      <c r="O19" s="124"/>
    </row>
    <row r="20" spans="1:15">
      <c r="A20" s="16"/>
      <c r="B20" s="11" t="s">
        <v>7</v>
      </c>
      <c r="C20" s="53">
        <v>19.372379665669463</v>
      </c>
      <c r="D20" s="53">
        <v>17.960686779022872</v>
      </c>
      <c r="E20" s="53">
        <v>11.612875297275211</v>
      </c>
      <c r="F20" s="53">
        <v>12.403382995407192</v>
      </c>
      <c r="G20" s="53">
        <v>11.378507604879211</v>
      </c>
      <c r="H20" s="53">
        <v>10.074251824056175</v>
      </c>
      <c r="I20" s="53">
        <v>11.991363280707649</v>
      </c>
      <c r="J20" s="36">
        <v>10.363981766638434</v>
      </c>
      <c r="K20" s="45">
        <v>8</v>
      </c>
      <c r="L20" s="18"/>
      <c r="O20" s="124"/>
    </row>
    <row r="21" spans="1:15">
      <c r="A21" s="16"/>
      <c r="B21" s="12" t="s">
        <v>26</v>
      </c>
      <c r="C21" s="28">
        <v>13.144738190845764</v>
      </c>
      <c r="D21" s="28">
        <v>10.977124278547526</v>
      </c>
      <c r="E21" s="28">
        <v>10.47210783828017</v>
      </c>
      <c r="F21" s="28">
        <v>10.553235359118407</v>
      </c>
      <c r="G21" s="28">
        <v>9.4609830039824967</v>
      </c>
      <c r="H21" s="28">
        <v>8.519127048212253</v>
      </c>
      <c r="I21" s="28">
        <v>9.6801572923998762</v>
      </c>
      <c r="J21" s="50">
        <v>10.041083356140225</v>
      </c>
      <c r="K21" s="45"/>
      <c r="L21" s="18"/>
      <c r="O21" s="124"/>
    </row>
    <row r="22" spans="1:15">
      <c r="A22" s="16"/>
      <c r="B22" s="11" t="s">
        <v>22</v>
      </c>
      <c r="C22" s="27">
        <v>13.500984337454039</v>
      </c>
      <c r="D22" s="27">
        <v>11.20316719540652</v>
      </c>
      <c r="E22" s="27">
        <v>10.87894617306382</v>
      </c>
      <c r="F22" s="27">
        <v>6.6875916028566591</v>
      </c>
      <c r="G22" s="27">
        <v>4.9333913399653175</v>
      </c>
      <c r="H22" s="27">
        <v>5.017260691002039</v>
      </c>
      <c r="I22" s="27">
        <v>7.512775991542922</v>
      </c>
      <c r="J22" s="36">
        <v>9.394662187616424</v>
      </c>
      <c r="K22" s="45">
        <v>9</v>
      </c>
      <c r="L22" s="18"/>
      <c r="O22" s="124"/>
    </row>
    <row r="23" spans="1:15">
      <c r="A23" s="16"/>
      <c r="B23" s="11" t="s">
        <v>21</v>
      </c>
      <c r="C23" s="27">
        <v>13.402284146688388</v>
      </c>
      <c r="D23" s="27">
        <v>10.000558670292619</v>
      </c>
      <c r="E23" s="27">
        <v>8.4020058409363614</v>
      </c>
      <c r="F23" s="27">
        <v>9.9864659268039997</v>
      </c>
      <c r="G23" s="27">
        <v>7.5406243288932444</v>
      </c>
      <c r="H23" s="27">
        <v>8.2735592164207361</v>
      </c>
      <c r="I23" s="27">
        <v>8.3436608500719203</v>
      </c>
      <c r="J23" s="36">
        <v>8.6642605375114652</v>
      </c>
      <c r="K23" s="45">
        <v>10</v>
      </c>
      <c r="L23" s="18"/>
      <c r="O23" s="124"/>
    </row>
    <row r="24" spans="1:15">
      <c r="A24" s="16"/>
      <c r="B24" s="11" t="s">
        <v>16</v>
      </c>
      <c r="C24" s="27"/>
      <c r="D24" s="27"/>
      <c r="E24" s="27"/>
      <c r="F24" s="27">
        <v>11.273308623060487</v>
      </c>
      <c r="G24" s="27">
        <v>4.4588338075282525</v>
      </c>
      <c r="H24" s="27">
        <v>5.5372761621699356</v>
      </c>
      <c r="I24" s="27">
        <v>2.955025235111707</v>
      </c>
      <c r="J24" s="36">
        <v>8.2910286542774916</v>
      </c>
      <c r="K24" s="45">
        <v>11</v>
      </c>
      <c r="L24" s="18"/>
      <c r="O24" s="34"/>
    </row>
    <row r="25" spans="1:15">
      <c r="A25" s="16"/>
      <c r="B25" s="11" t="s">
        <v>14</v>
      </c>
      <c r="C25" s="27"/>
      <c r="D25" s="27"/>
      <c r="E25" s="27"/>
      <c r="F25" s="27">
        <v>14.843945276699271</v>
      </c>
      <c r="G25" s="27">
        <v>8.8953957677149766</v>
      </c>
      <c r="H25" s="27">
        <v>6.4826893127637204</v>
      </c>
      <c r="I25" s="27">
        <v>4.9106780283218381</v>
      </c>
      <c r="J25" s="36">
        <v>7.9664016114762042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8.4997058925296702</v>
      </c>
      <c r="G26" s="27">
        <v>3.6787526697559407</v>
      </c>
      <c r="H26" s="27">
        <v>1.992361222475443</v>
      </c>
      <c r="I26" s="27">
        <v>2.7192618448995538</v>
      </c>
      <c r="J26" s="36">
        <v>7.7311728978491523</v>
      </c>
      <c r="K26" s="45">
        <v>13</v>
      </c>
      <c r="L26" s="18"/>
    </row>
    <row r="27" spans="1:15">
      <c r="A27" s="16"/>
      <c r="B27" s="11" t="s">
        <v>3</v>
      </c>
      <c r="C27" s="27"/>
      <c r="D27" s="27"/>
      <c r="E27" s="27"/>
      <c r="F27" s="27">
        <v>13.863946802765748</v>
      </c>
      <c r="G27" s="27">
        <v>11.631264016096242</v>
      </c>
      <c r="H27" s="27">
        <v>7.9034121712273642</v>
      </c>
      <c r="I27" s="27">
        <v>10.361403900828087</v>
      </c>
      <c r="J27" s="36">
        <v>6.9365232472271456</v>
      </c>
      <c r="K27" s="45">
        <v>14</v>
      </c>
      <c r="L27" s="18"/>
    </row>
    <row r="28" spans="1:15">
      <c r="A28" s="16"/>
      <c r="B28" s="11" t="s">
        <v>11</v>
      </c>
      <c r="C28" s="27"/>
      <c r="D28" s="27"/>
      <c r="E28" s="27"/>
      <c r="F28" s="27">
        <v>13.405825339572466</v>
      </c>
      <c r="G28" s="27">
        <v>15.016108219892155</v>
      </c>
      <c r="H28" s="27">
        <v>8.126654368749108</v>
      </c>
      <c r="I28" s="27">
        <v>8.742881794650561</v>
      </c>
      <c r="J28" s="36">
        <v>6.010710879612648</v>
      </c>
      <c r="K28" s="45">
        <v>15</v>
      </c>
      <c r="L28" s="18"/>
    </row>
    <row r="29" spans="1:15">
      <c r="A29" s="16"/>
      <c r="B29" s="11" t="s">
        <v>25</v>
      </c>
      <c r="C29" s="27">
        <v>5.2000067811223243</v>
      </c>
      <c r="D29" s="27">
        <v>5.9021770321056106</v>
      </c>
      <c r="E29" s="27">
        <v>3.1224001702586177</v>
      </c>
      <c r="F29" s="27">
        <v>4.4905160685453316</v>
      </c>
      <c r="G29" s="27">
        <v>2.5141290280532207</v>
      </c>
      <c r="H29" s="27">
        <v>1.5407180223990566</v>
      </c>
      <c r="I29" s="27">
        <v>2.8650198764308632</v>
      </c>
      <c r="J29" s="36">
        <v>5.7305281208127363</v>
      </c>
      <c r="K29" s="45">
        <v>16</v>
      </c>
      <c r="L29" s="18"/>
    </row>
    <row r="30" spans="1:15">
      <c r="A30" s="16"/>
      <c r="B30" s="11" t="s">
        <v>185</v>
      </c>
      <c r="C30" s="27"/>
      <c r="D30" s="27"/>
      <c r="E30" s="27"/>
      <c r="F30" s="27">
        <v>9.7441916897569456</v>
      </c>
      <c r="G30" s="27">
        <v>9.6499362169749947</v>
      </c>
      <c r="H30" s="27">
        <v>8.7754444137422869</v>
      </c>
      <c r="I30" s="27">
        <v>9.5305820069879896</v>
      </c>
      <c r="J30" s="36">
        <v>5.3539293952825524</v>
      </c>
      <c r="K30" s="45">
        <v>17</v>
      </c>
      <c r="L30" s="18"/>
    </row>
    <row r="31" spans="1:15">
      <c r="A31" s="16"/>
      <c r="B31" s="11" t="s">
        <v>18</v>
      </c>
      <c r="C31" s="27">
        <v>8.2295326095997012</v>
      </c>
      <c r="D31" s="27">
        <v>11.255872018456541</v>
      </c>
      <c r="E31" s="27">
        <v>8.23555845394214</v>
      </c>
      <c r="F31" s="27">
        <v>9.7496889396136535</v>
      </c>
      <c r="G31" s="27">
        <v>6.1326242313445229</v>
      </c>
      <c r="H31" s="27">
        <v>2.2233526279942715</v>
      </c>
      <c r="I31" s="27">
        <v>6.9629047514176294</v>
      </c>
      <c r="J31" s="36">
        <v>4.3484869355397953</v>
      </c>
      <c r="K31" s="45">
        <v>18</v>
      </c>
      <c r="L31" s="18"/>
    </row>
    <row r="32" spans="1:15">
      <c r="A32" s="16"/>
      <c r="B32" s="11" t="s">
        <v>12</v>
      </c>
      <c r="C32" s="27"/>
      <c r="D32" s="27"/>
      <c r="E32" s="27"/>
      <c r="F32" s="27">
        <v>6.2475408914619761</v>
      </c>
      <c r="G32" s="27">
        <v>1.2588973669283268</v>
      </c>
      <c r="H32" s="27">
        <v>1.66313301588405</v>
      </c>
      <c r="I32" s="27">
        <v>1.1975896719462726</v>
      </c>
      <c r="J32" s="36">
        <v>3.9414895970037009</v>
      </c>
      <c r="K32" s="45">
        <v>19</v>
      </c>
      <c r="L32" s="18"/>
    </row>
    <row r="33" spans="1:14">
      <c r="A33" s="16"/>
      <c r="B33" s="11" t="s">
        <v>8</v>
      </c>
      <c r="C33" s="27">
        <v>13.066203734279325</v>
      </c>
      <c r="D33" s="27">
        <v>10.084762589111811</v>
      </c>
      <c r="E33" s="27">
        <v>11.923909571636445</v>
      </c>
      <c r="F33" s="27">
        <v>11.099927875862996</v>
      </c>
      <c r="G33" s="27">
        <v>8.2477863772370323</v>
      </c>
      <c r="H33" s="27">
        <v>4.5285336937158309</v>
      </c>
      <c r="I33" s="27">
        <v>3.5180304685993447</v>
      </c>
      <c r="J33" s="36">
        <v>3.4618348043012115</v>
      </c>
      <c r="K33" s="45">
        <v>20</v>
      </c>
      <c r="L33" s="18"/>
    </row>
    <row r="34" spans="1:14">
      <c r="A34" s="16"/>
      <c r="B34" s="11" t="s">
        <v>6</v>
      </c>
      <c r="C34" s="27"/>
      <c r="D34" s="27"/>
      <c r="E34" s="27"/>
      <c r="F34" s="27">
        <v>14.04607836597066</v>
      </c>
      <c r="G34" s="27">
        <v>7.1539961013645224</v>
      </c>
      <c r="H34" s="27">
        <v>3.3946810385159885</v>
      </c>
      <c r="I34" s="27">
        <v>2.6733762274107975</v>
      </c>
      <c r="J34" s="36">
        <v>3.1675838574423478</v>
      </c>
      <c r="K34" s="45">
        <v>21</v>
      </c>
      <c r="L34" s="18"/>
    </row>
    <row r="35" spans="1:14">
      <c r="A35" s="16"/>
      <c r="B35" s="11" t="s">
        <v>5</v>
      </c>
      <c r="C35" s="27">
        <v>2.6273696181868971</v>
      </c>
      <c r="D35" s="27">
        <v>3.1422228570748367</v>
      </c>
      <c r="E35" s="27">
        <v>4.8525433426471647</v>
      </c>
      <c r="F35" s="27">
        <v>6.3242886352755328</v>
      </c>
      <c r="G35" s="27">
        <v>2.2400895961175014</v>
      </c>
      <c r="H35" s="27">
        <v>4.0749276922589397</v>
      </c>
      <c r="I35" s="27">
        <v>3.9821363057690977</v>
      </c>
      <c r="J35" s="36">
        <v>2.626964411978387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9.6371840913738769</v>
      </c>
      <c r="G36" s="27">
        <v>4.3963099047844807</v>
      </c>
      <c r="H36" s="27">
        <v>5.1755866802708477</v>
      </c>
      <c r="I36" s="27">
        <v>4.4878629206859779</v>
      </c>
      <c r="J36" s="36">
        <v>2.2419447712991012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4.6207189357486564</v>
      </c>
      <c r="G37" s="27">
        <v>2.3631517802227844</v>
      </c>
      <c r="H37" s="27">
        <v>3.5532994923857872</v>
      </c>
      <c r="I37" s="27">
        <v>1.4345304710550411</v>
      </c>
      <c r="J37" s="36">
        <v>1.5561156805518708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39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20</v>
      </c>
      <c r="C13" s="27">
        <v>1.5027637153134528</v>
      </c>
      <c r="D13" s="27">
        <v>2.2199334687699817</v>
      </c>
      <c r="E13" s="27">
        <v>4.1144103149457179</v>
      </c>
      <c r="F13" s="27">
        <v>19.223548690535139</v>
      </c>
      <c r="G13" s="27">
        <v>18.498429216571768</v>
      </c>
      <c r="H13" s="27">
        <v>14.81284435763636</v>
      </c>
      <c r="I13" s="27">
        <v>18.064521924249842</v>
      </c>
      <c r="J13" s="36">
        <v>25.162471926733822</v>
      </c>
      <c r="K13" s="45">
        <v>1</v>
      </c>
      <c r="L13" s="18"/>
    </row>
    <row r="14" spans="1:15">
      <c r="A14" s="16"/>
      <c r="B14" s="11" t="s">
        <v>9</v>
      </c>
      <c r="C14" s="27"/>
      <c r="D14" s="27"/>
      <c r="E14" s="27"/>
      <c r="F14" s="27">
        <v>28.165250425829175</v>
      </c>
      <c r="G14" s="27">
        <v>28.279338577620809</v>
      </c>
      <c r="H14" s="27">
        <v>24.455615057558333</v>
      </c>
      <c r="I14" s="27">
        <v>27.71957795622631</v>
      </c>
      <c r="J14" s="36">
        <v>24.362260718567825</v>
      </c>
      <c r="K14" s="45">
        <v>2</v>
      </c>
      <c r="L14" s="18"/>
    </row>
    <row r="15" spans="1:15">
      <c r="A15" s="16"/>
      <c r="B15" s="11" t="s">
        <v>17</v>
      </c>
      <c r="C15" s="27"/>
      <c r="D15" s="27"/>
      <c r="E15" s="27"/>
      <c r="F15" s="27">
        <v>30.062726450394699</v>
      </c>
      <c r="G15" s="27">
        <v>23.219972688048362</v>
      </c>
      <c r="H15" s="27">
        <v>17.252072882339789</v>
      </c>
      <c r="I15" s="27">
        <v>19.106028429386253</v>
      </c>
      <c r="J15" s="36">
        <v>22.686010865187836</v>
      </c>
      <c r="K15" s="45">
        <v>3</v>
      </c>
      <c r="L15" s="18"/>
    </row>
    <row r="16" spans="1:15">
      <c r="A16" s="16"/>
      <c r="B16" s="12" t="s">
        <v>4</v>
      </c>
      <c r="C16" s="50">
        <v>3.3565283900327705</v>
      </c>
      <c r="D16" s="50">
        <v>3.7164671292592244</v>
      </c>
      <c r="E16" s="50">
        <v>3.5459341830050688</v>
      </c>
      <c r="F16" s="50">
        <v>19.744762143906197</v>
      </c>
      <c r="G16" s="50">
        <v>20.81397001554615</v>
      </c>
      <c r="H16" s="50">
        <v>14.155027270205339</v>
      </c>
      <c r="I16" s="50">
        <v>20.532840628155132</v>
      </c>
      <c r="J16" s="50">
        <v>21.90805486393117</v>
      </c>
      <c r="K16" s="107">
        <v>4</v>
      </c>
      <c r="L16" s="18"/>
    </row>
    <row r="17" spans="1:15">
      <c r="A17" s="16"/>
      <c r="B17" s="11" t="s">
        <v>10</v>
      </c>
      <c r="C17" s="27">
        <v>2.2833176006178673</v>
      </c>
      <c r="D17" s="27">
        <v>2.7328976819573438</v>
      </c>
      <c r="E17" s="27">
        <v>8.1793256884338152</v>
      </c>
      <c r="F17" s="27">
        <v>19.532875648813043</v>
      </c>
      <c r="G17" s="27">
        <v>16.55337831496178</v>
      </c>
      <c r="H17" s="27">
        <v>11.537640601025336</v>
      </c>
      <c r="I17" s="27">
        <v>15.088697649859661</v>
      </c>
      <c r="J17" s="36">
        <v>21.188821610522652</v>
      </c>
      <c r="K17" s="45">
        <v>5</v>
      </c>
      <c r="L17" s="18"/>
    </row>
    <row r="18" spans="1:15">
      <c r="A18" s="16"/>
      <c r="B18" s="11" t="s">
        <v>3</v>
      </c>
      <c r="C18" s="27"/>
      <c r="D18" s="27"/>
      <c r="E18" s="27"/>
      <c r="F18" s="27">
        <v>19.274467657055727</v>
      </c>
      <c r="G18" s="27">
        <v>15.369500974577157</v>
      </c>
      <c r="H18" s="27">
        <v>8.6990926066885361</v>
      </c>
      <c r="I18" s="27">
        <v>15.31503345872596</v>
      </c>
      <c r="J18" s="36">
        <v>20.580092223983524</v>
      </c>
      <c r="K18" s="45">
        <v>6</v>
      </c>
      <c r="L18" s="18"/>
    </row>
    <row r="19" spans="1:15">
      <c r="A19" s="16"/>
      <c r="B19" s="11" t="s">
        <v>7</v>
      </c>
      <c r="C19" s="27">
        <v>2.443277468609601</v>
      </c>
      <c r="D19" s="27">
        <v>3.1570124150629688</v>
      </c>
      <c r="E19" s="27">
        <v>3.6844540281975173</v>
      </c>
      <c r="F19" s="27">
        <v>25.346194263523714</v>
      </c>
      <c r="G19" s="27">
        <v>22.420372215236391</v>
      </c>
      <c r="H19" s="27">
        <v>13.002476746523515</v>
      </c>
      <c r="I19" s="27">
        <v>15.330695777531812</v>
      </c>
      <c r="J19" s="36">
        <v>20.361362312170428</v>
      </c>
      <c r="K19" s="45">
        <v>7</v>
      </c>
      <c r="L19" s="18"/>
    </row>
    <row r="20" spans="1:15">
      <c r="A20" s="16"/>
      <c r="B20" s="11" t="s">
        <v>19</v>
      </c>
      <c r="C20" s="27">
        <v>5.2467468994623854</v>
      </c>
      <c r="D20" s="27">
        <v>4.5554727255048135</v>
      </c>
      <c r="E20" s="27">
        <v>3.7619859712200916</v>
      </c>
      <c r="F20" s="27">
        <v>14.260590816607413</v>
      </c>
      <c r="G20" s="27">
        <v>18.737064288928543</v>
      </c>
      <c r="H20" s="27">
        <v>20.912093453028611</v>
      </c>
      <c r="I20" s="27">
        <v>24.600495401450654</v>
      </c>
      <c r="J20" s="36">
        <v>19.055548912615524</v>
      </c>
      <c r="K20" s="45">
        <v>8</v>
      </c>
      <c r="L20" s="18"/>
    </row>
    <row r="21" spans="1:15">
      <c r="A21" s="16"/>
      <c r="B21" s="11" t="s">
        <v>11</v>
      </c>
      <c r="C21" s="27"/>
      <c r="D21" s="27"/>
      <c r="E21" s="27"/>
      <c r="F21" s="27">
        <v>25.766044935483567</v>
      </c>
      <c r="G21" s="27">
        <v>20.061641357818967</v>
      </c>
      <c r="H21" s="27">
        <v>15.274742974536018</v>
      </c>
      <c r="I21" s="27">
        <v>23.768190969226342</v>
      </c>
      <c r="J21" s="36">
        <v>18.741104834568262</v>
      </c>
      <c r="K21" s="45">
        <v>9</v>
      </c>
      <c r="L21" s="18"/>
    </row>
    <row r="22" spans="1:15">
      <c r="A22" s="16"/>
      <c r="B22" s="11" t="s">
        <v>16</v>
      </c>
      <c r="C22" s="27"/>
      <c r="D22" s="27"/>
      <c r="E22" s="27"/>
      <c r="F22" s="27">
        <v>21.895236690472903</v>
      </c>
      <c r="G22" s="27">
        <v>14.100174260793189</v>
      </c>
      <c r="H22" s="27">
        <v>13.576916539921468</v>
      </c>
      <c r="I22" s="27">
        <v>6.3923308951378512</v>
      </c>
      <c r="J22" s="36">
        <v>18.454065173301178</v>
      </c>
      <c r="K22" s="45">
        <v>10</v>
      </c>
      <c r="L22" s="18"/>
    </row>
    <row r="23" spans="1:15">
      <c r="A23" s="16"/>
      <c r="B23" s="11" t="s">
        <v>185</v>
      </c>
      <c r="C23" s="27"/>
      <c r="D23" s="27"/>
      <c r="E23" s="27"/>
      <c r="F23" s="27">
        <v>28.90300954272783</v>
      </c>
      <c r="G23" s="27">
        <v>23.722674481154556</v>
      </c>
      <c r="H23" s="27">
        <v>18.88643271621995</v>
      </c>
      <c r="I23" s="27">
        <v>22.398077666028435</v>
      </c>
      <c r="J23" s="36">
        <v>17.256247056123865</v>
      </c>
      <c r="K23" s="45">
        <v>11</v>
      </c>
      <c r="L23" s="18"/>
      <c r="N23" s="23"/>
      <c r="O23" s="34"/>
    </row>
    <row r="24" spans="1:15">
      <c r="A24" s="16"/>
      <c r="B24" s="12" t="s">
        <v>26</v>
      </c>
      <c r="C24" s="28">
        <v>3.0309770198963402</v>
      </c>
      <c r="D24" s="28">
        <v>2.9979766386194542</v>
      </c>
      <c r="E24" s="28">
        <v>4.0787865823546037</v>
      </c>
      <c r="F24" s="28">
        <v>17.237775074507876</v>
      </c>
      <c r="G24" s="28">
        <v>15.96666495463789</v>
      </c>
      <c r="H24" s="28">
        <v>14.463880876036377</v>
      </c>
      <c r="I24" s="28">
        <v>16.525874740839928</v>
      </c>
      <c r="J24" s="50">
        <v>16.666389246268913</v>
      </c>
      <c r="K24" s="45"/>
      <c r="L24" s="18"/>
      <c r="N24" s="23"/>
      <c r="O24" s="34"/>
    </row>
    <row r="25" spans="1:15">
      <c r="A25" s="16"/>
      <c r="B25" s="11" t="s">
        <v>21</v>
      </c>
      <c r="C25" s="27">
        <v>3.6023417667619149</v>
      </c>
      <c r="D25" s="27">
        <v>3.3864430543766413</v>
      </c>
      <c r="E25" s="27">
        <v>4.9185740266992672</v>
      </c>
      <c r="F25" s="27">
        <v>18.354443376237906</v>
      </c>
      <c r="G25" s="27">
        <v>15.832888223212175</v>
      </c>
      <c r="H25" s="27">
        <v>14.809605869275549</v>
      </c>
      <c r="I25" s="27">
        <v>19.54475390757759</v>
      </c>
      <c r="J25" s="36">
        <v>16.408404675569461</v>
      </c>
      <c r="K25" s="45">
        <v>12</v>
      </c>
      <c r="L25" s="18"/>
    </row>
    <row r="26" spans="1:15">
      <c r="A26" s="16"/>
      <c r="B26" s="11" t="s">
        <v>12</v>
      </c>
      <c r="C26" s="27"/>
      <c r="D26" s="27"/>
      <c r="E26" s="27"/>
      <c r="F26" s="27">
        <v>19.755306990425872</v>
      </c>
      <c r="G26" s="27">
        <v>7.7025123053558016</v>
      </c>
      <c r="H26" s="27">
        <v>12.158944770776129</v>
      </c>
      <c r="I26" s="27">
        <v>14.197707495244988</v>
      </c>
      <c r="J26" s="36">
        <v>15.87802468407626</v>
      </c>
      <c r="K26" s="45">
        <v>13</v>
      </c>
      <c r="L26" s="18"/>
    </row>
    <row r="27" spans="1:15">
      <c r="A27" s="16"/>
      <c r="B27" s="11" t="s">
        <v>23</v>
      </c>
      <c r="C27" s="27">
        <v>2.5971356798191367</v>
      </c>
      <c r="D27" s="27">
        <v>3.9987311860757617</v>
      </c>
      <c r="E27" s="27">
        <v>4.0834564642309257</v>
      </c>
      <c r="F27" s="27">
        <v>14.5816613518944</v>
      </c>
      <c r="G27" s="27">
        <v>13.111945178051352</v>
      </c>
      <c r="H27" s="27">
        <v>15.323266266057162</v>
      </c>
      <c r="I27" s="27">
        <v>14.13015976030916</v>
      </c>
      <c r="J27" s="36">
        <v>14.983394986916277</v>
      </c>
      <c r="K27" s="45">
        <v>14</v>
      </c>
      <c r="L27" s="18"/>
    </row>
    <row r="28" spans="1:15">
      <c r="A28" s="16"/>
      <c r="B28" s="11" t="s">
        <v>24</v>
      </c>
      <c r="C28" s="27">
        <v>2.2134455328142746</v>
      </c>
      <c r="D28" s="27">
        <v>2.2559793908417465</v>
      </c>
      <c r="E28" s="27">
        <v>4.4576963703265191</v>
      </c>
      <c r="F28" s="27">
        <v>20.085996572617269</v>
      </c>
      <c r="G28" s="27">
        <v>18.73155027156286</v>
      </c>
      <c r="H28" s="27">
        <v>21.411758451818823</v>
      </c>
      <c r="I28" s="27">
        <v>23.97875184969195</v>
      </c>
      <c r="J28" s="36">
        <v>13.55016969218951</v>
      </c>
      <c r="K28" s="45">
        <v>15</v>
      </c>
      <c r="L28" s="18"/>
    </row>
    <row r="29" spans="1:15">
      <c r="A29" s="16"/>
      <c r="B29" s="11" t="s">
        <v>14</v>
      </c>
      <c r="C29" s="27"/>
      <c r="D29" s="27"/>
      <c r="E29" s="27"/>
      <c r="F29" s="27">
        <v>32.037793071270265</v>
      </c>
      <c r="G29" s="27">
        <v>26.609265443725171</v>
      </c>
      <c r="H29" s="27">
        <v>18.844423442969902</v>
      </c>
      <c r="I29" s="27">
        <v>18.052491886465745</v>
      </c>
      <c r="J29" s="36">
        <v>12.24048611381607</v>
      </c>
      <c r="K29" s="45">
        <v>16</v>
      </c>
      <c r="L29" s="18"/>
    </row>
    <row r="30" spans="1:15">
      <c r="A30" s="16"/>
      <c r="B30" s="11" t="s">
        <v>25</v>
      </c>
      <c r="C30" s="27">
        <v>5.1395094826730228</v>
      </c>
      <c r="D30" s="27">
        <v>6.0382198561068359</v>
      </c>
      <c r="E30" s="27">
        <v>3.3382992096765629</v>
      </c>
      <c r="F30" s="27">
        <v>11.140340766247569</v>
      </c>
      <c r="G30" s="27">
        <v>7.9563885552545095</v>
      </c>
      <c r="H30" s="27">
        <v>8.8946912761567916</v>
      </c>
      <c r="I30" s="27">
        <v>12.36213078075715</v>
      </c>
      <c r="J30" s="36">
        <v>11.889127972116317</v>
      </c>
      <c r="K30" s="45">
        <v>17</v>
      </c>
      <c r="L30" s="18"/>
    </row>
    <row r="31" spans="1:15">
      <c r="A31" s="16"/>
      <c r="B31" s="11" t="s">
        <v>18</v>
      </c>
      <c r="C31" s="27">
        <v>3.2667028401462259</v>
      </c>
      <c r="D31" s="27">
        <v>2.9384756657483928</v>
      </c>
      <c r="E31" s="27">
        <v>6.7908101660300559</v>
      </c>
      <c r="F31" s="27">
        <v>20.202582026939904</v>
      </c>
      <c r="G31" s="27">
        <v>18.741401081814583</v>
      </c>
      <c r="H31" s="27">
        <v>19.924312126276185</v>
      </c>
      <c r="I31" s="27">
        <v>17.339054026006124</v>
      </c>
      <c r="J31" s="36">
        <v>11.777726057197684</v>
      </c>
      <c r="K31" s="45">
        <v>18</v>
      </c>
      <c r="L31" s="18"/>
    </row>
    <row r="32" spans="1:15">
      <c r="A32" s="16"/>
      <c r="B32" s="11" t="s">
        <v>5</v>
      </c>
      <c r="C32" s="27">
        <v>2.2898646102885842</v>
      </c>
      <c r="D32" s="27">
        <v>3.1548207136536965</v>
      </c>
      <c r="E32" s="27">
        <v>7.2645109682866806</v>
      </c>
      <c r="F32" s="27">
        <v>17.749247715492135</v>
      </c>
      <c r="G32" s="27">
        <v>7.5380200191325049</v>
      </c>
      <c r="H32" s="27">
        <v>7.6551565247405096</v>
      </c>
      <c r="I32" s="27">
        <v>7.4168313667940868</v>
      </c>
      <c r="J32" s="36">
        <v>9.981152660212512</v>
      </c>
      <c r="K32" s="45">
        <v>19</v>
      </c>
      <c r="L32" s="18"/>
    </row>
    <row r="33" spans="1:14">
      <c r="A33" s="16"/>
      <c r="B33" s="11" t="s">
        <v>22</v>
      </c>
      <c r="C33" s="27">
        <v>2.6443212414232362</v>
      </c>
      <c r="D33" s="27">
        <v>2.7730836060455109</v>
      </c>
      <c r="E33" s="27">
        <v>1.8043641573053339</v>
      </c>
      <c r="F33" s="27">
        <v>11.23281180569024</v>
      </c>
      <c r="G33" s="27">
        <v>11.406907232611038</v>
      </c>
      <c r="H33" s="27">
        <v>4.5142020161406133</v>
      </c>
      <c r="I33" s="27">
        <v>5.3656425789701432</v>
      </c>
      <c r="J33" s="36">
        <v>8.7808741224537386</v>
      </c>
      <c r="K33" s="45">
        <v>20</v>
      </c>
      <c r="L33" s="18"/>
    </row>
    <row r="34" spans="1:14">
      <c r="A34" s="16"/>
      <c r="B34" s="11" t="s">
        <v>8</v>
      </c>
      <c r="C34" s="27">
        <v>2.4657753960241902</v>
      </c>
      <c r="D34" s="27">
        <v>1.9845697104929756</v>
      </c>
      <c r="E34" s="27">
        <v>5.7025233346346322</v>
      </c>
      <c r="F34" s="27">
        <v>14.469586109494179</v>
      </c>
      <c r="G34" s="27">
        <v>15.114045670532795</v>
      </c>
      <c r="H34" s="27">
        <v>6.6136331060466453</v>
      </c>
      <c r="I34" s="27">
        <v>4.4871547642004677</v>
      </c>
      <c r="J34" s="36">
        <v>5.9063026975155148</v>
      </c>
      <c r="K34" s="45">
        <v>21</v>
      </c>
      <c r="L34" s="18"/>
    </row>
    <row r="35" spans="1:14">
      <c r="A35" s="16"/>
      <c r="B35" s="11" t="s">
        <v>6</v>
      </c>
      <c r="C35" s="27"/>
      <c r="D35" s="27"/>
      <c r="E35" s="27"/>
      <c r="F35" s="27">
        <v>18.456817451316915</v>
      </c>
      <c r="G35" s="27">
        <v>9.6579833421938677</v>
      </c>
      <c r="H35" s="27">
        <v>8.2342433209179671</v>
      </c>
      <c r="I35" s="27">
        <v>8.1312581566184736</v>
      </c>
      <c r="J35" s="36">
        <v>5.4960473445143254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20.567914023542993</v>
      </c>
      <c r="G36" s="27">
        <v>12.419303859981824</v>
      </c>
      <c r="H36" s="27">
        <v>15.064465262962626</v>
      </c>
      <c r="I36" s="27">
        <v>6.591611205920989</v>
      </c>
      <c r="J36" s="36">
        <v>5.037893283643478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12.960656665723183</v>
      </c>
      <c r="G37" s="27">
        <v>3.4292352900977243</v>
      </c>
      <c r="H37" s="27">
        <v>5.600295154128978</v>
      </c>
      <c r="I37" s="27">
        <v>3.2111608505443074</v>
      </c>
      <c r="J37" s="36">
        <v>1.3478376227115947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14</v>
      </c>
      <c r="C13" s="27"/>
      <c r="D13" s="27"/>
      <c r="E13" s="27"/>
      <c r="F13" s="27">
        <v>40.969488927030042</v>
      </c>
      <c r="G13" s="27">
        <v>30.924486791915289</v>
      </c>
      <c r="H13" s="27">
        <v>35.774421978782591</v>
      </c>
      <c r="I13" s="27">
        <v>34.258768951884058</v>
      </c>
      <c r="J13" s="36">
        <v>37.477394260785367</v>
      </c>
      <c r="K13" s="45">
        <v>1</v>
      </c>
      <c r="L13" s="18"/>
    </row>
    <row r="14" spans="1:15">
      <c r="A14" s="16"/>
      <c r="B14" s="11" t="s">
        <v>185</v>
      </c>
      <c r="C14" s="27"/>
      <c r="D14" s="27"/>
      <c r="E14" s="27"/>
      <c r="F14" s="27">
        <v>31.917066866813769</v>
      </c>
      <c r="G14" s="27">
        <v>28.718242969778636</v>
      </c>
      <c r="H14" s="27">
        <v>28.970249608547483</v>
      </c>
      <c r="I14" s="27">
        <v>37.350082998297587</v>
      </c>
      <c r="J14" s="36">
        <v>37.421144377750139</v>
      </c>
      <c r="K14" s="45">
        <v>2</v>
      </c>
      <c r="L14" s="18"/>
    </row>
    <row r="15" spans="1:15">
      <c r="A15" s="16"/>
      <c r="B15" s="11" t="s">
        <v>10</v>
      </c>
      <c r="C15" s="27">
        <v>29.601604736977606</v>
      </c>
      <c r="D15" s="27">
        <v>31.332810208649569</v>
      </c>
      <c r="E15" s="27">
        <v>30.082252281684084</v>
      </c>
      <c r="F15" s="27">
        <v>38.815378368199681</v>
      </c>
      <c r="G15" s="27">
        <v>33.562065261599116</v>
      </c>
      <c r="H15" s="27">
        <v>27.867697103206091</v>
      </c>
      <c r="I15" s="27">
        <v>34.108808626135932</v>
      </c>
      <c r="J15" s="36">
        <v>36.512466123165403</v>
      </c>
      <c r="K15" s="45">
        <v>3</v>
      </c>
      <c r="L15" s="18"/>
    </row>
    <row r="16" spans="1:15">
      <c r="A16" s="16"/>
      <c r="B16" s="11" t="s">
        <v>7</v>
      </c>
      <c r="C16" s="27">
        <v>30.96913500820278</v>
      </c>
      <c r="D16" s="27">
        <v>29.878185353386144</v>
      </c>
      <c r="E16" s="27">
        <v>29.264326703769132</v>
      </c>
      <c r="F16" s="27">
        <v>32.484117204628021</v>
      </c>
      <c r="G16" s="27">
        <v>29.856737853833685</v>
      </c>
      <c r="H16" s="27">
        <v>23.071797834774834</v>
      </c>
      <c r="I16" s="27">
        <v>28.765751048123501</v>
      </c>
      <c r="J16" s="36">
        <v>31.48780117606162</v>
      </c>
      <c r="K16" s="45">
        <v>4</v>
      </c>
      <c r="L16" s="18"/>
    </row>
    <row r="17" spans="1:15">
      <c r="A17" s="16"/>
      <c r="B17" s="11" t="s">
        <v>9</v>
      </c>
      <c r="C17" s="27"/>
      <c r="D17" s="27"/>
      <c r="E17" s="27"/>
      <c r="F17" s="27">
        <v>33.951264090639413</v>
      </c>
      <c r="G17" s="27">
        <v>33.215604430887787</v>
      </c>
      <c r="H17" s="27">
        <v>29.684688037762118</v>
      </c>
      <c r="I17" s="27">
        <v>32.52913237282759</v>
      </c>
      <c r="J17" s="36">
        <v>30.110803324099717</v>
      </c>
      <c r="K17" s="45">
        <v>5</v>
      </c>
      <c r="L17" s="18"/>
    </row>
    <row r="18" spans="1:15">
      <c r="A18" s="16"/>
      <c r="B18" s="12" t="s">
        <v>4</v>
      </c>
      <c r="C18" s="50">
        <v>21.757928297216679</v>
      </c>
      <c r="D18" s="50">
        <v>23.572624660101233</v>
      </c>
      <c r="E18" s="50">
        <v>25.371746396257944</v>
      </c>
      <c r="F18" s="50">
        <v>25.324336287885224</v>
      </c>
      <c r="G18" s="50">
        <v>25.610676764505719</v>
      </c>
      <c r="H18" s="50">
        <v>20.005066324573768</v>
      </c>
      <c r="I18" s="50">
        <v>25.760891374285727</v>
      </c>
      <c r="J18" s="50">
        <v>28.892372157202011</v>
      </c>
      <c r="K18" s="107">
        <v>6</v>
      </c>
      <c r="L18" s="18"/>
    </row>
    <row r="19" spans="1:15">
      <c r="A19" s="16"/>
      <c r="B19" s="11" t="s">
        <v>20</v>
      </c>
      <c r="C19" s="27">
        <v>33.233910153825718</v>
      </c>
      <c r="D19" s="27">
        <v>27.538425427556234</v>
      </c>
      <c r="E19" s="27">
        <v>29.119349736649479</v>
      </c>
      <c r="F19" s="27">
        <v>32.634998478638281</v>
      </c>
      <c r="G19" s="27">
        <v>27.38111132927548</v>
      </c>
      <c r="H19" s="27">
        <v>28.426631781476843</v>
      </c>
      <c r="I19" s="27">
        <v>27.663673968013015</v>
      </c>
      <c r="J19" s="36">
        <v>28.635151763740769</v>
      </c>
      <c r="K19" s="45">
        <v>7</v>
      </c>
      <c r="L19" s="18"/>
    </row>
    <row r="20" spans="1:15">
      <c r="A20" s="16"/>
      <c r="B20" s="11" t="s">
        <v>19</v>
      </c>
      <c r="C20" s="27">
        <v>32.78361177191708</v>
      </c>
      <c r="D20" s="27">
        <v>27.183809786190427</v>
      </c>
      <c r="E20" s="27">
        <v>26.738593808979395</v>
      </c>
      <c r="F20" s="27">
        <v>23.36948685496403</v>
      </c>
      <c r="G20" s="27">
        <v>24.531455680748834</v>
      </c>
      <c r="H20" s="27">
        <v>30.474466642701888</v>
      </c>
      <c r="I20" s="27">
        <v>34.348227623692878</v>
      </c>
      <c r="J20" s="36">
        <v>28.320875390434747</v>
      </c>
      <c r="K20" s="45">
        <v>8</v>
      </c>
      <c r="L20" s="18"/>
    </row>
    <row r="21" spans="1:15">
      <c r="A21" s="16"/>
      <c r="B21" s="12" t="s">
        <v>26</v>
      </c>
      <c r="C21" s="28">
        <v>25.942229593447806</v>
      </c>
      <c r="D21" s="28">
        <v>25.807397115979143</v>
      </c>
      <c r="E21" s="28">
        <v>26.443483277502672</v>
      </c>
      <c r="F21" s="28">
        <v>30.62631449805837</v>
      </c>
      <c r="G21" s="28">
        <v>26.585718009939992</v>
      </c>
      <c r="H21" s="28">
        <v>25.823768309772827</v>
      </c>
      <c r="I21" s="28">
        <v>27.692146572046394</v>
      </c>
      <c r="J21" s="50">
        <v>27.856325346665617</v>
      </c>
      <c r="K21" s="45"/>
      <c r="L21" s="18"/>
    </row>
    <row r="22" spans="1:15">
      <c r="A22" s="16"/>
      <c r="B22" s="11" t="s">
        <v>22</v>
      </c>
      <c r="C22" s="27">
        <v>26.590018625208696</v>
      </c>
      <c r="D22" s="27">
        <v>28.886118731691742</v>
      </c>
      <c r="E22" s="27">
        <v>24.430079724197377</v>
      </c>
      <c r="F22" s="27">
        <v>22.308502463610491</v>
      </c>
      <c r="G22" s="27">
        <v>22.630584602632357</v>
      </c>
      <c r="H22" s="27">
        <v>20.612883770355264</v>
      </c>
      <c r="I22" s="27">
        <v>24.870925513093677</v>
      </c>
      <c r="J22" s="36">
        <v>27.676867328950028</v>
      </c>
      <c r="K22" s="45">
        <v>9</v>
      </c>
      <c r="L22" s="18"/>
    </row>
    <row r="23" spans="1:15">
      <c r="A23" s="16"/>
      <c r="B23" s="154" t="s">
        <v>24</v>
      </c>
      <c r="C23" s="49">
        <v>27.417506075879473</v>
      </c>
      <c r="D23" s="49">
        <v>24.969165664342448</v>
      </c>
      <c r="E23" s="49">
        <v>26.925311371893535</v>
      </c>
      <c r="F23" s="49">
        <v>35.297318307746544</v>
      </c>
      <c r="G23" s="49">
        <v>31.503463190844993</v>
      </c>
      <c r="H23" s="49">
        <v>32.416550482929757</v>
      </c>
      <c r="I23" s="49">
        <v>32.686684994981533</v>
      </c>
      <c r="J23" s="36">
        <v>27.557814529898856</v>
      </c>
      <c r="K23" s="45">
        <v>10</v>
      </c>
      <c r="L23" s="18"/>
      <c r="N23" s="23"/>
      <c r="O23" s="34"/>
    </row>
    <row r="24" spans="1:15">
      <c r="A24" s="16"/>
      <c r="B24" s="11" t="s">
        <v>11</v>
      </c>
      <c r="C24" s="27"/>
      <c r="D24" s="27"/>
      <c r="E24" s="27"/>
      <c r="F24" s="27">
        <v>39.6279588865577</v>
      </c>
      <c r="G24" s="27">
        <v>36.626759299612885</v>
      </c>
      <c r="H24" s="27">
        <v>28.124952515248307</v>
      </c>
      <c r="I24" s="27">
        <v>31.959160195570885</v>
      </c>
      <c r="J24" s="36">
        <v>27.386692098892233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19.54195332162757</v>
      </c>
      <c r="D25" s="27">
        <v>19.460311986754821</v>
      </c>
      <c r="E25" s="27">
        <v>20.811482215061488</v>
      </c>
      <c r="F25" s="27">
        <v>23.996428507528737</v>
      </c>
      <c r="G25" s="27">
        <v>24.67758257395565</v>
      </c>
      <c r="H25" s="27">
        <v>25.670718530882151</v>
      </c>
      <c r="I25" s="27">
        <v>22.637485093936004</v>
      </c>
      <c r="J25" s="36">
        <v>24.82604560346763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36.198203720088777</v>
      </c>
      <c r="G26" s="27">
        <v>29.854648732325135</v>
      </c>
      <c r="H26" s="27">
        <v>20.908612484499965</v>
      </c>
      <c r="I26" s="27">
        <v>23.211568660954757</v>
      </c>
      <c r="J26" s="36">
        <v>24.672482802265087</v>
      </c>
      <c r="K26" s="45">
        <v>13</v>
      </c>
      <c r="L26" s="18"/>
    </row>
    <row r="27" spans="1:15">
      <c r="A27" s="16"/>
      <c r="B27" s="11" t="s">
        <v>8</v>
      </c>
      <c r="C27" s="27">
        <v>30.864413016199482</v>
      </c>
      <c r="D27" s="27">
        <v>30.809995650776244</v>
      </c>
      <c r="E27" s="27">
        <v>35.457524458482688</v>
      </c>
      <c r="F27" s="27">
        <v>36.447039779592345</v>
      </c>
      <c r="G27" s="27">
        <v>27.948049006755198</v>
      </c>
      <c r="H27" s="27">
        <v>29.722546429960893</v>
      </c>
      <c r="I27" s="27">
        <v>17.211116110646866</v>
      </c>
      <c r="J27" s="36">
        <v>24.005080861755562</v>
      </c>
      <c r="K27" s="45">
        <v>14</v>
      </c>
      <c r="L27" s="18"/>
    </row>
    <row r="28" spans="1:15">
      <c r="A28" s="16"/>
      <c r="B28" s="11" t="s">
        <v>16</v>
      </c>
      <c r="C28" s="27"/>
      <c r="D28" s="27"/>
      <c r="E28" s="27"/>
      <c r="F28" s="27">
        <v>30.785701031074993</v>
      </c>
      <c r="G28" s="27">
        <v>20.510915826897833</v>
      </c>
      <c r="H28" s="27">
        <v>17.429825287737017</v>
      </c>
      <c r="I28" s="27">
        <v>7.4178113775874976</v>
      </c>
      <c r="J28" s="36">
        <v>22.926726505929544</v>
      </c>
      <c r="K28" s="45">
        <v>15</v>
      </c>
      <c r="L28" s="18"/>
    </row>
    <row r="29" spans="1:15">
      <c r="A29" s="16"/>
      <c r="B29" s="11" t="s">
        <v>3</v>
      </c>
      <c r="C29" s="27"/>
      <c r="D29" s="27"/>
      <c r="E29" s="27"/>
      <c r="F29" s="27">
        <v>31.284346840884787</v>
      </c>
      <c r="G29" s="27">
        <v>29.497725986628375</v>
      </c>
      <c r="H29" s="27">
        <v>16.896572495632796</v>
      </c>
      <c r="I29" s="27">
        <v>20.944541696152559</v>
      </c>
      <c r="J29" s="36">
        <v>21.181929487379932</v>
      </c>
      <c r="K29" s="45">
        <v>16</v>
      </c>
      <c r="L29" s="18"/>
    </row>
    <row r="30" spans="1:15">
      <c r="A30" s="16"/>
      <c r="B30" s="11" t="s">
        <v>21</v>
      </c>
      <c r="C30" s="27">
        <v>25.923416036862356</v>
      </c>
      <c r="D30" s="27">
        <v>22.330772460798471</v>
      </c>
      <c r="E30" s="27">
        <v>26.370054258827437</v>
      </c>
      <c r="F30" s="27">
        <v>27.768931368248133</v>
      </c>
      <c r="G30" s="27">
        <v>20.552707462615341</v>
      </c>
      <c r="H30" s="27">
        <v>18.94559337875873</v>
      </c>
      <c r="I30" s="27">
        <v>21.636805553171548</v>
      </c>
      <c r="J30" s="36">
        <v>20.907821158286033</v>
      </c>
      <c r="K30" s="45">
        <v>17</v>
      </c>
      <c r="L30" s="18"/>
    </row>
    <row r="31" spans="1:15">
      <c r="A31" s="16"/>
      <c r="B31" s="11" t="s">
        <v>18</v>
      </c>
      <c r="C31" s="27">
        <v>27.441610855212346</v>
      </c>
      <c r="D31" s="27">
        <v>26.084283860392048</v>
      </c>
      <c r="E31" s="27">
        <v>24.132173735137393</v>
      </c>
      <c r="F31" s="27">
        <v>31.07226894398385</v>
      </c>
      <c r="G31" s="27">
        <v>27.587985244556236</v>
      </c>
      <c r="H31" s="27">
        <v>24.392525438397342</v>
      </c>
      <c r="I31" s="27">
        <v>24.904501084512777</v>
      </c>
      <c r="J31" s="36">
        <v>20.376853034916138</v>
      </c>
      <c r="K31" s="45">
        <v>18</v>
      </c>
      <c r="L31" s="18"/>
    </row>
    <row r="32" spans="1:15">
      <c r="A32" s="16"/>
      <c r="B32" s="11" t="s">
        <v>6</v>
      </c>
      <c r="C32" s="27"/>
      <c r="D32" s="27"/>
      <c r="E32" s="27"/>
      <c r="F32" s="27">
        <v>37.464295027684614</v>
      </c>
      <c r="G32" s="27">
        <v>26.403804123102368</v>
      </c>
      <c r="H32" s="27">
        <v>13.985818533123506</v>
      </c>
      <c r="I32" s="27">
        <v>23.374232779205681</v>
      </c>
      <c r="J32" s="36">
        <v>19.15400069881202</v>
      </c>
      <c r="K32" s="45">
        <v>19</v>
      </c>
      <c r="L32" s="18"/>
    </row>
    <row r="33" spans="1:14">
      <c r="A33" s="16"/>
      <c r="B33" s="11" t="s">
        <v>5</v>
      </c>
      <c r="C33" s="27">
        <v>18.735653551854988</v>
      </c>
      <c r="D33" s="27">
        <v>24.471386002293407</v>
      </c>
      <c r="E33" s="27">
        <v>25.310754235201099</v>
      </c>
      <c r="F33" s="27">
        <v>26.380686207915709</v>
      </c>
      <c r="G33" s="27">
        <v>13.348514897687766</v>
      </c>
      <c r="H33" s="27">
        <v>29.886799951009742</v>
      </c>
      <c r="I33" s="27">
        <v>26.627826178106069</v>
      </c>
      <c r="J33" s="36">
        <v>18.371013163979956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31.428812320836375</v>
      </c>
      <c r="G34" s="27">
        <v>12.802144517026221</v>
      </c>
      <c r="H34" s="27">
        <v>20.136595877793614</v>
      </c>
      <c r="I34" s="27">
        <v>17.326757671138342</v>
      </c>
      <c r="J34" s="36">
        <v>18.367076101862363</v>
      </c>
      <c r="K34" s="45">
        <v>21</v>
      </c>
      <c r="L34" s="18"/>
    </row>
    <row r="35" spans="1:14">
      <c r="A35" s="16"/>
      <c r="B35" s="11" t="s">
        <v>25</v>
      </c>
      <c r="C35" s="27">
        <v>17.445648093656988</v>
      </c>
      <c r="D35" s="27">
        <v>25.69955499871887</v>
      </c>
      <c r="E35" s="27">
        <v>23.727165526400256</v>
      </c>
      <c r="F35" s="27">
        <v>26.60301993717616</v>
      </c>
      <c r="G35" s="27">
        <v>15.476290233978569</v>
      </c>
      <c r="H35" s="27">
        <v>16.183180445033894</v>
      </c>
      <c r="I35" s="27">
        <v>17.583499825525301</v>
      </c>
      <c r="J35" s="36">
        <v>18.275784228652849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32.124966313910399</v>
      </c>
      <c r="G36" s="27">
        <v>21.423294219904392</v>
      </c>
      <c r="H36" s="27">
        <v>29.400983211204903</v>
      </c>
      <c r="I36" s="27">
        <v>27.961676594413049</v>
      </c>
      <c r="J36" s="36">
        <v>16.736706950261265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17.342202094537221</v>
      </c>
      <c r="G37" s="27">
        <v>9.180619148499968</v>
      </c>
      <c r="H37" s="27">
        <v>10.932152716817425</v>
      </c>
      <c r="I37" s="27">
        <v>5.0195849018211414</v>
      </c>
      <c r="J37" s="36">
        <v>3.0538604404351291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7</v>
      </c>
      <c r="C13" s="27">
        <v>21.60093715486645</v>
      </c>
      <c r="D13" s="27">
        <v>22.782705480628511</v>
      </c>
      <c r="E13" s="27">
        <v>22.131480193827493</v>
      </c>
      <c r="F13" s="27">
        <v>14.808206244298999</v>
      </c>
      <c r="G13" s="27">
        <v>16.337749345025134</v>
      </c>
      <c r="H13" s="27">
        <v>13.804543104113117</v>
      </c>
      <c r="I13" s="27">
        <v>16.657864721674709</v>
      </c>
      <c r="J13" s="36">
        <v>18.552102663030439</v>
      </c>
      <c r="K13" s="45">
        <v>1</v>
      </c>
      <c r="L13" s="18"/>
    </row>
    <row r="14" spans="1:15">
      <c r="A14" s="16"/>
      <c r="B14" s="11" t="s">
        <v>10</v>
      </c>
      <c r="C14" s="27">
        <v>15.389170170771479</v>
      </c>
      <c r="D14" s="27">
        <v>15.131810268680265</v>
      </c>
      <c r="E14" s="27">
        <v>13.782943300098838</v>
      </c>
      <c r="F14" s="27">
        <v>13.566215223936492</v>
      </c>
      <c r="G14" s="27">
        <v>15.671126591650935</v>
      </c>
      <c r="H14" s="27">
        <v>15.488161927276096</v>
      </c>
      <c r="I14" s="27">
        <v>20.741262239349332</v>
      </c>
      <c r="J14" s="36">
        <v>18.212995825306848</v>
      </c>
      <c r="K14" s="45">
        <v>2</v>
      </c>
      <c r="L14" s="18"/>
    </row>
    <row r="15" spans="1:15">
      <c r="A15" s="16"/>
      <c r="B15" s="11" t="s">
        <v>8</v>
      </c>
      <c r="C15" s="27">
        <v>17.676500834976551</v>
      </c>
      <c r="D15" s="27">
        <v>15.522474141028308</v>
      </c>
      <c r="E15" s="27">
        <v>13.654398977889768</v>
      </c>
      <c r="F15" s="27">
        <v>15.619861735014528</v>
      </c>
      <c r="G15" s="27">
        <v>10.52869978789291</v>
      </c>
      <c r="H15" s="27">
        <v>11.831807850605074</v>
      </c>
      <c r="I15" s="27">
        <v>9.8748687621863667</v>
      </c>
      <c r="J15" s="36">
        <v>16.244821084779907</v>
      </c>
      <c r="K15" s="45">
        <v>3</v>
      </c>
      <c r="L15" s="18"/>
    </row>
    <row r="16" spans="1:15">
      <c r="A16" s="16"/>
      <c r="B16" s="11" t="s">
        <v>9</v>
      </c>
      <c r="C16" s="27"/>
      <c r="D16" s="27"/>
      <c r="E16" s="27"/>
      <c r="F16" s="27">
        <v>10.023970833094104</v>
      </c>
      <c r="G16" s="27">
        <v>12.359394231283781</v>
      </c>
      <c r="H16" s="27">
        <v>14.780822937511221</v>
      </c>
      <c r="I16" s="27">
        <v>15.662406717975259</v>
      </c>
      <c r="J16" s="36">
        <v>15.593500640840116</v>
      </c>
      <c r="K16" s="45">
        <v>4</v>
      </c>
      <c r="L16" s="18"/>
    </row>
    <row r="17" spans="1:15">
      <c r="A17" s="16"/>
      <c r="B17" s="11" t="s">
        <v>14</v>
      </c>
      <c r="C17" s="27"/>
      <c r="D17" s="27"/>
      <c r="E17" s="27"/>
      <c r="F17" s="27">
        <v>11.439569412274418</v>
      </c>
      <c r="G17" s="27">
        <v>10.318924993273294</v>
      </c>
      <c r="H17" s="27">
        <v>12.847910870925233</v>
      </c>
      <c r="I17" s="27">
        <v>9.6725673204058218</v>
      </c>
      <c r="J17" s="36">
        <v>14.695817173127965</v>
      </c>
      <c r="K17" s="45">
        <v>5</v>
      </c>
      <c r="L17" s="18"/>
    </row>
    <row r="18" spans="1:15">
      <c r="A18" s="16"/>
      <c r="B18" s="12" t="s">
        <v>4</v>
      </c>
      <c r="C18" s="50">
        <v>10.800912944520819</v>
      </c>
      <c r="D18" s="50">
        <v>11.28870918210861</v>
      </c>
      <c r="E18" s="50">
        <v>11.391036995095732</v>
      </c>
      <c r="F18" s="50">
        <v>9.2677603110927702</v>
      </c>
      <c r="G18" s="50">
        <v>12.112607081800379</v>
      </c>
      <c r="H18" s="50">
        <v>9.7511524714034081</v>
      </c>
      <c r="I18" s="50">
        <v>13.416830762214202</v>
      </c>
      <c r="J18" s="50">
        <v>14.570413144292765</v>
      </c>
      <c r="K18" s="107">
        <v>6</v>
      </c>
      <c r="L18" s="18"/>
    </row>
    <row r="19" spans="1:15">
      <c r="A19" s="16"/>
      <c r="B19" s="11" t="s">
        <v>11</v>
      </c>
      <c r="C19" s="27"/>
      <c r="D19" s="27"/>
      <c r="E19" s="27"/>
      <c r="F19" s="27">
        <v>14.478864984677543</v>
      </c>
      <c r="G19" s="27">
        <v>20.744709639010662</v>
      </c>
      <c r="H19" s="27">
        <v>17.521189595597061</v>
      </c>
      <c r="I19" s="27">
        <v>17.474259419039402</v>
      </c>
      <c r="J19" s="36">
        <v>14.322940356540242</v>
      </c>
      <c r="K19" s="45">
        <v>7</v>
      </c>
      <c r="L19" s="18"/>
    </row>
    <row r="20" spans="1:15">
      <c r="A20" s="16"/>
      <c r="B20" s="11" t="s">
        <v>3</v>
      </c>
      <c r="C20" s="27"/>
      <c r="D20" s="27"/>
      <c r="E20" s="27"/>
      <c r="F20" s="27">
        <v>12.138795650194302</v>
      </c>
      <c r="G20" s="27">
        <v>11.832205059417767</v>
      </c>
      <c r="H20" s="27">
        <v>7.8645317094808096</v>
      </c>
      <c r="I20" s="27">
        <v>10.527766397258743</v>
      </c>
      <c r="J20" s="36">
        <v>13.771537571531315</v>
      </c>
      <c r="K20" s="45">
        <v>8</v>
      </c>
      <c r="L20" s="18"/>
    </row>
    <row r="21" spans="1:15">
      <c r="A21" s="16"/>
      <c r="B21" s="11" t="s">
        <v>24</v>
      </c>
      <c r="C21" s="53">
        <v>15.601108517998332</v>
      </c>
      <c r="D21" s="53">
        <v>13.179980178977363</v>
      </c>
      <c r="E21" s="53">
        <v>15.809334772666597</v>
      </c>
      <c r="F21" s="53">
        <v>12.154699354617476</v>
      </c>
      <c r="G21" s="53">
        <v>12.940971728086225</v>
      </c>
      <c r="H21" s="53">
        <v>15.637536334819604</v>
      </c>
      <c r="I21" s="53">
        <v>17.789864415431225</v>
      </c>
      <c r="J21" s="36">
        <v>13.664374273563897</v>
      </c>
      <c r="K21" s="108">
        <v>9</v>
      </c>
      <c r="L21" s="18"/>
    </row>
    <row r="22" spans="1:15">
      <c r="A22" s="16"/>
      <c r="B22" s="11" t="s">
        <v>185</v>
      </c>
      <c r="C22" s="53"/>
      <c r="D22" s="53"/>
      <c r="E22" s="53"/>
      <c r="F22" s="53">
        <v>12.621682477158963</v>
      </c>
      <c r="G22" s="53">
        <v>12.912348291178477</v>
      </c>
      <c r="H22" s="53">
        <v>13.84866906143502</v>
      </c>
      <c r="I22" s="53">
        <v>18.105091552853573</v>
      </c>
      <c r="J22" s="36">
        <v>13.656364609878544</v>
      </c>
      <c r="K22" s="108">
        <v>10</v>
      </c>
      <c r="L22" s="18"/>
    </row>
    <row r="23" spans="1:15">
      <c r="A23" s="16"/>
      <c r="B23" s="11" t="s">
        <v>23</v>
      </c>
      <c r="C23" s="27">
        <v>9.9943133321467137</v>
      </c>
      <c r="D23" s="27">
        <v>9.6624159189727479</v>
      </c>
      <c r="E23" s="27">
        <v>11.837879075538577</v>
      </c>
      <c r="F23" s="27">
        <v>9.1956446244274286</v>
      </c>
      <c r="G23" s="27">
        <v>10.22713778026867</v>
      </c>
      <c r="H23" s="27">
        <v>14.850682399134413</v>
      </c>
      <c r="I23" s="27">
        <v>13.182558959388022</v>
      </c>
      <c r="J23" s="36">
        <v>13.021553446716307</v>
      </c>
      <c r="K23" s="45">
        <v>11</v>
      </c>
      <c r="L23" s="18"/>
      <c r="N23" s="23"/>
      <c r="O23" s="34"/>
    </row>
    <row r="24" spans="1:15">
      <c r="A24" s="16"/>
      <c r="B24" s="11" t="s">
        <v>20</v>
      </c>
      <c r="C24" s="53">
        <v>16.862295782921215</v>
      </c>
      <c r="D24" s="53">
        <v>13.662171896625688</v>
      </c>
      <c r="E24" s="53">
        <v>13.251060823987673</v>
      </c>
      <c r="F24" s="53">
        <v>11.717269344661013</v>
      </c>
      <c r="G24" s="53">
        <v>9.3877871588454749</v>
      </c>
      <c r="H24" s="53">
        <v>11.759813281637173</v>
      </c>
      <c r="I24" s="53">
        <v>13.155358337862054</v>
      </c>
      <c r="J24" s="36">
        <v>12.991618364959184</v>
      </c>
      <c r="K24" s="108">
        <v>12</v>
      </c>
      <c r="L24" s="18"/>
      <c r="N24" s="23"/>
      <c r="O24" s="34"/>
    </row>
    <row r="25" spans="1:15">
      <c r="A25" s="16"/>
      <c r="B25" s="11" t="s">
        <v>19</v>
      </c>
      <c r="C25" s="53">
        <v>12.757365548861991</v>
      </c>
      <c r="D25" s="53">
        <v>12.441523784829139</v>
      </c>
      <c r="E25" s="53">
        <v>13.237115165800848</v>
      </c>
      <c r="F25" s="53">
        <v>6.0307249103929594</v>
      </c>
      <c r="G25" s="53">
        <v>8.0792827503448965</v>
      </c>
      <c r="H25" s="53">
        <v>11.646586103156356</v>
      </c>
      <c r="I25" s="53">
        <v>13.882039560123108</v>
      </c>
      <c r="J25" s="36">
        <v>12.815358995820784</v>
      </c>
      <c r="K25" s="108">
        <v>13</v>
      </c>
      <c r="L25" s="18"/>
    </row>
    <row r="26" spans="1:15">
      <c r="A26" s="16"/>
      <c r="B26" s="11" t="s">
        <v>22</v>
      </c>
      <c r="C26" s="27">
        <v>14.393643303127684</v>
      </c>
      <c r="D26" s="27">
        <v>12.367983868468912</v>
      </c>
      <c r="E26" s="27">
        <v>13.861527979175037</v>
      </c>
      <c r="F26" s="27">
        <v>7.5775356038975854</v>
      </c>
      <c r="G26" s="27">
        <v>8.5833253554017084</v>
      </c>
      <c r="H26" s="27">
        <v>10.3939802981131</v>
      </c>
      <c r="I26" s="27">
        <v>13.698272981721979</v>
      </c>
      <c r="J26" s="36">
        <v>12.795160461142368</v>
      </c>
      <c r="K26" s="45">
        <v>14</v>
      </c>
      <c r="L26" s="18"/>
    </row>
    <row r="27" spans="1:15">
      <c r="A27" s="16"/>
      <c r="B27" s="11" t="s">
        <v>25</v>
      </c>
      <c r="C27" s="27">
        <v>13.394460307427025</v>
      </c>
      <c r="D27" s="27">
        <v>17.623864637142319</v>
      </c>
      <c r="E27" s="27">
        <v>9.6025959478250602</v>
      </c>
      <c r="F27" s="27">
        <v>12.316313777952843</v>
      </c>
      <c r="G27" s="27">
        <v>7.6786961258065416</v>
      </c>
      <c r="H27" s="27">
        <v>6.9038737842617142</v>
      </c>
      <c r="I27" s="27">
        <v>8.5206085403652327</v>
      </c>
      <c r="J27" s="36">
        <v>12.462209777928729</v>
      </c>
      <c r="K27" s="45">
        <v>15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11.920744215474505</v>
      </c>
      <c r="G28" s="27">
        <v>10.422119133820962</v>
      </c>
      <c r="H28" s="27">
        <v>7.8630621514610128</v>
      </c>
      <c r="I28" s="27">
        <v>10.482624226003043</v>
      </c>
      <c r="J28" s="36">
        <v>12.333878510433703</v>
      </c>
      <c r="K28" s="45">
        <v>16</v>
      </c>
      <c r="L28" s="18"/>
    </row>
    <row r="29" spans="1:15">
      <c r="A29" s="16"/>
      <c r="B29" s="12" t="s">
        <v>26</v>
      </c>
      <c r="C29" s="28">
        <v>12.327767569493867</v>
      </c>
      <c r="D29" s="28">
        <v>12.483945105250136</v>
      </c>
      <c r="E29" s="28">
        <v>13.017124683166969</v>
      </c>
      <c r="F29" s="28">
        <v>9.1880736159639262</v>
      </c>
      <c r="G29" s="28">
        <v>10.116775011474004</v>
      </c>
      <c r="H29" s="28">
        <v>10.729964625971492</v>
      </c>
      <c r="I29" s="28">
        <v>12.367007907371237</v>
      </c>
      <c r="J29" s="50">
        <v>12.315502221985653</v>
      </c>
      <c r="K29" s="45"/>
      <c r="L29" s="18"/>
    </row>
    <row r="30" spans="1:15">
      <c r="A30" s="16"/>
      <c r="B30" s="11" t="s">
        <v>16</v>
      </c>
      <c r="C30" s="27"/>
      <c r="D30" s="27"/>
      <c r="E30" s="27"/>
      <c r="F30" s="27">
        <v>10.918831987590938</v>
      </c>
      <c r="G30" s="27">
        <v>6.8811989890070873</v>
      </c>
      <c r="H30" s="27">
        <v>9.1008136388001546</v>
      </c>
      <c r="I30" s="27">
        <v>4.571510764583695</v>
      </c>
      <c r="J30" s="36">
        <v>12.237859004597411</v>
      </c>
      <c r="K30" s="45">
        <v>17</v>
      </c>
      <c r="L30" s="18"/>
    </row>
    <row r="31" spans="1:15">
      <c r="A31" s="16"/>
      <c r="B31" s="11" t="s">
        <v>18</v>
      </c>
      <c r="C31" s="27">
        <v>14.86294343867209</v>
      </c>
      <c r="D31" s="27">
        <v>15.484673936965446</v>
      </c>
      <c r="E31" s="27">
        <v>10.662896328487061</v>
      </c>
      <c r="F31" s="27">
        <v>12.408465176586589</v>
      </c>
      <c r="G31" s="27">
        <v>10.420817991635383</v>
      </c>
      <c r="H31" s="27">
        <v>12.21435679816738</v>
      </c>
      <c r="I31" s="27">
        <v>12.514437724883903</v>
      </c>
      <c r="J31" s="36">
        <v>11.551791563951177</v>
      </c>
      <c r="K31" s="45">
        <v>18</v>
      </c>
      <c r="L31" s="18"/>
    </row>
    <row r="32" spans="1:15">
      <c r="A32" s="16"/>
      <c r="B32" s="11" t="s">
        <v>21</v>
      </c>
      <c r="C32" s="27">
        <v>12.779335049855858</v>
      </c>
      <c r="D32" s="27">
        <v>13.627770599164881</v>
      </c>
      <c r="E32" s="27">
        <v>18.087659323990852</v>
      </c>
      <c r="F32" s="27">
        <v>9.3405639508293135</v>
      </c>
      <c r="G32" s="27">
        <v>8.7869326681460844</v>
      </c>
      <c r="H32" s="27">
        <v>9.6232954475445833</v>
      </c>
      <c r="I32" s="27">
        <v>11.564472884689986</v>
      </c>
      <c r="J32" s="36">
        <v>10.98363618246273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12.56008547188239</v>
      </c>
      <c r="G33" s="27">
        <v>8.3750148156927811</v>
      </c>
      <c r="H33" s="27">
        <v>12.696966886188669</v>
      </c>
      <c r="I33" s="27">
        <v>11.196460215632834</v>
      </c>
      <c r="J33" s="36">
        <v>7.8447501976030134</v>
      </c>
      <c r="K33" s="45">
        <v>20</v>
      </c>
      <c r="L33" s="18"/>
    </row>
    <row r="34" spans="1:14">
      <c r="A34" s="16"/>
      <c r="B34" s="11" t="s">
        <v>5</v>
      </c>
      <c r="C34" s="27">
        <v>5.1225207796713628</v>
      </c>
      <c r="D34" s="27">
        <v>3.3053998182734392</v>
      </c>
      <c r="E34" s="27">
        <v>16.610746643409861</v>
      </c>
      <c r="F34" s="27">
        <v>8.1623517251988087</v>
      </c>
      <c r="G34" s="27">
        <v>7.653001703259525</v>
      </c>
      <c r="H34" s="27">
        <v>16.508347615022195</v>
      </c>
      <c r="I34" s="27">
        <v>16.026181825559316</v>
      </c>
      <c r="J34" s="36">
        <v>6.8184929093667312</v>
      </c>
      <c r="K34" s="45">
        <v>21</v>
      </c>
      <c r="L34" s="18"/>
    </row>
    <row r="35" spans="1:14">
      <c r="A35" s="16"/>
      <c r="B35" s="11" t="s">
        <v>6</v>
      </c>
      <c r="C35" s="27"/>
      <c r="D35" s="27"/>
      <c r="E35" s="27"/>
      <c r="F35" s="27">
        <v>10.787601656832004</v>
      </c>
      <c r="G35" s="27">
        <v>8.7187666135034547</v>
      </c>
      <c r="H35" s="27">
        <v>7.0488087932385879</v>
      </c>
      <c r="I35" s="27">
        <v>5.5718608772959648</v>
      </c>
      <c r="J35" s="36">
        <v>6.5644654088050309</v>
      </c>
      <c r="K35" s="45">
        <v>22</v>
      </c>
      <c r="L35" s="18"/>
    </row>
    <row r="36" spans="1:14" ht="14.25" customHeight="1">
      <c r="A36" s="16"/>
      <c r="B36" s="11" t="s">
        <v>12</v>
      </c>
      <c r="C36" s="27"/>
      <c r="D36" s="27"/>
      <c r="E36" s="27"/>
      <c r="F36" s="27">
        <v>10.354486350776609</v>
      </c>
      <c r="G36" s="27">
        <v>2.1701341238037726</v>
      </c>
      <c r="H36" s="27">
        <v>4.6374821869243341</v>
      </c>
      <c r="I36" s="27">
        <v>4.3123327329955732</v>
      </c>
      <c r="J36" s="36">
        <v>6.4541339192237954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5.5731672799320693</v>
      </c>
      <c r="G37" s="27">
        <v>4.4570491355156161</v>
      </c>
      <c r="H37" s="27">
        <v>6.6104347162322057</v>
      </c>
      <c r="I37" s="27">
        <v>2.9568114762437681</v>
      </c>
      <c r="J37" s="36">
        <v>2.0058370920668613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3.8646700420492577</v>
      </c>
      <c r="D13" s="27">
        <v>3.3627912560995483</v>
      </c>
      <c r="E13" s="27">
        <v>3.5994160873718561</v>
      </c>
      <c r="F13" s="27">
        <v>4.2643349021967589</v>
      </c>
      <c r="G13" s="27">
        <v>5.1498055083375922</v>
      </c>
      <c r="H13" s="27">
        <v>4.6677728153228442</v>
      </c>
      <c r="I13" s="27">
        <v>7.3083158099508116</v>
      </c>
      <c r="J13" s="36">
        <v>7.7378093992231998</v>
      </c>
      <c r="K13" s="45">
        <v>1</v>
      </c>
      <c r="L13" s="18"/>
    </row>
    <row r="14" spans="1:15">
      <c r="A14" s="16"/>
      <c r="B14" s="11" t="s">
        <v>7</v>
      </c>
      <c r="C14" s="27">
        <v>11.297326856885515</v>
      </c>
      <c r="D14" s="27">
        <v>9.4494637544744382</v>
      </c>
      <c r="E14" s="27">
        <v>7.4677968761414135</v>
      </c>
      <c r="F14" s="27">
        <v>5.4332229138995141</v>
      </c>
      <c r="G14" s="27">
        <v>5.8464989896868662</v>
      </c>
      <c r="H14" s="27">
        <v>6.0270027321333517</v>
      </c>
      <c r="I14" s="27">
        <v>6.7136997624123635</v>
      </c>
      <c r="J14" s="36">
        <v>6.3727410265323821</v>
      </c>
      <c r="K14" s="45">
        <v>2</v>
      </c>
      <c r="L14" s="18"/>
    </row>
    <row r="15" spans="1:15">
      <c r="A15" s="16"/>
      <c r="B15" s="11" t="s">
        <v>9</v>
      </c>
      <c r="C15" s="27"/>
      <c r="D15" s="27"/>
      <c r="E15" s="27"/>
      <c r="F15" s="27">
        <v>4.4544602017186286</v>
      </c>
      <c r="G15" s="27">
        <v>4.4000642157649699</v>
      </c>
      <c r="H15" s="27">
        <v>3.84670960735976</v>
      </c>
      <c r="I15" s="27">
        <v>5.5303510910031877</v>
      </c>
      <c r="J15" s="36">
        <v>6.1865878364410634</v>
      </c>
      <c r="K15" s="45">
        <v>3</v>
      </c>
      <c r="L15" s="18"/>
    </row>
    <row r="16" spans="1:15">
      <c r="A16" s="16"/>
      <c r="B16" s="12" t="s">
        <v>4</v>
      </c>
      <c r="C16" s="50">
        <v>4.9780625683428354</v>
      </c>
      <c r="D16" s="50">
        <v>5.2093003198114101</v>
      </c>
      <c r="E16" s="50">
        <v>5.5788034182349158</v>
      </c>
      <c r="F16" s="50">
        <v>3.0019811226285702</v>
      </c>
      <c r="G16" s="50">
        <v>5.109985357129732</v>
      </c>
      <c r="H16" s="50">
        <v>2.5486117931405063</v>
      </c>
      <c r="I16" s="50">
        <v>4.3904384147697915</v>
      </c>
      <c r="J16" s="50">
        <v>5.9938192975757394</v>
      </c>
      <c r="K16" s="107">
        <v>4</v>
      </c>
      <c r="L16" s="18"/>
    </row>
    <row r="17" spans="1:15">
      <c r="A17" s="16"/>
      <c r="B17" s="11" t="s">
        <v>20</v>
      </c>
      <c r="C17" s="49">
        <v>5.8015189537111418</v>
      </c>
      <c r="D17" s="49">
        <v>4.3800738156712624</v>
      </c>
      <c r="E17" s="49">
        <v>3.8427165283799214</v>
      </c>
      <c r="F17" s="49">
        <v>4.1856339703165419</v>
      </c>
      <c r="G17" s="49">
        <v>2.6595326919301003</v>
      </c>
      <c r="H17" s="49">
        <v>3.7553202343818328</v>
      </c>
      <c r="I17" s="49">
        <v>6.4918954606495296</v>
      </c>
      <c r="J17" s="36">
        <v>5.6492825347301601</v>
      </c>
      <c r="K17" s="130">
        <v>5</v>
      </c>
      <c r="L17" s="18"/>
    </row>
    <row r="18" spans="1:15">
      <c r="A18" s="16"/>
      <c r="B18" s="11" t="s">
        <v>19</v>
      </c>
      <c r="C18" s="27">
        <v>5.7001152997658906</v>
      </c>
      <c r="D18" s="27">
        <v>4.7598018561133983</v>
      </c>
      <c r="E18" s="27">
        <v>3.7614428515952785</v>
      </c>
      <c r="F18" s="27">
        <v>1.6046978702580361</v>
      </c>
      <c r="G18" s="27">
        <v>2.5291270005159148</v>
      </c>
      <c r="H18" s="27">
        <v>4.8416514474169903</v>
      </c>
      <c r="I18" s="27">
        <v>4.3545607530462016</v>
      </c>
      <c r="J18" s="36">
        <v>5.4828558679681647</v>
      </c>
      <c r="K18" s="45">
        <v>6</v>
      </c>
      <c r="L18" s="18"/>
    </row>
    <row r="19" spans="1:15">
      <c r="A19" s="16"/>
      <c r="B19" s="11" t="s">
        <v>23</v>
      </c>
      <c r="C19" s="27">
        <v>4.820811426581824</v>
      </c>
      <c r="D19" s="27">
        <v>3.7432884385409966</v>
      </c>
      <c r="E19" s="27">
        <v>4.1031371334258129</v>
      </c>
      <c r="F19" s="27">
        <v>3.0721560902590821</v>
      </c>
      <c r="G19" s="27">
        <v>3.960802805440907</v>
      </c>
      <c r="H19" s="27">
        <v>6.6079167503926524</v>
      </c>
      <c r="I19" s="27">
        <v>5.225472455456698</v>
      </c>
      <c r="J19" s="36">
        <v>5.1510846590173385</v>
      </c>
      <c r="K19" s="45">
        <v>7</v>
      </c>
      <c r="L19" s="18"/>
    </row>
    <row r="20" spans="1:15">
      <c r="A20" s="16"/>
      <c r="B20" s="11" t="s">
        <v>24</v>
      </c>
      <c r="C20" s="27">
        <v>5.7321604484760886</v>
      </c>
      <c r="D20" s="27">
        <v>5.2652752740094639</v>
      </c>
      <c r="E20" s="27">
        <v>6.6149841557265718</v>
      </c>
      <c r="F20" s="27">
        <v>4.9473106242741158</v>
      </c>
      <c r="G20" s="27">
        <v>5.0104390099486373</v>
      </c>
      <c r="H20" s="27">
        <v>6.1556007137627304</v>
      </c>
      <c r="I20" s="27">
        <v>8.4245451311611763</v>
      </c>
      <c r="J20" s="36">
        <v>5.0177491927271411</v>
      </c>
      <c r="K20" s="45">
        <v>8</v>
      </c>
      <c r="L20" s="18"/>
    </row>
    <row r="21" spans="1:15">
      <c r="A21" s="16"/>
      <c r="B21" s="11" t="s">
        <v>3</v>
      </c>
      <c r="C21" s="53"/>
      <c r="D21" s="53"/>
      <c r="E21" s="53"/>
      <c r="F21" s="53">
        <v>4.545165764869072</v>
      </c>
      <c r="G21" s="53">
        <v>5.7138515708507107</v>
      </c>
      <c r="H21" s="53">
        <v>4.2182562934324874</v>
      </c>
      <c r="I21" s="53">
        <v>4.639278930313977</v>
      </c>
      <c r="J21" s="36">
        <v>4.7637031032384227</v>
      </c>
      <c r="K21" s="108">
        <v>9</v>
      </c>
      <c r="L21" s="18"/>
    </row>
    <row r="22" spans="1:15">
      <c r="A22" s="16"/>
      <c r="B22" s="11" t="s">
        <v>21</v>
      </c>
      <c r="C22" s="27">
        <v>5.6822814649994298</v>
      </c>
      <c r="D22" s="27">
        <v>4.5196426672721941</v>
      </c>
      <c r="E22" s="27">
        <v>5.9814886086648107</v>
      </c>
      <c r="F22" s="27">
        <v>3.6915351372541698</v>
      </c>
      <c r="G22" s="27">
        <v>2.9729685082294908</v>
      </c>
      <c r="H22" s="27">
        <v>4.0764920939745934</v>
      </c>
      <c r="I22" s="27">
        <v>4.6472108838866699</v>
      </c>
      <c r="J22" s="36">
        <v>4.4225712254200742</v>
      </c>
      <c r="K22" s="45">
        <v>10</v>
      </c>
      <c r="L22" s="18"/>
    </row>
    <row r="23" spans="1:15">
      <c r="A23" s="16"/>
      <c r="B23" s="12" t="s">
        <v>26</v>
      </c>
      <c r="C23" s="28">
        <v>5.6697319729008209</v>
      </c>
      <c r="D23" s="28">
        <v>4.5404979903836882</v>
      </c>
      <c r="E23" s="28">
        <v>4.7615576254816228</v>
      </c>
      <c r="F23" s="28">
        <v>3.349167268601958</v>
      </c>
      <c r="G23" s="28">
        <v>3.7444316990928392</v>
      </c>
      <c r="H23" s="28">
        <v>3.6082126644386157</v>
      </c>
      <c r="I23" s="28">
        <v>4.5738183720586791</v>
      </c>
      <c r="J23" s="50">
        <v>4.3751128806401942</v>
      </c>
      <c r="K23" s="45"/>
      <c r="L23" s="18"/>
      <c r="N23" s="23"/>
      <c r="O23" s="34"/>
    </row>
    <row r="24" spans="1:15">
      <c r="A24" s="16"/>
      <c r="B24" s="11" t="s">
        <v>11</v>
      </c>
      <c r="C24" s="27"/>
      <c r="D24" s="27"/>
      <c r="E24" s="27"/>
      <c r="F24" s="27">
        <v>4.8626590308974302</v>
      </c>
      <c r="G24" s="27">
        <v>6.7626038631242835</v>
      </c>
      <c r="H24" s="27">
        <v>5.3283209695702531</v>
      </c>
      <c r="I24" s="27">
        <v>5.3097497842968071</v>
      </c>
      <c r="J24" s="36">
        <v>4.052820776171961</v>
      </c>
      <c r="K24" s="45">
        <v>11</v>
      </c>
      <c r="L24" s="18"/>
      <c r="N24" s="23"/>
      <c r="O24" s="34"/>
    </row>
    <row r="25" spans="1:15">
      <c r="A25" s="16"/>
      <c r="B25" s="11" t="s">
        <v>22</v>
      </c>
      <c r="C25" s="27">
        <v>6.1091649537264905</v>
      </c>
      <c r="D25" s="27">
        <v>4.5436669201122157</v>
      </c>
      <c r="E25" s="27">
        <v>5.6476644711938837</v>
      </c>
      <c r="F25" s="27">
        <v>1.983040736112577</v>
      </c>
      <c r="G25" s="27">
        <v>1.5904158178753334</v>
      </c>
      <c r="H25" s="27">
        <v>2.7692926275883858</v>
      </c>
      <c r="I25" s="27">
        <v>4.0986147703060212</v>
      </c>
      <c r="J25" s="36">
        <v>3.4789649064748502</v>
      </c>
      <c r="K25" s="45">
        <v>12</v>
      </c>
      <c r="L25" s="18"/>
    </row>
    <row r="26" spans="1:15">
      <c r="A26" s="16"/>
      <c r="B26" s="11" t="s">
        <v>14</v>
      </c>
      <c r="C26" s="27"/>
      <c r="D26" s="27"/>
      <c r="E26" s="27"/>
      <c r="F26" s="27">
        <v>4.5141724017263494</v>
      </c>
      <c r="G26" s="27">
        <v>3.4272961808138525</v>
      </c>
      <c r="H26" s="27">
        <v>3.0691362625953382</v>
      </c>
      <c r="I26" s="27">
        <v>1.692553091264672</v>
      </c>
      <c r="J26" s="36">
        <v>3.4775278085370398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4.4002683554663147</v>
      </c>
      <c r="G27" s="27">
        <v>1.7622297906534543</v>
      </c>
      <c r="H27" s="27">
        <v>2.7647158801201064</v>
      </c>
      <c r="I27" s="27">
        <v>1.4180736704501711</v>
      </c>
      <c r="J27" s="36">
        <v>3.3586266434799859</v>
      </c>
      <c r="K27" s="45">
        <v>14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4.0127133514905564</v>
      </c>
      <c r="G28" s="27">
        <v>1.381305754511666</v>
      </c>
      <c r="H28" s="27">
        <v>0.88878147720676415</v>
      </c>
      <c r="I28" s="27">
        <v>1.1480785347556164</v>
      </c>
      <c r="J28" s="36">
        <v>3.203257912601809</v>
      </c>
      <c r="K28" s="45">
        <v>15</v>
      </c>
      <c r="L28" s="18"/>
    </row>
    <row r="29" spans="1:15">
      <c r="A29" s="16"/>
      <c r="B29" s="11" t="s">
        <v>25</v>
      </c>
      <c r="C29" s="27">
        <v>4.0841731026783012</v>
      </c>
      <c r="D29" s="27">
        <v>4.3951496396723675</v>
      </c>
      <c r="E29" s="27">
        <v>0.85129308741083376</v>
      </c>
      <c r="F29" s="27">
        <v>2.3999125076805372</v>
      </c>
      <c r="G29" s="27">
        <v>1.572069681480033</v>
      </c>
      <c r="H29" s="27">
        <v>0.67887931034482762</v>
      </c>
      <c r="I29" s="27">
        <v>1.3097148194015857</v>
      </c>
      <c r="J29" s="36">
        <v>3.1695946883484551</v>
      </c>
      <c r="K29" s="45">
        <v>16</v>
      </c>
      <c r="L29" s="18"/>
    </row>
    <row r="30" spans="1:15">
      <c r="A30" s="16"/>
      <c r="B30" s="11" t="s">
        <v>18</v>
      </c>
      <c r="C30" s="27">
        <v>4.2378419482983283</v>
      </c>
      <c r="D30" s="27">
        <v>5.7141664579681102</v>
      </c>
      <c r="E30" s="27">
        <v>3.6505057258357674</v>
      </c>
      <c r="F30" s="27">
        <v>4.1757035201742303</v>
      </c>
      <c r="G30" s="27">
        <v>2.2806515559865606</v>
      </c>
      <c r="H30" s="27">
        <v>1.2641957437946698</v>
      </c>
      <c r="I30" s="27">
        <v>3.7080989101003077</v>
      </c>
      <c r="J30" s="36">
        <v>2.9392066801879038</v>
      </c>
      <c r="K30" s="45">
        <v>17</v>
      </c>
      <c r="L30" s="18"/>
    </row>
    <row r="31" spans="1:15">
      <c r="A31" s="16"/>
      <c r="B31" s="11" t="s">
        <v>185</v>
      </c>
      <c r="C31" s="27"/>
      <c r="D31" s="27"/>
      <c r="E31" s="27"/>
      <c r="F31" s="27">
        <v>3.9243127938014593</v>
      </c>
      <c r="G31" s="27">
        <v>4.3003591317311596</v>
      </c>
      <c r="H31" s="27">
        <v>4.5311780418163403</v>
      </c>
      <c r="I31" s="27">
        <v>4.0947241951712403</v>
      </c>
      <c r="J31" s="36">
        <v>2.2560658945156344</v>
      </c>
      <c r="K31" s="45">
        <v>18</v>
      </c>
      <c r="L31" s="18"/>
    </row>
    <row r="32" spans="1:15">
      <c r="A32" s="16"/>
      <c r="B32" s="11" t="s">
        <v>8</v>
      </c>
      <c r="C32" s="27">
        <v>7.2555688690549198</v>
      </c>
      <c r="D32" s="27">
        <v>5.1387024185466039</v>
      </c>
      <c r="E32" s="27">
        <v>5.1827140339047215</v>
      </c>
      <c r="F32" s="27">
        <v>4.7935881410293577</v>
      </c>
      <c r="G32" s="27">
        <v>3.1500298343648327</v>
      </c>
      <c r="H32" s="27">
        <v>2.3232385281651209</v>
      </c>
      <c r="I32" s="27">
        <v>2.3569239999142937</v>
      </c>
      <c r="J32" s="36">
        <v>2.0809234744971401</v>
      </c>
      <c r="K32" s="45">
        <v>19</v>
      </c>
      <c r="L32" s="18"/>
    </row>
    <row r="33" spans="1:14">
      <c r="A33" s="16"/>
      <c r="B33" s="11" t="s">
        <v>12</v>
      </c>
      <c r="C33" s="27"/>
      <c r="D33" s="27"/>
      <c r="E33" s="27"/>
      <c r="F33" s="27">
        <v>1.8698592921514621</v>
      </c>
      <c r="G33" s="27">
        <v>0.41353314669447944</v>
      </c>
      <c r="H33" s="27">
        <v>0.60216885057870773</v>
      </c>
      <c r="I33" s="27">
        <v>0.58490851862449711</v>
      </c>
      <c r="J33" s="36">
        <v>2.0415235118038249</v>
      </c>
      <c r="K33" s="45">
        <v>20</v>
      </c>
      <c r="L33" s="18"/>
    </row>
    <row r="34" spans="1:14">
      <c r="A34" s="16"/>
      <c r="B34" s="11" t="s">
        <v>6</v>
      </c>
      <c r="C34" s="27"/>
      <c r="D34" s="27"/>
      <c r="E34" s="27"/>
      <c r="F34" s="27">
        <v>3.9837955522672281</v>
      </c>
      <c r="G34" s="27">
        <v>2.5979089136983871</v>
      </c>
      <c r="H34" s="27">
        <v>1.6229090842806886</v>
      </c>
      <c r="I34" s="27">
        <v>0.95286400601808841</v>
      </c>
      <c r="J34" s="36">
        <v>1.6826083158630327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4.8873021121417102</v>
      </c>
      <c r="G35" s="27">
        <v>2.3383114061080161</v>
      </c>
      <c r="H35" s="27">
        <v>3.1102866153418049</v>
      </c>
      <c r="I35" s="27">
        <v>2.5596847379547993</v>
      </c>
      <c r="J35" s="36">
        <v>1.4579704650555612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1.5028168496020022</v>
      </c>
      <c r="D36" s="27">
        <v>0.61898129962265946</v>
      </c>
      <c r="E36" s="27">
        <v>2.3517887926644785</v>
      </c>
      <c r="F36" s="27">
        <v>2.2323967153555917</v>
      </c>
      <c r="G36" s="27">
        <v>1.2761846986630581</v>
      </c>
      <c r="H36" s="27">
        <v>2.1452938088129372</v>
      </c>
      <c r="I36" s="27">
        <v>2.4142868977596836</v>
      </c>
      <c r="J36" s="36">
        <v>1.1991994537754209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1.8454571185960937</v>
      </c>
      <c r="G37" s="27">
        <v>1.0223467504954555</v>
      </c>
      <c r="H37" s="27">
        <v>1.8319911453761308</v>
      </c>
      <c r="I37" s="27">
        <v>0.92455997558245995</v>
      </c>
      <c r="J37" s="36">
        <v>0.76943486335898115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3</v>
      </c>
      <c r="C13" s="27"/>
      <c r="D13" s="27"/>
      <c r="E13" s="27"/>
      <c r="F13" s="27">
        <v>6.552238964009276</v>
      </c>
      <c r="G13" s="27">
        <v>4.4241087334688665</v>
      </c>
      <c r="H13" s="27">
        <v>2.9713434568563781</v>
      </c>
      <c r="I13" s="27">
        <v>6.7304803406706633</v>
      </c>
      <c r="J13" s="36">
        <v>11.653801653488943</v>
      </c>
      <c r="K13" s="45">
        <v>1</v>
      </c>
      <c r="L13" s="18"/>
    </row>
    <row r="14" spans="1:15">
      <c r="A14" s="16"/>
      <c r="B14" s="11" t="s">
        <v>7</v>
      </c>
      <c r="C14" s="27">
        <v>1.5256913393594322</v>
      </c>
      <c r="D14" s="27">
        <v>2.2481775896777032</v>
      </c>
      <c r="E14" s="27">
        <v>2.9577361900613348</v>
      </c>
      <c r="F14" s="27">
        <v>9.4547306992697386</v>
      </c>
      <c r="G14" s="27">
        <v>10.765789183887234</v>
      </c>
      <c r="H14" s="27">
        <v>7.2201143677848467</v>
      </c>
      <c r="I14" s="27">
        <v>7.874777950933157</v>
      </c>
      <c r="J14" s="36">
        <v>11.120196238757156</v>
      </c>
      <c r="K14" s="45">
        <v>2</v>
      </c>
      <c r="L14" s="18"/>
    </row>
    <row r="15" spans="1:15">
      <c r="A15" s="16"/>
      <c r="B15" s="11" t="s">
        <v>9</v>
      </c>
      <c r="C15" s="27"/>
      <c r="D15" s="27"/>
      <c r="E15" s="27"/>
      <c r="F15" s="27">
        <v>6.8472373734473981</v>
      </c>
      <c r="G15" s="27">
        <v>8.5385562155509191</v>
      </c>
      <c r="H15" s="27">
        <v>10.839532877654054</v>
      </c>
      <c r="I15" s="27">
        <v>11.760839079116513</v>
      </c>
      <c r="J15" s="36">
        <v>10.248894033985199</v>
      </c>
      <c r="K15" s="45">
        <v>3</v>
      </c>
      <c r="L15" s="18"/>
    </row>
    <row r="16" spans="1:15">
      <c r="A16" s="16"/>
      <c r="B16" s="11" t="s">
        <v>17</v>
      </c>
      <c r="C16" s="27"/>
      <c r="D16" s="27"/>
      <c r="E16" s="27"/>
      <c r="F16" s="27">
        <v>9.2569708413450851</v>
      </c>
      <c r="G16" s="27">
        <v>8.2774468645727506</v>
      </c>
      <c r="H16" s="27">
        <v>6.5986660372542865</v>
      </c>
      <c r="I16" s="27">
        <v>8.7306043075320794</v>
      </c>
      <c r="J16" s="36">
        <v>10.090159690317488</v>
      </c>
      <c r="K16" s="45">
        <v>4</v>
      </c>
      <c r="L16" s="18"/>
    </row>
    <row r="17" spans="1:15">
      <c r="A17" s="16"/>
      <c r="B17" s="11" t="s">
        <v>20</v>
      </c>
      <c r="C17" s="27">
        <v>1.0331500542779988</v>
      </c>
      <c r="D17" s="27">
        <v>1.5195142087073354</v>
      </c>
      <c r="E17" s="27">
        <v>1.7638598125579035</v>
      </c>
      <c r="F17" s="27">
        <v>5.5806132778086015</v>
      </c>
      <c r="G17" s="27">
        <v>6.3641272334576877</v>
      </c>
      <c r="H17" s="27">
        <v>6.0608765997143106</v>
      </c>
      <c r="I17" s="27">
        <v>6.9156041014493406</v>
      </c>
      <c r="J17" s="36">
        <v>9.4327014887236231</v>
      </c>
      <c r="K17" s="45">
        <v>5</v>
      </c>
      <c r="L17" s="18"/>
    </row>
    <row r="18" spans="1:15">
      <c r="A18" s="16"/>
      <c r="B18" s="12" t="s">
        <v>4</v>
      </c>
      <c r="C18" s="28">
        <v>1.5705631396776492</v>
      </c>
      <c r="D18" s="28">
        <v>1.5989620590957228</v>
      </c>
      <c r="E18" s="28">
        <v>1.3785201943231242</v>
      </c>
      <c r="F18" s="28">
        <v>6.5303935238569197</v>
      </c>
      <c r="G18" s="28">
        <v>8.4369057007124848</v>
      </c>
      <c r="H18" s="28">
        <v>6.6920980385999291</v>
      </c>
      <c r="I18" s="28">
        <v>8.8562808791547365</v>
      </c>
      <c r="J18" s="50">
        <v>9.2842010338448073</v>
      </c>
      <c r="K18" s="45">
        <v>6</v>
      </c>
      <c r="L18" s="18"/>
    </row>
    <row r="19" spans="1:15">
      <c r="A19" s="16"/>
      <c r="B19" s="11" t="s">
        <v>16</v>
      </c>
      <c r="C19" s="27"/>
      <c r="D19" s="27"/>
      <c r="E19" s="27"/>
      <c r="F19" s="27">
        <v>7.0557503723194195</v>
      </c>
      <c r="G19" s="27">
        <v>4.9531177731993443</v>
      </c>
      <c r="H19" s="27">
        <v>6.5147758026348468</v>
      </c>
      <c r="I19" s="27">
        <v>3.3573486422113827</v>
      </c>
      <c r="J19" s="36">
        <v>8.7635743288736165</v>
      </c>
      <c r="K19" s="45">
        <v>7</v>
      </c>
      <c r="L19" s="18"/>
    </row>
    <row r="20" spans="1:15">
      <c r="A20" s="16"/>
      <c r="B20" s="11" t="s">
        <v>11</v>
      </c>
      <c r="C20" s="27"/>
      <c r="D20" s="27"/>
      <c r="E20" s="27"/>
      <c r="F20" s="27">
        <v>8.4331189540201574</v>
      </c>
      <c r="G20" s="27">
        <v>10.066854097412715</v>
      </c>
      <c r="H20" s="27">
        <v>7.9184812173114985</v>
      </c>
      <c r="I20" s="27">
        <v>11.476560253091744</v>
      </c>
      <c r="J20" s="36">
        <v>7.969774778079378</v>
      </c>
      <c r="K20" s="45">
        <v>8</v>
      </c>
      <c r="L20" s="18"/>
    </row>
    <row r="21" spans="1:15">
      <c r="A21" s="16"/>
      <c r="B21" s="11" t="s">
        <v>10</v>
      </c>
      <c r="C21" s="53">
        <v>1.2292971766926972</v>
      </c>
      <c r="D21" s="53">
        <v>1.1416553037124699</v>
      </c>
      <c r="E21" s="53">
        <v>3.7393979745013795</v>
      </c>
      <c r="F21" s="53">
        <v>6.3247568331821977</v>
      </c>
      <c r="G21" s="53">
        <v>6.7991782336194238</v>
      </c>
      <c r="H21" s="53">
        <v>5.8209730617899478</v>
      </c>
      <c r="I21" s="53">
        <v>7.7814934553640098</v>
      </c>
      <c r="J21" s="36">
        <v>7.9078145324950828</v>
      </c>
      <c r="K21" s="108">
        <v>9</v>
      </c>
      <c r="L21" s="18"/>
    </row>
    <row r="22" spans="1:15">
      <c r="A22" s="16"/>
      <c r="B22" s="11" t="s">
        <v>21</v>
      </c>
      <c r="C22" s="49">
        <v>1.4207515614496342</v>
      </c>
      <c r="D22" s="49">
        <v>1.9432715371903213</v>
      </c>
      <c r="E22" s="49">
        <v>3.6677533525012644</v>
      </c>
      <c r="F22" s="49">
        <v>5.7330334058261867</v>
      </c>
      <c r="G22" s="49">
        <v>6.0668968390757128</v>
      </c>
      <c r="H22" s="49">
        <v>6.7634669985266971</v>
      </c>
      <c r="I22" s="49">
        <v>8.9796184597638806</v>
      </c>
      <c r="J22" s="36">
        <v>7.8794255690349093</v>
      </c>
      <c r="K22" s="130">
        <v>10</v>
      </c>
      <c r="L22" s="18"/>
    </row>
    <row r="23" spans="1:15">
      <c r="A23" s="16"/>
      <c r="B23" s="11" t="s">
        <v>14</v>
      </c>
      <c r="C23" s="27"/>
      <c r="D23" s="27"/>
      <c r="E23" s="27"/>
      <c r="F23" s="27">
        <v>7.9478762226925053</v>
      </c>
      <c r="G23" s="27">
        <v>7.4563555499279843</v>
      </c>
      <c r="H23" s="27">
        <v>7.3452287459901235</v>
      </c>
      <c r="I23" s="27">
        <v>5.1608250302937764</v>
      </c>
      <c r="J23" s="36">
        <v>7.7365881888142622</v>
      </c>
      <c r="K23" s="45">
        <v>11</v>
      </c>
      <c r="L23" s="18"/>
      <c r="N23" s="23"/>
      <c r="O23" s="34"/>
    </row>
    <row r="24" spans="1:15">
      <c r="A24" s="16"/>
      <c r="B24" s="11" t="s">
        <v>185</v>
      </c>
      <c r="C24" s="27"/>
      <c r="D24" s="27"/>
      <c r="E24" s="27"/>
      <c r="F24" s="27">
        <v>10.440568161938568</v>
      </c>
      <c r="G24" s="27">
        <v>9.3691884442577358</v>
      </c>
      <c r="H24" s="27">
        <v>8.0676061527125356</v>
      </c>
      <c r="I24" s="27">
        <v>11.13578181849058</v>
      </c>
      <c r="J24" s="36">
        <v>7.6788367009263405</v>
      </c>
      <c r="K24" s="45">
        <v>12</v>
      </c>
      <c r="L24" s="18"/>
      <c r="N24" s="23"/>
      <c r="O24" s="34"/>
    </row>
    <row r="25" spans="1:15">
      <c r="A25" s="16"/>
      <c r="B25" s="11" t="s">
        <v>19</v>
      </c>
      <c r="C25" s="27">
        <v>2.677546788212962</v>
      </c>
      <c r="D25" s="27">
        <v>1.9581429142492901</v>
      </c>
      <c r="E25" s="27">
        <v>2.1620913364273053</v>
      </c>
      <c r="F25" s="27">
        <v>3.5385495966408822</v>
      </c>
      <c r="G25" s="27">
        <v>5.9996139045483243</v>
      </c>
      <c r="H25" s="27">
        <v>6.8220035368169132</v>
      </c>
      <c r="I25" s="27">
        <v>9.9067353899317858</v>
      </c>
      <c r="J25" s="36">
        <v>7.6438593472485108</v>
      </c>
      <c r="K25" s="45">
        <v>13</v>
      </c>
      <c r="L25" s="18"/>
    </row>
    <row r="26" spans="1:15">
      <c r="A26" s="16"/>
      <c r="B26" s="11" t="s">
        <v>25</v>
      </c>
      <c r="C26" s="27">
        <v>4.8024877031612139</v>
      </c>
      <c r="D26" s="27">
        <v>5.3589969406471658</v>
      </c>
      <c r="E26" s="27">
        <v>2.1732778306115268</v>
      </c>
      <c r="F26" s="27">
        <v>4.8706629358392677</v>
      </c>
      <c r="G26" s="27">
        <v>4.0620839268921731</v>
      </c>
      <c r="H26" s="27">
        <v>4.4825744179192455</v>
      </c>
      <c r="I26" s="27">
        <v>5.6347201220638627</v>
      </c>
      <c r="J26" s="36">
        <v>7.6356647744805466</v>
      </c>
      <c r="K26" s="45">
        <v>14</v>
      </c>
      <c r="L26" s="18"/>
    </row>
    <row r="27" spans="1:15">
      <c r="A27" s="16"/>
      <c r="B27" s="11" t="s">
        <v>23</v>
      </c>
      <c r="C27" s="27">
        <v>1.0166626088905839</v>
      </c>
      <c r="D27" s="27">
        <v>1.9894737074787074</v>
      </c>
      <c r="E27" s="27">
        <v>2.3595949344651093</v>
      </c>
      <c r="F27" s="27">
        <v>4.8817870051393024</v>
      </c>
      <c r="G27" s="27">
        <v>5.1966758051570032</v>
      </c>
      <c r="H27" s="27">
        <v>7.6713014720685386</v>
      </c>
      <c r="I27" s="27">
        <v>7.2545030903290844</v>
      </c>
      <c r="J27" s="36">
        <v>7.4596146519095532</v>
      </c>
      <c r="K27" s="45">
        <v>15</v>
      </c>
      <c r="L27" s="18"/>
    </row>
    <row r="28" spans="1:15">
      <c r="A28" s="16"/>
      <c r="B28" s="11" t="s">
        <v>24</v>
      </c>
      <c r="C28" s="27">
        <v>1.2806490593135575</v>
      </c>
      <c r="D28" s="27">
        <v>1.0191946312672218</v>
      </c>
      <c r="E28" s="27">
        <v>2.0775440795812008</v>
      </c>
      <c r="F28" s="27">
        <v>5.8141287831624924</v>
      </c>
      <c r="G28" s="27">
        <v>6.9234954594736093</v>
      </c>
      <c r="H28" s="27">
        <v>9.1118465760871938</v>
      </c>
      <c r="I28" s="27">
        <v>9.6893839914203372</v>
      </c>
      <c r="J28" s="36">
        <v>6.9553135234590115</v>
      </c>
      <c r="K28" s="45">
        <v>16</v>
      </c>
      <c r="L28" s="18"/>
    </row>
    <row r="29" spans="1:15">
      <c r="A29" s="16"/>
      <c r="B29" s="12" t="s">
        <v>26</v>
      </c>
      <c r="C29" s="28">
        <v>1.645903228771229</v>
      </c>
      <c r="D29" s="28">
        <v>1.6711943941064635</v>
      </c>
      <c r="E29" s="28">
        <v>2.1418192367993338</v>
      </c>
      <c r="F29" s="28">
        <v>4.9044124667734685</v>
      </c>
      <c r="G29" s="28">
        <v>5.5838819345594164</v>
      </c>
      <c r="H29" s="28">
        <v>5.6596117620790896</v>
      </c>
      <c r="I29" s="28">
        <v>6.5412540517010385</v>
      </c>
      <c r="J29" s="50">
        <v>6.847471832510629</v>
      </c>
      <c r="K29" s="45"/>
      <c r="L29" s="18"/>
    </row>
    <row r="30" spans="1:15">
      <c r="A30" s="16"/>
      <c r="B30" s="11" t="s">
        <v>18</v>
      </c>
      <c r="C30" s="27">
        <v>2.1280303540380299</v>
      </c>
      <c r="D30" s="27">
        <v>1.2652824260637936</v>
      </c>
      <c r="E30" s="27">
        <v>3.2469845514777202</v>
      </c>
      <c r="F30" s="27">
        <v>7.092537981872721</v>
      </c>
      <c r="G30" s="27">
        <v>5.8007466816528419</v>
      </c>
      <c r="H30" s="27">
        <v>9.4831750670419765</v>
      </c>
      <c r="I30" s="27">
        <v>7.9322326069976024</v>
      </c>
      <c r="J30" s="36">
        <v>6.6603968657328458</v>
      </c>
      <c r="K30" s="45">
        <v>17</v>
      </c>
      <c r="L30" s="18"/>
    </row>
    <row r="31" spans="1:15">
      <c r="A31" s="16"/>
      <c r="B31" s="11" t="s">
        <v>12</v>
      </c>
      <c r="C31" s="27"/>
      <c r="D31" s="27"/>
      <c r="E31" s="27"/>
      <c r="F31" s="27">
        <v>5.3079272291233393</v>
      </c>
      <c r="G31" s="27">
        <v>1.5534939891310311</v>
      </c>
      <c r="H31" s="27">
        <v>3.6225713391957184</v>
      </c>
      <c r="I31" s="27">
        <v>3.5784619009947649</v>
      </c>
      <c r="J31" s="36">
        <v>5.270065027942846</v>
      </c>
      <c r="K31" s="45">
        <v>18</v>
      </c>
      <c r="L31" s="18"/>
    </row>
    <row r="32" spans="1:15">
      <c r="A32" s="16"/>
      <c r="B32" s="11" t="s">
        <v>8</v>
      </c>
      <c r="C32" s="27">
        <v>1.8437886235623777</v>
      </c>
      <c r="D32" s="27">
        <v>1.0700508670083011</v>
      </c>
      <c r="E32" s="27">
        <v>3.0452733316771363</v>
      </c>
      <c r="F32" s="27">
        <v>6.6187230549094282</v>
      </c>
      <c r="G32" s="27">
        <v>4.8569039333452375</v>
      </c>
      <c r="H32" s="27">
        <v>2.6735876487089709</v>
      </c>
      <c r="I32" s="27">
        <v>3.1837757922478631</v>
      </c>
      <c r="J32" s="36">
        <v>4.6392727518879022</v>
      </c>
      <c r="K32" s="45">
        <v>19</v>
      </c>
      <c r="L32" s="18"/>
    </row>
    <row r="33" spans="1:14">
      <c r="A33" s="16"/>
      <c r="B33" s="11" t="s">
        <v>5</v>
      </c>
      <c r="C33" s="27">
        <v>1.2838113908685758</v>
      </c>
      <c r="D33" s="27">
        <v>0.72829498426755868</v>
      </c>
      <c r="E33" s="27">
        <v>6.2002714528281277</v>
      </c>
      <c r="F33" s="27">
        <v>6.1634613556503863</v>
      </c>
      <c r="G33" s="27">
        <v>4.1928183112065138</v>
      </c>
      <c r="H33" s="27">
        <v>3.9408040055533715</v>
      </c>
      <c r="I33" s="27">
        <v>2.7899553492178084</v>
      </c>
      <c r="J33" s="36">
        <v>4.5852410831510291</v>
      </c>
      <c r="K33" s="45">
        <v>20</v>
      </c>
      <c r="L33" s="18"/>
    </row>
    <row r="34" spans="1:14">
      <c r="A34" s="16"/>
      <c r="B34" s="11" t="s">
        <v>22</v>
      </c>
      <c r="C34" s="27">
        <v>1.5414049004564623</v>
      </c>
      <c r="D34" s="27">
        <v>1.3757564634573631</v>
      </c>
      <c r="E34" s="27">
        <v>0.89845501610207501</v>
      </c>
      <c r="F34" s="27">
        <v>3.9525788735886711</v>
      </c>
      <c r="G34" s="27">
        <v>5.1000190258521352</v>
      </c>
      <c r="H34" s="27">
        <v>2.2532525345357413</v>
      </c>
      <c r="I34" s="27">
        <v>3.0696339466174432</v>
      </c>
      <c r="J34" s="36">
        <v>3.8245719197683887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6.7439073570419703</v>
      </c>
      <c r="G35" s="27">
        <v>5.8537789893722092</v>
      </c>
      <c r="H35" s="27">
        <v>7.3188015953993144</v>
      </c>
      <c r="I35" s="27">
        <v>3.6944316077127124</v>
      </c>
      <c r="J35" s="36">
        <v>2.9597533628277439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4.9947541739188441</v>
      </c>
      <c r="G36" s="27">
        <v>3.8330675172780428</v>
      </c>
      <c r="H36" s="27">
        <v>3.2281976655871576</v>
      </c>
      <c r="I36" s="27">
        <v>1.5193393780168802</v>
      </c>
      <c r="J36" s="36">
        <v>1.4140024458420684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3.8494197565808097</v>
      </c>
      <c r="G37" s="27">
        <v>2.020091573839951</v>
      </c>
      <c r="H37" s="27">
        <v>3.7059654211671318</v>
      </c>
      <c r="I37" s="27">
        <v>2.1708719096551019</v>
      </c>
      <c r="J37" s="36">
        <v>0.82382594852746083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187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7</v>
      </c>
      <c r="C13" s="27">
        <v>17.914910841616539</v>
      </c>
      <c r="D13" s="27">
        <v>19.388522078475287</v>
      </c>
      <c r="E13" s="27">
        <v>19.364351865630251</v>
      </c>
      <c r="F13" s="27">
        <v>12.59981756789195</v>
      </c>
      <c r="G13" s="27">
        <v>13.808253067433599</v>
      </c>
      <c r="H13" s="27">
        <v>11.812146551582451</v>
      </c>
      <c r="I13" s="27">
        <v>14.602232104045477</v>
      </c>
      <c r="J13" s="36">
        <v>16.957295547906643</v>
      </c>
      <c r="K13" s="45">
        <v>1</v>
      </c>
      <c r="L13" s="18"/>
    </row>
    <row r="14" spans="1:15">
      <c r="A14" s="16"/>
      <c r="B14" s="11" t="s">
        <v>8</v>
      </c>
      <c r="C14" s="27">
        <v>14.896076081931483</v>
      </c>
      <c r="D14" s="27">
        <v>13.661999130155248</v>
      </c>
      <c r="E14" s="27">
        <v>12.128804817167667</v>
      </c>
      <c r="F14" s="27">
        <v>14.239067163573369</v>
      </c>
      <c r="G14" s="27">
        <v>9.0783576726582211</v>
      </c>
      <c r="H14" s="27">
        <v>11.070090300387001</v>
      </c>
      <c r="I14" s="27">
        <v>9.2474984465728198</v>
      </c>
      <c r="J14" s="36">
        <v>15.637586431391442</v>
      </c>
      <c r="K14" s="45">
        <v>2</v>
      </c>
      <c r="L14" s="18"/>
    </row>
    <row r="15" spans="1:15">
      <c r="A15" s="16"/>
      <c r="B15" s="11" t="s">
        <v>10</v>
      </c>
      <c r="C15" s="27">
        <v>13.829056895220116</v>
      </c>
      <c r="D15" s="27">
        <v>13.890889912269417</v>
      </c>
      <c r="E15" s="27">
        <v>11.834982652170858</v>
      </c>
      <c r="F15" s="27">
        <v>11.702514880357507</v>
      </c>
      <c r="G15" s="27">
        <v>13.326798135382884</v>
      </c>
      <c r="H15" s="27">
        <v>13.459036925765883</v>
      </c>
      <c r="I15" s="27">
        <v>17.469222147085254</v>
      </c>
      <c r="J15" s="36">
        <v>14.887224408615801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>
        <v>9.3889453600173294</v>
      </c>
      <c r="G16" s="27">
        <v>8.8460138332726608</v>
      </c>
      <c r="H16" s="27">
        <v>12.013989644202484</v>
      </c>
      <c r="I16" s="27">
        <v>9.2710326523054132</v>
      </c>
      <c r="J16" s="36">
        <v>14.342193855690521</v>
      </c>
      <c r="K16" s="45">
        <v>4</v>
      </c>
      <c r="L16" s="18"/>
    </row>
    <row r="17" spans="1:15">
      <c r="A17" s="16"/>
      <c r="B17" s="11" t="s">
        <v>11</v>
      </c>
      <c r="C17" s="27"/>
      <c r="D17" s="27"/>
      <c r="E17" s="27"/>
      <c r="F17" s="27">
        <v>12.488660134488466</v>
      </c>
      <c r="G17" s="27">
        <v>18.163121718893755</v>
      </c>
      <c r="H17" s="27">
        <v>15.396000036468291</v>
      </c>
      <c r="I17" s="27">
        <v>16.127408685648547</v>
      </c>
      <c r="J17" s="36">
        <v>13.115692172254423</v>
      </c>
      <c r="K17" s="45">
        <v>5</v>
      </c>
      <c r="L17" s="18"/>
    </row>
    <row r="18" spans="1:15">
      <c r="A18" s="16"/>
      <c r="B18" s="11" t="s">
        <v>185</v>
      </c>
      <c r="C18" s="27"/>
      <c r="D18" s="27"/>
      <c r="E18" s="27"/>
      <c r="F18" s="27">
        <v>10.977805116166204</v>
      </c>
      <c r="G18" s="27">
        <v>10.670976930525175</v>
      </c>
      <c r="H18" s="27">
        <v>11.846274293082805</v>
      </c>
      <c r="I18" s="27">
        <v>16.580979592183301</v>
      </c>
      <c r="J18" s="36">
        <v>12.951847244531939</v>
      </c>
      <c r="K18" s="45">
        <v>6</v>
      </c>
      <c r="L18" s="18"/>
    </row>
    <row r="19" spans="1:15">
      <c r="A19" s="16"/>
      <c r="B19" s="11" t="s">
        <v>9</v>
      </c>
      <c r="C19" s="27"/>
      <c r="D19" s="27"/>
      <c r="E19" s="27"/>
      <c r="F19" s="27">
        <v>7.6723411992114992</v>
      </c>
      <c r="G19" s="27">
        <v>10.322256113875957</v>
      </c>
      <c r="H19" s="27">
        <v>12.993646470528994</v>
      </c>
      <c r="I19" s="27">
        <v>13.363536953872353</v>
      </c>
      <c r="J19" s="36">
        <v>12.500930251788148</v>
      </c>
      <c r="K19" s="45">
        <v>7</v>
      </c>
      <c r="L19" s="18"/>
    </row>
    <row r="20" spans="1:15">
      <c r="A20" s="16"/>
      <c r="B20" s="11" t="s">
        <v>3</v>
      </c>
      <c r="C20" s="27"/>
      <c r="D20" s="27"/>
      <c r="E20" s="27"/>
      <c r="F20" s="27">
        <v>9.9800404485340071</v>
      </c>
      <c r="G20" s="27">
        <v>8.9228826525265639</v>
      </c>
      <c r="H20" s="27">
        <v>5.9804721511847587</v>
      </c>
      <c r="I20" s="27">
        <v>8.3171316125988533</v>
      </c>
      <c r="J20" s="36">
        <v>11.998017930035813</v>
      </c>
      <c r="K20" s="45">
        <v>8</v>
      </c>
      <c r="L20" s="18"/>
    </row>
    <row r="21" spans="1:15">
      <c r="A21" s="16"/>
      <c r="B21" s="11" t="s">
        <v>25</v>
      </c>
      <c r="C21" s="53">
        <v>12.704674857293702</v>
      </c>
      <c r="D21" s="53">
        <v>16.604063839520016</v>
      </c>
      <c r="E21" s="53">
        <v>9.2818231562633784</v>
      </c>
      <c r="F21" s="53">
        <v>11.464988096869609</v>
      </c>
      <c r="G21" s="53">
        <v>7.0872787538523134</v>
      </c>
      <c r="H21" s="53">
        <v>6.4019672855879755</v>
      </c>
      <c r="I21" s="53">
        <v>8.0459775030276486</v>
      </c>
      <c r="J21" s="36">
        <v>11.606729030801697</v>
      </c>
      <c r="K21" s="108">
        <v>9</v>
      </c>
      <c r="L21" s="18"/>
    </row>
    <row r="22" spans="1:15">
      <c r="A22" s="16"/>
      <c r="B22" s="12" t="s">
        <v>4</v>
      </c>
      <c r="C22" s="50">
        <v>7.7189903046475381</v>
      </c>
      <c r="D22" s="50">
        <v>8.6532785157574246</v>
      </c>
      <c r="E22" s="50">
        <v>8.6097279256393566</v>
      </c>
      <c r="F22" s="50">
        <v>7.8447031995339076</v>
      </c>
      <c r="G22" s="50">
        <v>9.594830407046997</v>
      </c>
      <c r="H22" s="50">
        <v>8.410498948589769</v>
      </c>
      <c r="I22" s="50">
        <v>11.292851386633798</v>
      </c>
      <c r="J22" s="50">
        <v>11.576703223559694</v>
      </c>
      <c r="K22" s="107">
        <v>10</v>
      </c>
      <c r="L22" s="18"/>
    </row>
    <row r="23" spans="1:15">
      <c r="A23" s="16"/>
      <c r="B23" s="11" t="s">
        <v>24</v>
      </c>
      <c r="C23" s="27">
        <v>12.701099918988271</v>
      </c>
      <c r="D23" s="27">
        <v>9.8124648941457391</v>
      </c>
      <c r="E23" s="27">
        <v>12.28375178465717</v>
      </c>
      <c r="F23" s="27">
        <v>9.8139374982322174</v>
      </c>
      <c r="G23" s="27">
        <v>10.596695294644128</v>
      </c>
      <c r="H23" s="27">
        <v>12.984217645021417</v>
      </c>
      <c r="I23" s="27">
        <v>13.423573175069786</v>
      </c>
      <c r="J23" s="36">
        <v>11.553163149441058</v>
      </c>
      <c r="K23" s="45">
        <v>11</v>
      </c>
      <c r="L23" s="18"/>
      <c r="N23" s="23"/>
      <c r="O23" s="34"/>
    </row>
    <row r="24" spans="1:15">
      <c r="A24" s="16"/>
      <c r="B24" s="11" t="s">
        <v>22</v>
      </c>
      <c r="C24" s="27">
        <v>12.396982330177664</v>
      </c>
      <c r="D24" s="27">
        <v>10.632080486043414</v>
      </c>
      <c r="E24" s="27">
        <v>12.005334358275533</v>
      </c>
      <c r="F24" s="27">
        <v>6.5172133582435814</v>
      </c>
      <c r="G24" s="27">
        <v>7.826169150732011</v>
      </c>
      <c r="H24" s="27">
        <v>9.4968838852350697</v>
      </c>
      <c r="I24" s="27">
        <v>12.394546719322557</v>
      </c>
      <c r="J24" s="36">
        <v>11.550517317814842</v>
      </c>
      <c r="K24" s="45">
        <v>12</v>
      </c>
      <c r="L24" s="18"/>
      <c r="N24" s="23"/>
      <c r="O24" s="34"/>
    </row>
    <row r="25" spans="1:15">
      <c r="A25" s="16"/>
      <c r="B25" s="11" t="s">
        <v>16</v>
      </c>
      <c r="C25" s="27"/>
      <c r="D25" s="27"/>
      <c r="E25" s="27"/>
      <c r="F25" s="27">
        <v>9.1017228991906496</v>
      </c>
      <c r="G25" s="27">
        <v>6.1584605250248776</v>
      </c>
      <c r="H25" s="27">
        <v>8.193477815595541</v>
      </c>
      <c r="I25" s="27">
        <v>4.1184209969667105</v>
      </c>
      <c r="J25" s="36">
        <v>11.32953038708265</v>
      </c>
      <c r="K25" s="45">
        <v>13</v>
      </c>
      <c r="L25" s="18"/>
    </row>
    <row r="26" spans="1:15">
      <c r="A26" s="16"/>
      <c r="B26" s="11" t="s">
        <v>23</v>
      </c>
      <c r="C26" s="27">
        <v>7.2691571655808955</v>
      </c>
      <c r="D26" s="27">
        <v>7.77919985145593</v>
      </c>
      <c r="E26" s="27">
        <v>9.9380862656299467</v>
      </c>
      <c r="F26" s="27">
        <v>7.735531930992245</v>
      </c>
      <c r="G26" s="27">
        <v>8.365816772757773</v>
      </c>
      <c r="H26" s="27">
        <v>12.185478325212623</v>
      </c>
      <c r="I26" s="27">
        <v>10.677731894443108</v>
      </c>
      <c r="J26" s="36">
        <v>11.17913758266409</v>
      </c>
      <c r="K26" s="45">
        <v>14</v>
      </c>
      <c r="L26" s="18"/>
    </row>
    <row r="27" spans="1:15">
      <c r="A27" s="16"/>
      <c r="B27" s="11" t="s">
        <v>17</v>
      </c>
      <c r="C27" s="27"/>
      <c r="D27" s="27"/>
      <c r="E27" s="27"/>
      <c r="F27" s="27">
        <v>10.49469370807733</v>
      </c>
      <c r="G27" s="27">
        <v>9.8067134702646825</v>
      </c>
      <c r="H27" s="27">
        <v>7.4743473046318272</v>
      </c>
      <c r="I27" s="27">
        <v>9.9679823597855179</v>
      </c>
      <c r="J27" s="36">
        <v>10.954977686093054</v>
      </c>
      <c r="K27" s="45">
        <v>15</v>
      </c>
      <c r="L27" s="18"/>
    </row>
    <row r="28" spans="1:15">
      <c r="A28" s="16"/>
      <c r="B28" s="11" t="s">
        <v>20</v>
      </c>
      <c r="C28" s="27">
        <v>14.792570867555455</v>
      </c>
      <c r="D28" s="27">
        <v>11.389830920024933</v>
      </c>
      <c r="E28" s="27">
        <v>11.506242098204917</v>
      </c>
      <c r="F28" s="27">
        <v>9.356076199340146</v>
      </c>
      <c r="G28" s="27">
        <v>8.2723345768702146</v>
      </c>
      <c r="H28" s="27">
        <v>9.8296796198583216</v>
      </c>
      <c r="I28" s="27">
        <v>9.9625875240845616</v>
      </c>
      <c r="J28" s="36">
        <v>10.79055662394599</v>
      </c>
      <c r="K28" s="45">
        <v>16</v>
      </c>
      <c r="L28" s="18"/>
    </row>
    <row r="29" spans="1:15">
      <c r="A29" s="16"/>
      <c r="B29" s="12" t="s">
        <v>26</v>
      </c>
      <c r="C29" s="28">
        <v>9.8434656980244597</v>
      </c>
      <c r="D29" s="28">
        <v>10.381646013428279</v>
      </c>
      <c r="E29" s="28">
        <v>10.879330220041425</v>
      </c>
      <c r="F29" s="28">
        <v>7.7731558336936954</v>
      </c>
      <c r="G29" s="28">
        <v>8.4310618289855022</v>
      </c>
      <c r="H29" s="28">
        <v>9.1515395160873503</v>
      </c>
      <c r="I29" s="28">
        <v>10.439409456240703</v>
      </c>
      <c r="J29" s="50">
        <v>10.549389345609184</v>
      </c>
      <c r="K29" s="45"/>
      <c r="L29" s="18"/>
    </row>
    <row r="30" spans="1:15">
      <c r="A30" s="16"/>
      <c r="B30" s="11" t="s">
        <v>19</v>
      </c>
      <c r="C30" s="27">
        <v>10.292731794382984</v>
      </c>
      <c r="D30" s="27">
        <v>9.8951749694789282</v>
      </c>
      <c r="E30" s="27">
        <v>11.360501082165852</v>
      </c>
      <c r="F30" s="27">
        <v>5.0688237410229107</v>
      </c>
      <c r="G30" s="27">
        <v>6.8770057288762398</v>
      </c>
      <c r="H30" s="27">
        <v>9.3514548959341077</v>
      </c>
      <c r="I30" s="27">
        <v>12.432956570256117</v>
      </c>
      <c r="J30" s="36">
        <v>10.403602352961762</v>
      </c>
      <c r="K30" s="45">
        <v>17</v>
      </c>
      <c r="L30" s="18"/>
    </row>
    <row r="31" spans="1:15">
      <c r="A31" s="16"/>
      <c r="B31" s="11" t="s">
        <v>18</v>
      </c>
      <c r="C31" s="27">
        <v>12.839076863363264</v>
      </c>
      <c r="D31" s="27">
        <v>13.233385697698244</v>
      </c>
      <c r="E31" s="27">
        <v>8.8908008497874604</v>
      </c>
      <c r="F31" s="27">
        <v>10.577678415027693</v>
      </c>
      <c r="G31" s="27">
        <v>9.1553313721089218</v>
      </c>
      <c r="H31" s="27">
        <v>11.599158113231383</v>
      </c>
      <c r="I31" s="27">
        <v>10.458695827834193</v>
      </c>
      <c r="J31" s="36">
        <v>10.349763061689456</v>
      </c>
      <c r="K31" s="45">
        <v>18</v>
      </c>
      <c r="L31" s="18"/>
    </row>
    <row r="32" spans="1:15">
      <c r="A32" s="16"/>
      <c r="B32" s="11" t="s">
        <v>21</v>
      </c>
      <c r="C32" s="27">
        <v>10.048542194020197</v>
      </c>
      <c r="D32" s="27">
        <v>11.651699709311233</v>
      </c>
      <c r="E32" s="27">
        <v>16.332359843939841</v>
      </c>
      <c r="F32" s="27">
        <v>7.9546748555587712</v>
      </c>
      <c r="G32" s="27">
        <v>7.6549763311545904</v>
      </c>
      <c r="H32" s="27">
        <v>7.9869954991190113</v>
      </c>
      <c r="I32" s="27">
        <v>9.8896986882623334</v>
      </c>
      <c r="J32" s="36">
        <v>9.3936993644643891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10.705391494477393</v>
      </c>
      <c r="G33" s="27">
        <v>7.3955987515309562</v>
      </c>
      <c r="H33" s="27">
        <v>11.652165847323996</v>
      </c>
      <c r="I33" s="27">
        <v>10.382833792423378</v>
      </c>
      <c r="J33" s="36">
        <v>7.1625280310156247</v>
      </c>
      <c r="K33" s="45">
        <v>20</v>
      </c>
      <c r="L33" s="18"/>
    </row>
    <row r="34" spans="1:14">
      <c r="A34" s="16"/>
      <c r="B34" s="11" t="s">
        <v>5</v>
      </c>
      <c r="C34" s="27">
        <v>4.9681333636872456</v>
      </c>
      <c r="D34" s="27">
        <v>3.0473917477095709</v>
      </c>
      <c r="E34" s="27">
        <v>15.825181416035713</v>
      </c>
      <c r="F34" s="27">
        <v>7.3843141118376145</v>
      </c>
      <c r="G34" s="27">
        <v>7.1402505891411368</v>
      </c>
      <c r="H34" s="27">
        <v>15.785141733450155</v>
      </c>
      <c r="I34" s="27">
        <v>15.051168342409449</v>
      </c>
      <c r="J34" s="36">
        <v>6.5572057664598349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9.3015194948756861</v>
      </c>
      <c r="G35" s="27">
        <v>2.0136868492799764</v>
      </c>
      <c r="H35" s="27">
        <v>4.3950505717562827</v>
      </c>
      <c r="I35" s="27">
        <v>4.1886182693440608</v>
      </c>
      <c r="J35" s="36">
        <v>5.9793267174897142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8.6728969695499512</v>
      </c>
      <c r="G36" s="27">
        <v>7.6389627266820259</v>
      </c>
      <c r="H36" s="27">
        <v>6.3664700056507124</v>
      </c>
      <c r="I36" s="27">
        <v>5.0429985581663068</v>
      </c>
      <c r="J36" s="36">
        <v>5.5790312718378745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4.7891310500990674</v>
      </c>
      <c r="G37" s="27">
        <v>3.7463267955989892</v>
      </c>
      <c r="H37" s="27">
        <v>5.7644110275689231</v>
      </c>
      <c r="I37" s="27">
        <v>2.6236137959100621</v>
      </c>
      <c r="J37" s="36">
        <v>1.5375431148845853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topLeftCell="A19" zoomScaleNormal="100" zoomScaleSheetLayoutView="100" workbookViewId="0">
      <selection activeCell="G30" sqref="G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166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192</v>
      </c>
      <c r="C8" s="188"/>
      <c r="D8" s="188"/>
      <c r="E8" s="188"/>
      <c r="F8" s="188"/>
      <c r="G8" s="188"/>
      <c r="H8" s="188"/>
      <c r="I8" s="188"/>
      <c r="J8" s="18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189</v>
      </c>
      <c r="H10" s="190"/>
      <c r="I10" s="190" t="s">
        <v>188</v>
      </c>
      <c r="J10" s="18"/>
    </row>
    <row r="11" spans="1:13">
      <c r="A11" s="16"/>
      <c r="B11" s="11"/>
      <c r="C11" s="182">
        <v>2008</v>
      </c>
      <c r="D11" s="182">
        <v>2009</v>
      </c>
      <c r="E11" s="182">
        <v>2010</v>
      </c>
      <c r="F11" s="85">
        <v>2011</v>
      </c>
      <c r="G11" s="86" t="s">
        <v>106</v>
      </c>
      <c r="H11" s="86" t="s">
        <v>107</v>
      </c>
      <c r="I11" s="190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29</v>
      </c>
      <c r="C13" s="25">
        <v>7108.7129999999997</v>
      </c>
      <c r="D13" s="25">
        <v>7213.2439999999997</v>
      </c>
      <c r="E13" s="25">
        <v>7317.4743333333327</v>
      </c>
      <c r="F13" s="29">
        <v>7421.3563333333332</v>
      </c>
      <c r="G13" s="28">
        <f>IF(OR(OR(F13=0,E13=0),F13=""),"",(F13/E13-1)*100)</f>
        <v>1.4196428339596112</v>
      </c>
      <c r="H13" s="26">
        <f>F13-E13</f>
        <v>103.88200000000052</v>
      </c>
      <c r="I13" s="28">
        <f>IF(F13=0,"",F13/$F$13*100)</f>
        <v>100</v>
      </c>
      <c r="J13" s="18"/>
    </row>
    <row r="14" spans="1:13">
      <c r="A14" s="16"/>
      <c r="B14" s="11" t="s">
        <v>30</v>
      </c>
      <c r="C14" s="25">
        <v>5661.2566666666671</v>
      </c>
      <c r="D14" s="25">
        <v>5771.621666666666</v>
      </c>
      <c r="E14" s="25">
        <v>5880.1820000000007</v>
      </c>
      <c r="F14" s="29">
        <v>5986.9780000000001</v>
      </c>
      <c r="G14" s="28">
        <f t="shared" ref="G14:G31" si="0">IF(OR(OR(F14=0,E14=0),F14=""),"",(F14/E14-1)*100)</f>
        <v>1.8162022876162531</v>
      </c>
      <c r="H14" s="26">
        <f t="shared" ref="H14:H31" si="1">F14-E14</f>
        <v>106.79599999999937</v>
      </c>
      <c r="I14" s="28">
        <f t="shared" ref="I14:I31" si="2">IF(F14=0,"",F14/$F$13*100)</f>
        <v>80.67228860995715</v>
      </c>
      <c r="J14" s="18"/>
      <c r="L14" s="23"/>
      <c r="M14" s="34"/>
    </row>
    <row r="15" spans="1:13">
      <c r="A15" s="16"/>
      <c r="B15" s="11" t="s">
        <v>31</v>
      </c>
      <c r="C15" s="25">
        <v>3764.0616666666665</v>
      </c>
      <c r="D15" s="25">
        <v>3831.8376666666663</v>
      </c>
      <c r="E15" s="25">
        <v>3942.3170000000005</v>
      </c>
      <c r="F15" s="29">
        <v>4208.6909999999998</v>
      </c>
      <c r="G15" s="28">
        <f t="shared" si="0"/>
        <v>6.7567879498274586</v>
      </c>
      <c r="H15" s="26">
        <f t="shared" si="1"/>
        <v>266.37399999999934</v>
      </c>
      <c r="I15" s="28">
        <f t="shared" si="2"/>
        <v>56.710536604966499</v>
      </c>
      <c r="J15" s="18"/>
      <c r="L15" s="23"/>
      <c r="M15" s="34"/>
    </row>
    <row r="16" spans="1:13">
      <c r="A16" s="16"/>
      <c r="B16" s="11" t="s">
        <v>32</v>
      </c>
      <c r="C16" s="25">
        <v>3360.6890000000003</v>
      </c>
      <c r="D16" s="25">
        <v>3379.5583333333329</v>
      </c>
      <c r="E16" s="25">
        <v>3497.6073333333334</v>
      </c>
      <c r="F16" s="29">
        <v>3750.1033333333339</v>
      </c>
      <c r="G16" s="28">
        <f t="shared" si="0"/>
        <v>7.2191065473139693</v>
      </c>
      <c r="H16" s="26">
        <f t="shared" si="1"/>
        <v>252.49600000000055</v>
      </c>
      <c r="I16" s="28">
        <f t="shared" si="2"/>
        <v>50.531239370485245</v>
      </c>
      <c r="J16" s="18"/>
    </row>
    <row r="17" spans="1:10">
      <c r="A17" s="16"/>
      <c r="B17" s="11" t="s">
        <v>33</v>
      </c>
      <c r="C17" s="25">
        <v>403.37266666666665</v>
      </c>
      <c r="D17" s="25">
        <v>452.27933333333334</v>
      </c>
      <c r="E17" s="25">
        <v>444.70966666666669</v>
      </c>
      <c r="F17" s="29">
        <v>458.58766666666662</v>
      </c>
      <c r="G17" s="28">
        <f t="shared" si="0"/>
        <v>3.120687729597349</v>
      </c>
      <c r="H17" s="26">
        <f t="shared" si="1"/>
        <v>13.877999999999929</v>
      </c>
      <c r="I17" s="28">
        <f t="shared" si="2"/>
        <v>6.179297234481262</v>
      </c>
      <c r="J17" s="18"/>
    </row>
    <row r="18" spans="1:10">
      <c r="A18" s="16"/>
      <c r="B18" s="11" t="s">
        <v>60</v>
      </c>
      <c r="C18" s="25">
        <v>385.48633333333333</v>
      </c>
      <c r="D18" s="25">
        <v>435.93433333333331</v>
      </c>
      <c r="E18" s="25">
        <v>425.05533333333341</v>
      </c>
      <c r="F18" s="29">
        <v>439.02399999999994</v>
      </c>
      <c r="G18" s="28">
        <f t="shared" si="0"/>
        <v>3.2863172324230305</v>
      </c>
      <c r="H18" s="26">
        <f t="shared" si="1"/>
        <v>13.968666666666536</v>
      </c>
      <c r="I18" s="28">
        <f t="shared" si="2"/>
        <v>5.9156841456069866</v>
      </c>
      <c r="J18" s="18"/>
    </row>
    <row r="19" spans="1:10">
      <c r="A19" s="16"/>
      <c r="B19" s="11" t="s">
        <v>61</v>
      </c>
      <c r="C19" s="25">
        <v>17.887</v>
      </c>
      <c r="D19" s="25">
        <v>16.344999999999999</v>
      </c>
      <c r="E19" s="25">
        <v>19.654333333333337</v>
      </c>
      <c r="F19" s="29">
        <v>19.563666666666666</v>
      </c>
      <c r="G19" s="28">
        <f t="shared" si="0"/>
        <v>-0.4613062428981074</v>
      </c>
      <c r="H19" s="26">
        <f t="shared" si="1"/>
        <v>-9.0666666666670892E-2</v>
      </c>
      <c r="I19" s="28">
        <f t="shared" si="2"/>
        <v>0.26361308887427543</v>
      </c>
      <c r="J19" s="18"/>
    </row>
    <row r="20" spans="1:10">
      <c r="A20" s="16"/>
      <c r="B20" s="11" t="s">
        <v>34</v>
      </c>
      <c r="C20" s="25">
        <v>1897.1949999999999</v>
      </c>
      <c r="D20" s="25">
        <v>1939.7839999999999</v>
      </c>
      <c r="E20" s="25">
        <v>1937.865</v>
      </c>
      <c r="F20" s="29">
        <v>1778.287</v>
      </c>
      <c r="G20" s="28">
        <f t="shared" si="0"/>
        <v>-8.234732553609259</v>
      </c>
      <c r="H20" s="26">
        <f t="shared" si="1"/>
        <v>-159.57799999999997</v>
      </c>
      <c r="I20" s="28">
        <f t="shared" si="2"/>
        <v>23.961752004990643</v>
      </c>
      <c r="J20" s="18"/>
    </row>
    <row r="21" spans="1:10">
      <c r="A21" s="16"/>
      <c r="B21" s="11" t="s">
        <v>117</v>
      </c>
      <c r="C21" s="25">
        <v>872.04699999999991</v>
      </c>
      <c r="D21" s="25">
        <v>799.67900000000009</v>
      </c>
      <c r="E21" s="25">
        <v>861.36900000000003</v>
      </c>
      <c r="F21" s="29">
        <v>780.50833333333333</v>
      </c>
      <c r="G21" s="28">
        <f t="shared" ref="G21:G23" si="3">IF(OR(OR(F21=0,E21=0),F21=""),"",(F21/E21-1)*100)</f>
        <v>-9.3874595750098599</v>
      </c>
      <c r="H21" s="26">
        <f t="shared" ref="H21:H23" si="4">F21-E21</f>
        <v>-80.860666666666702</v>
      </c>
      <c r="I21" s="28">
        <f t="shared" ref="I21:I23" si="5">IF(F21=0,"",F21/$F$13*100)</f>
        <v>10.517057775916882</v>
      </c>
      <c r="J21" s="18"/>
    </row>
    <row r="22" spans="1:10">
      <c r="A22" s="16"/>
      <c r="B22" s="11" t="s">
        <v>118</v>
      </c>
      <c r="C22" s="25">
        <v>754.57733333333329</v>
      </c>
      <c r="D22" s="25">
        <v>886.56933333333336</v>
      </c>
      <c r="E22" s="25">
        <v>730.42033333333336</v>
      </c>
      <c r="F22" s="29">
        <v>616.56933333333336</v>
      </c>
      <c r="G22" s="28">
        <f t="shared" si="3"/>
        <v>-15.587052386730749</v>
      </c>
      <c r="H22" s="26">
        <f t="shared" si="4"/>
        <v>-113.851</v>
      </c>
      <c r="I22" s="28">
        <f t="shared" si="5"/>
        <v>8.3080410862902028</v>
      </c>
      <c r="J22" s="18"/>
    </row>
    <row r="23" spans="1:10">
      <c r="A23" s="16"/>
      <c r="B23" s="11" t="s">
        <v>119</v>
      </c>
      <c r="C23" s="25">
        <v>270.57133333333337</v>
      </c>
      <c r="D23" s="25">
        <v>253.53533333333334</v>
      </c>
      <c r="E23" s="25">
        <v>346.07600000000002</v>
      </c>
      <c r="F23" s="29">
        <v>381.209</v>
      </c>
      <c r="G23" s="28">
        <f t="shared" si="3"/>
        <v>10.151816364035637</v>
      </c>
      <c r="H23" s="26">
        <f t="shared" si="4"/>
        <v>35.132999999999981</v>
      </c>
      <c r="I23" s="28">
        <f t="shared" si="5"/>
        <v>5.1366486512416039</v>
      </c>
      <c r="J23" s="18"/>
    </row>
    <row r="24" spans="1:10">
      <c r="A24" s="16"/>
      <c r="B24" s="11" t="s">
        <v>57</v>
      </c>
      <c r="C24" s="25">
        <v>1144.7526666666665</v>
      </c>
      <c r="D24" s="25">
        <v>865.57933333333324</v>
      </c>
      <c r="E24" s="25">
        <v>1175.0730000000001</v>
      </c>
      <c r="F24" s="29">
        <v>1469.3186666666668</v>
      </c>
      <c r="G24" s="28">
        <f t="shared" si="0"/>
        <v>25.040628681508871</v>
      </c>
      <c r="H24" s="26">
        <f t="shared" si="1"/>
        <v>294.24566666666669</v>
      </c>
      <c r="I24" s="28">
        <f t="shared" si="2"/>
        <v>19.798519309296069</v>
      </c>
      <c r="J24" s="18"/>
    </row>
    <row r="25" spans="1:10">
      <c r="A25" s="16"/>
      <c r="B25" s="11" t="s">
        <v>35</v>
      </c>
      <c r="C25" s="25">
        <v>390.90100000000001</v>
      </c>
      <c r="D25" s="25">
        <v>192.51833333333335</v>
      </c>
      <c r="E25" s="25">
        <v>326.46766666666667</v>
      </c>
      <c r="F25" s="29">
        <v>536.03066666666666</v>
      </c>
      <c r="G25" s="28">
        <f t="shared" si="0"/>
        <v>64.191042910834454</v>
      </c>
      <c r="H25" s="26">
        <f t="shared" si="1"/>
        <v>209.56299999999999</v>
      </c>
      <c r="I25" s="28">
        <f t="shared" si="2"/>
        <v>7.222812685318214</v>
      </c>
      <c r="J25" s="18"/>
    </row>
    <row r="26" spans="1:10">
      <c r="A26" s="16"/>
      <c r="B26" s="11" t="s">
        <v>44</v>
      </c>
      <c r="C26" s="25">
        <v>783.45066666666662</v>
      </c>
      <c r="D26" s="25">
        <v>542.39766666666662</v>
      </c>
      <c r="E26" s="25">
        <v>809.46966666666674</v>
      </c>
      <c r="F26" s="29">
        <v>922.04233333333332</v>
      </c>
      <c r="G26" s="28">
        <f t="shared" si="0"/>
        <v>13.906965424687501</v>
      </c>
      <c r="H26" s="26">
        <f t="shared" si="1"/>
        <v>112.57266666666658</v>
      </c>
      <c r="I26" s="28">
        <f t="shared" si="2"/>
        <v>12.42417547304583</v>
      </c>
      <c r="J26" s="18"/>
    </row>
    <row r="27" spans="1:10">
      <c r="A27" s="16"/>
      <c r="B27" s="11" t="s">
        <v>36</v>
      </c>
      <c r="C27" s="25">
        <v>964.00166666666667</v>
      </c>
      <c r="D27" s="25">
        <v>766.56166666666661</v>
      </c>
      <c r="E27" s="25">
        <v>1015.576</v>
      </c>
      <c r="F27" s="29">
        <v>1215.9906666666668</v>
      </c>
      <c r="G27" s="28">
        <f t="shared" si="0"/>
        <v>19.734088504126412</v>
      </c>
      <c r="H27" s="26">
        <f t="shared" si="1"/>
        <v>200.41466666666679</v>
      </c>
      <c r="I27" s="28">
        <f t="shared" si="2"/>
        <v>16.385019288253197</v>
      </c>
      <c r="J27" s="18"/>
    </row>
    <row r="28" spans="1:10">
      <c r="A28" s="16"/>
      <c r="B28" s="11" t="s">
        <v>58</v>
      </c>
      <c r="C28" s="25">
        <v>455.92599999999999</v>
      </c>
      <c r="D28" s="25">
        <v>373.64833333333331</v>
      </c>
      <c r="E28" s="25">
        <v>528.93400000000008</v>
      </c>
      <c r="F28" s="29">
        <v>613.22366666666665</v>
      </c>
      <c r="G28" s="28">
        <f t="shared" si="0"/>
        <v>15.935762621927596</v>
      </c>
      <c r="H28" s="26">
        <f t="shared" si="1"/>
        <v>84.289666666666562</v>
      </c>
      <c r="I28" s="28">
        <f t="shared" si="2"/>
        <v>8.262959479689</v>
      </c>
      <c r="J28" s="18"/>
    </row>
    <row r="29" spans="1:10">
      <c r="A29" s="16"/>
      <c r="B29" s="11" t="s">
        <v>35</v>
      </c>
      <c r="C29" s="25">
        <v>192.34299999999999</v>
      </c>
      <c r="D29" s="25">
        <v>97.658666666666662</v>
      </c>
      <c r="E29" s="25">
        <v>173.08500000000001</v>
      </c>
      <c r="F29" s="29">
        <v>252.26133333333334</v>
      </c>
      <c r="G29" s="28">
        <f t="shared" si="0"/>
        <v>45.744191197003389</v>
      </c>
      <c r="H29" s="26">
        <f t="shared" si="1"/>
        <v>79.176333333333332</v>
      </c>
      <c r="I29" s="28">
        <f t="shared" si="2"/>
        <v>3.3991270867872356</v>
      </c>
      <c r="J29" s="18"/>
    </row>
    <row r="30" spans="1:10">
      <c r="A30" s="16"/>
      <c r="B30" s="11" t="s">
        <v>44</v>
      </c>
      <c r="C30" s="25">
        <v>317.57033333333334</v>
      </c>
      <c r="D30" s="25">
        <v>256.43033333333329</v>
      </c>
      <c r="E30" s="25">
        <v>349.14266666666668</v>
      </c>
      <c r="F30" s="29">
        <v>390.74333333333334</v>
      </c>
      <c r="G30" s="28">
        <f t="shared" si="0"/>
        <v>11.915091061151696</v>
      </c>
      <c r="H30" s="26">
        <f t="shared" si="1"/>
        <v>41.600666666666655</v>
      </c>
      <c r="I30" s="28">
        <f t="shared" si="2"/>
        <v>5.2651202257772383</v>
      </c>
      <c r="J30" s="18"/>
    </row>
    <row r="31" spans="1:10">
      <c r="A31" s="16"/>
      <c r="B31" s="11" t="s">
        <v>36</v>
      </c>
      <c r="C31" s="25">
        <v>361.15533333333332</v>
      </c>
      <c r="D31" s="25">
        <v>322.2766666666667</v>
      </c>
      <c r="E31" s="25">
        <v>445.2</v>
      </c>
      <c r="F31" s="29">
        <v>487.22766666666666</v>
      </c>
      <c r="G31" s="28">
        <f t="shared" si="0"/>
        <v>9.4401766996106584</v>
      </c>
      <c r="H31" s="26">
        <f t="shared" si="1"/>
        <v>42.027666666666676</v>
      </c>
      <c r="I31" s="28">
        <f t="shared" si="2"/>
        <v>6.5652105192451575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112</v>
      </c>
      <c r="F49" s="34">
        <f>F15</f>
        <v>4208.6909999999998</v>
      </c>
    </row>
    <row r="50" spans="5:6">
      <c r="E50" s="23" t="s">
        <v>51</v>
      </c>
      <c r="F50" s="34">
        <f>F14-F15</f>
        <v>1778.2870000000003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29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51"/>
      <c r="D9" s="151"/>
      <c r="E9" s="151"/>
      <c r="F9" s="151"/>
      <c r="G9" s="151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51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151"/>
      <c r="D12" s="151"/>
      <c r="E12" s="151"/>
      <c r="F12" s="151"/>
      <c r="G12" s="151"/>
      <c r="H12" s="151"/>
      <c r="I12" s="151"/>
      <c r="J12" s="151"/>
      <c r="K12" s="151"/>
      <c r="L12" s="18"/>
    </row>
    <row r="13" spans="1:15">
      <c r="A13" s="16"/>
      <c r="B13" s="12" t="s">
        <v>26</v>
      </c>
      <c r="C13" s="26">
        <v>42541.610333333338</v>
      </c>
      <c r="D13" s="26">
        <v>43047.060666666664</v>
      </c>
      <c r="E13" s="26">
        <v>43555.752666666667</v>
      </c>
      <c r="F13" s="26">
        <v>44066.939666666665</v>
      </c>
      <c r="G13" s="26">
        <v>44582.937333333335</v>
      </c>
      <c r="H13" s="28">
        <f>IF(OR(OR(G13=0,F13=0),G13=""),"",(G13/F13-1)*100)</f>
        <v>1.1709405521912908</v>
      </c>
      <c r="I13" s="27">
        <f>IF(OR(OR(G13=0,F13=0),F13=""),"",(F13/E13-1)*100)</f>
        <v>1.1736383111368154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21127.99733333334</v>
      </c>
      <c r="D14" s="25">
        <f>D13-SUM(D15:D38)</f>
        <v>21322.622333333333</v>
      </c>
      <c r="E14" s="25">
        <f>E13-SUM(E15:E38)</f>
        <v>21521.360666666667</v>
      </c>
      <c r="F14" s="25">
        <f>F13-SUM(F15:F38)</f>
        <v>21724.622333333329</v>
      </c>
      <c r="G14" s="26">
        <f>G13-SUM(G15:G38)</f>
        <v>21935.339</v>
      </c>
      <c r="H14" s="28">
        <f t="shared" ref="H14:H38" si="1">IF(OR(OR(G14=0,F14=0),G14=""),"",(G14/F14-1)*100)</f>
        <v>0.96994398076764021</v>
      </c>
      <c r="I14" s="27">
        <f>IF(OR(OR(G14=0,F14=0),F14=""),"",(F14/E14-1)*100)</f>
        <v>0.94446475673577446</v>
      </c>
      <c r="J14" s="28">
        <f t="shared" ref="J14:J38" si="2">IF(G14=0,"",G14/$G$13*100)</f>
        <v>49.201197390822429</v>
      </c>
      <c r="K14" s="27">
        <f>IF(F14=0,"",F14/$F$13*100)</f>
        <v>49.299140121060816</v>
      </c>
      <c r="L14" s="18"/>
    </row>
    <row r="15" spans="1:15">
      <c r="A15" s="16"/>
      <c r="B15" s="12" t="s">
        <v>4</v>
      </c>
      <c r="C15" s="109">
        <v>7003.8820000000005</v>
      </c>
      <c r="D15" s="109">
        <v>7108.7129999999997</v>
      </c>
      <c r="E15" s="109">
        <v>7213.2439999999997</v>
      </c>
      <c r="F15" s="109">
        <v>7317.4743333333327</v>
      </c>
      <c r="G15" s="109">
        <v>7421.3563333333332</v>
      </c>
      <c r="H15" s="50">
        <f>IF(OR(OR(G15=0,F15=0),G15=""),"",(G15/F15-1)*100)</f>
        <v>1.4196428339596112</v>
      </c>
      <c r="I15" s="36">
        <f t="shared" ref="I15:I38" si="3">IF(OR(OR(G15=0,F15=0),F15=""),"",(F15/E15-1)*100)</f>
        <v>1.4449855478801732</v>
      </c>
      <c r="J15" s="50">
        <f t="shared" si="2"/>
        <v>16.646180752618573</v>
      </c>
      <c r="K15" s="36">
        <f t="shared" si="0"/>
        <v>16.605360818528663</v>
      </c>
      <c r="L15" s="18"/>
      <c r="N15" s="23" t="s">
        <v>4</v>
      </c>
      <c r="O15" s="34">
        <f>J15</f>
        <v>16.646180752618573</v>
      </c>
    </row>
    <row r="16" spans="1:15">
      <c r="A16" s="16"/>
      <c r="B16" s="11" t="s">
        <v>23</v>
      </c>
      <c r="C16" s="55">
        <v>3206.7510000000002</v>
      </c>
      <c r="D16" s="55">
        <v>3254.6206666666662</v>
      </c>
      <c r="E16" s="55">
        <v>3302.2759999999998</v>
      </c>
      <c r="F16" s="55">
        <v>3350.1753333333331</v>
      </c>
      <c r="G16" s="56">
        <v>3398.3943333333336</v>
      </c>
      <c r="H16" s="28">
        <f t="shared" si="1"/>
        <v>1.4392978039159399</v>
      </c>
      <c r="I16" s="27">
        <f t="shared" si="3"/>
        <v>1.4504945478007736</v>
      </c>
      <c r="J16" s="28">
        <f t="shared" si="2"/>
        <v>7.6226344350632438</v>
      </c>
      <c r="K16" s="27">
        <f t="shared" si="0"/>
        <v>7.6024687865209062</v>
      </c>
      <c r="L16" s="18"/>
      <c r="N16" s="23" t="s">
        <v>37</v>
      </c>
      <c r="O16" s="34">
        <f>100-O15</f>
        <v>83.353819247381423</v>
      </c>
    </row>
    <row r="17" spans="1:12">
      <c r="A17" s="16"/>
      <c r="B17" s="11" t="s">
        <v>24</v>
      </c>
      <c r="C17" s="25">
        <v>2210.3143333333333</v>
      </c>
      <c r="D17" s="25">
        <v>2237.2803333333336</v>
      </c>
      <c r="E17" s="25">
        <v>2264.3096666666665</v>
      </c>
      <c r="F17" s="25">
        <v>2291.4046666666668</v>
      </c>
      <c r="G17" s="26">
        <v>2318.5703333333331</v>
      </c>
      <c r="H17" s="28">
        <f t="shared" si="1"/>
        <v>1.1855464493831347</v>
      </c>
      <c r="I17" s="27">
        <f t="shared" si="3"/>
        <v>1.1966119475119052</v>
      </c>
      <c r="J17" s="28">
        <f t="shared" si="2"/>
        <v>5.200577781580594</v>
      </c>
      <c r="K17" s="27">
        <f t="shared" si="0"/>
        <v>5.1998270903299026</v>
      </c>
      <c r="L17" s="18"/>
    </row>
    <row r="18" spans="1:12">
      <c r="A18" s="16"/>
      <c r="B18" s="11" t="s">
        <v>25</v>
      </c>
      <c r="C18" s="25">
        <v>1642.3076666666666</v>
      </c>
      <c r="D18" s="25">
        <v>1665.1703333333335</v>
      </c>
      <c r="E18" s="25">
        <v>1687.9543333333334</v>
      </c>
      <c r="F18" s="25">
        <v>1710.6959999999999</v>
      </c>
      <c r="G18" s="26">
        <v>1733.3836666666666</v>
      </c>
      <c r="H18" s="28">
        <f t="shared" si="1"/>
        <v>1.3262243359817738</v>
      </c>
      <c r="I18" s="27">
        <f t="shared" si="3"/>
        <v>1.3472915835203159</v>
      </c>
      <c r="J18" s="28">
        <f t="shared" si="2"/>
        <v>3.8879978986280634</v>
      </c>
      <c r="K18" s="27">
        <f t="shared" si="0"/>
        <v>3.8820394902394666</v>
      </c>
      <c r="L18" s="18"/>
    </row>
    <row r="19" spans="1:12">
      <c r="A19" s="16"/>
      <c r="B19" s="11" t="s">
        <v>19</v>
      </c>
      <c r="C19" s="25">
        <v>981.55033333333324</v>
      </c>
      <c r="D19" s="25">
        <v>991.63900000000012</v>
      </c>
      <c r="E19" s="25">
        <v>1001.526</v>
      </c>
      <c r="F19" s="25">
        <v>1011.2513333333333</v>
      </c>
      <c r="G19" s="26">
        <v>1021.0013333333333</v>
      </c>
      <c r="H19" s="28">
        <f t="shared" si="1"/>
        <v>0.96415200441433146</v>
      </c>
      <c r="I19" s="27">
        <f t="shared" si="3"/>
        <v>0.97105150873100232</v>
      </c>
      <c r="J19" s="28">
        <f t="shared" si="2"/>
        <v>2.2901167899719361</v>
      </c>
      <c r="K19" s="27">
        <f t="shared" si="0"/>
        <v>2.294807265906575</v>
      </c>
      <c r="L19" s="18"/>
    </row>
    <row r="20" spans="1:12">
      <c r="A20" s="16"/>
      <c r="B20" s="11" t="s">
        <v>5</v>
      </c>
      <c r="C20" s="25">
        <v>861.36933333333343</v>
      </c>
      <c r="D20" s="25">
        <v>872.947</v>
      </c>
      <c r="E20" s="25">
        <v>884.60033333333342</v>
      </c>
      <c r="F20" s="25">
        <v>896.26933333333329</v>
      </c>
      <c r="G20" s="26">
        <v>907.9083333333333</v>
      </c>
      <c r="H20" s="28">
        <f t="shared" si="1"/>
        <v>1.2986051811806565</v>
      </c>
      <c r="I20" s="27">
        <f t="shared" si="3"/>
        <v>1.3191267920993122</v>
      </c>
      <c r="J20" s="28">
        <f t="shared" si="2"/>
        <v>2.036447994767983</v>
      </c>
      <c r="K20" s="27">
        <f t="shared" si="0"/>
        <v>2.0338814996297412</v>
      </c>
      <c r="L20" s="18"/>
    </row>
    <row r="21" spans="1:12">
      <c r="A21" s="16"/>
      <c r="B21" s="11" t="s">
        <v>20</v>
      </c>
      <c r="C21" s="25">
        <v>734.05466666666655</v>
      </c>
      <c r="D21" s="25">
        <v>742.94966666666676</v>
      </c>
      <c r="E21" s="25">
        <v>751.87766666666664</v>
      </c>
      <c r="F21" s="25">
        <v>760.89499999999998</v>
      </c>
      <c r="G21" s="26">
        <v>770.05666666666673</v>
      </c>
      <c r="H21" s="28">
        <f t="shared" si="1"/>
        <v>1.2040645117482374</v>
      </c>
      <c r="I21" s="27">
        <f t="shared" si="3"/>
        <v>1.1993085754641752</v>
      </c>
      <c r="J21" s="28">
        <f t="shared" si="2"/>
        <v>1.7272452483540566</v>
      </c>
      <c r="K21" s="27">
        <f t="shared" si="0"/>
        <v>1.7266799232159069</v>
      </c>
      <c r="L21" s="18"/>
    </row>
    <row r="22" spans="1:12">
      <c r="A22" s="16"/>
      <c r="B22" s="11" t="s">
        <v>22</v>
      </c>
      <c r="C22" s="25">
        <v>579.81200000000001</v>
      </c>
      <c r="D22" s="25">
        <v>584.47033333333331</v>
      </c>
      <c r="E22" s="25">
        <v>589.0386666666667</v>
      </c>
      <c r="F22" s="25">
        <v>593.61333333333334</v>
      </c>
      <c r="G22" s="26">
        <v>598.29499999999996</v>
      </c>
      <c r="H22" s="28">
        <f t="shared" si="1"/>
        <v>0.78867276116887375</v>
      </c>
      <c r="I22" s="27">
        <f t="shared" si="3"/>
        <v>0.77663266022149902</v>
      </c>
      <c r="J22" s="28">
        <f t="shared" si="2"/>
        <v>1.3419820132682747</v>
      </c>
      <c r="K22" s="27">
        <f t="shared" si="0"/>
        <v>1.3470718362191085</v>
      </c>
      <c r="L22" s="18"/>
    </row>
    <row r="23" spans="1:12">
      <c r="A23" s="16"/>
      <c r="B23" s="11" t="s">
        <v>7</v>
      </c>
      <c r="C23" s="25">
        <v>478.334</v>
      </c>
      <c r="D23" s="25">
        <v>483.95566666666667</v>
      </c>
      <c r="E23" s="25">
        <v>489.46966666666663</v>
      </c>
      <c r="F23" s="25">
        <v>494.94566666666668</v>
      </c>
      <c r="G23" s="26">
        <v>500.40266666666668</v>
      </c>
      <c r="H23" s="28">
        <f t="shared" si="1"/>
        <v>1.1025452625439636</v>
      </c>
      <c r="I23" s="27">
        <f t="shared" si="3"/>
        <v>1.1187618708411673</v>
      </c>
      <c r="J23" s="28">
        <f t="shared" si="2"/>
        <v>1.1224084741776996</v>
      </c>
      <c r="K23" s="27">
        <f t="shared" si="0"/>
        <v>1.1231677770468276</v>
      </c>
      <c r="L23" s="18"/>
    </row>
    <row r="24" spans="1:12">
      <c r="A24" s="16"/>
      <c r="B24" s="11" t="s">
        <v>15</v>
      </c>
      <c r="C24" s="25">
        <v>398.99166666666662</v>
      </c>
      <c r="D24" s="25">
        <v>407.12900000000008</v>
      </c>
      <c r="E24" s="25">
        <v>415.17333333333335</v>
      </c>
      <c r="F24" s="25">
        <v>423.23533333333336</v>
      </c>
      <c r="G24" s="26">
        <v>431.34366666666665</v>
      </c>
      <c r="H24" s="28">
        <f t="shared" si="1"/>
        <v>1.9157978303638634</v>
      </c>
      <c r="I24" s="27">
        <f t="shared" si="3"/>
        <v>1.9418395529578136</v>
      </c>
      <c r="J24" s="28">
        <f t="shared" si="2"/>
        <v>0.96750840672887617</v>
      </c>
      <c r="K24" s="27">
        <f t="shared" si="0"/>
        <v>0.96043731771434793</v>
      </c>
      <c r="L24" s="18"/>
    </row>
    <row r="25" spans="1:12">
      <c r="A25" s="16"/>
      <c r="B25" s="11" t="s">
        <v>18</v>
      </c>
      <c r="C25" s="25">
        <v>373.85833333333335</v>
      </c>
      <c r="D25" s="25">
        <v>384.13033333333334</v>
      </c>
      <c r="E25" s="25">
        <v>394.51333333333332</v>
      </c>
      <c r="F25" s="25">
        <v>404.95966666666664</v>
      </c>
      <c r="G25" s="26">
        <v>415.40966666666668</v>
      </c>
      <c r="H25" s="28">
        <f t="shared" si="1"/>
        <v>2.5805039020347031</v>
      </c>
      <c r="I25" s="27">
        <f t="shared" si="3"/>
        <v>2.6479037463879473</v>
      </c>
      <c r="J25" s="28">
        <f t="shared" si="2"/>
        <v>0.93176827619224012</v>
      </c>
      <c r="K25" s="27">
        <f t="shared" si="0"/>
        <v>0.91896480611061859</v>
      </c>
      <c r="L25" s="18"/>
    </row>
    <row r="26" spans="1:12">
      <c r="A26" s="16"/>
      <c r="B26" s="11" t="s">
        <v>21</v>
      </c>
      <c r="C26" s="25">
        <v>394.49399999999997</v>
      </c>
      <c r="D26" s="25">
        <v>397.12833333333333</v>
      </c>
      <c r="E26" s="25">
        <v>399.71433333333334</v>
      </c>
      <c r="F26" s="25">
        <v>402.19599999999997</v>
      </c>
      <c r="G26" s="26">
        <v>404.59033333333332</v>
      </c>
      <c r="H26" s="28">
        <f t="shared" si="1"/>
        <v>0.59531505368859428</v>
      </c>
      <c r="I26" s="27">
        <f t="shared" si="3"/>
        <v>0.62086006422918949</v>
      </c>
      <c r="J26" s="28">
        <f t="shared" si="2"/>
        <v>0.90750039708763919</v>
      </c>
      <c r="K26" s="27">
        <f t="shared" si="0"/>
        <v>0.9126932867185944</v>
      </c>
      <c r="L26" s="18"/>
    </row>
    <row r="27" spans="1:12">
      <c r="A27" s="16"/>
      <c r="B27" s="11" t="s">
        <v>17</v>
      </c>
      <c r="C27" s="25">
        <v>316.17766666666671</v>
      </c>
      <c r="D27" s="25">
        <v>326.01399999999995</v>
      </c>
      <c r="E27" s="25">
        <v>335.88266666666669</v>
      </c>
      <c r="F27" s="25">
        <v>344.03699999999998</v>
      </c>
      <c r="G27" s="26">
        <v>349.44466666666671</v>
      </c>
      <c r="H27" s="28">
        <f t="shared" si="1"/>
        <v>1.5718270612366414</v>
      </c>
      <c r="I27" s="27">
        <f t="shared" si="3"/>
        <v>2.4277327003080273</v>
      </c>
      <c r="J27" s="28">
        <f t="shared" si="2"/>
        <v>0.78380808346918251</v>
      </c>
      <c r="K27" s="27">
        <f t="shared" si="0"/>
        <v>0.78071452794857499</v>
      </c>
      <c r="L27" s="18"/>
    </row>
    <row r="28" spans="1:12">
      <c r="A28" s="16"/>
      <c r="B28" s="11" t="s">
        <v>10</v>
      </c>
      <c r="C28" s="25">
        <v>321.26733333333328</v>
      </c>
      <c r="D28" s="25">
        <v>326.43599999999998</v>
      </c>
      <c r="E28" s="25">
        <v>331.60500000000002</v>
      </c>
      <c r="F28" s="25">
        <v>336.89566666666667</v>
      </c>
      <c r="G28" s="26">
        <v>342.34700000000004</v>
      </c>
      <c r="H28" s="28">
        <f t="shared" si="1"/>
        <v>1.6181072874193569</v>
      </c>
      <c r="I28" s="27">
        <f t="shared" si="3"/>
        <v>1.5954725250423296</v>
      </c>
      <c r="J28" s="28">
        <f t="shared" si="2"/>
        <v>0.76788794206261823</v>
      </c>
      <c r="K28" s="27">
        <f t="shared" si="0"/>
        <v>0.76450887947978596</v>
      </c>
      <c r="L28" s="18"/>
    </row>
    <row r="29" spans="1:12">
      <c r="A29" s="16"/>
      <c r="B29" s="11" t="s">
        <v>8</v>
      </c>
      <c r="C29" s="25">
        <v>295.7</v>
      </c>
      <c r="D29" s="25">
        <v>301.108</v>
      </c>
      <c r="E29" s="25">
        <v>306.54733333333337</v>
      </c>
      <c r="F29" s="25">
        <v>312.01799999999997</v>
      </c>
      <c r="G29" s="26">
        <v>317.51966666666664</v>
      </c>
      <c r="H29" s="28">
        <f t="shared" si="1"/>
        <v>1.763252974721552</v>
      </c>
      <c r="I29" s="27">
        <f t="shared" si="3"/>
        <v>1.7846074885661922</v>
      </c>
      <c r="J29" s="28">
        <f t="shared" si="2"/>
        <v>0.71219997079301156</v>
      </c>
      <c r="K29" s="27">
        <f t="shared" si="0"/>
        <v>0.7080546150020447</v>
      </c>
      <c r="L29" s="18"/>
    </row>
    <row r="30" spans="1:12">
      <c r="A30" s="16"/>
      <c r="B30" s="11" t="s">
        <v>9</v>
      </c>
      <c r="C30" s="25">
        <v>301.18966666666665</v>
      </c>
      <c r="D30" s="25">
        <v>303.9976666666667</v>
      </c>
      <c r="E30" s="25">
        <v>306.72766666666666</v>
      </c>
      <c r="F30" s="25">
        <v>309.54400000000004</v>
      </c>
      <c r="G30" s="26">
        <v>312.58466666666664</v>
      </c>
      <c r="H30" s="28">
        <f t="shared" si="1"/>
        <v>0.98230515424837517</v>
      </c>
      <c r="I30" s="27">
        <f t="shared" si="3"/>
        <v>0.91818692586149719</v>
      </c>
      <c r="J30" s="28">
        <f t="shared" si="2"/>
        <v>0.7011307135946746</v>
      </c>
      <c r="K30" s="27">
        <f t="shared" si="0"/>
        <v>0.70244042890536118</v>
      </c>
      <c r="L30" s="18"/>
    </row>
    <row r="31" spans="1:12">
      <c r="A31" s="16"/>
      <c r="B31" s="11" t="s">
        <v>3</v>
      </c>
      <c r="C31" s="25">
        <v>275.84933333333333</v>
      </c>
      <c r="D31" s="25">
        <v>277.44166666666666</v>
      </c>
      <c r="E31" s="25">
        <v>279.036</v>
      </c>
      <c r="F31" s="25">
        <v>280.60033333333337</v>
      </c>
      <c r="G31" s="26">
        <v>282.15966666666668</v>
      </c>
      <c r="H31" s="28">
        <f t="shared" si="1"/>
        <v>0.55571328615668936</v>
      </c>
      <c r="I31" s="27">
        <f t="shared" si="3"/>
        <v>0.56062061287194265</v>
      </c>
      <c r="J31" s="28">
        <f t="shared" si="2"/>
        <v>0.63288711678425968</v>
      </c>
      <c r="K31" s="27">
        <f t="shared" si="0"/>
        <v>0.63675929269394327</v>
      </c>
      <c r="L31" s="18"/>
    </row>
    <row r="32" spans="1:12">
      <c r="A32" s="16"/>
      <c r="B32" s="11" t="s">
        <v>14</v>
      </c>
      <c r="C32" s="25">
        <v>226.25833333333333</v>
      </c>
      <c r="D32" s="25">
        <v>230.01033333333331</v>
      </c>
      <c r="E32" s="25">
        <v>233.78</v>
      </c>
      <c r="F32" s="25">
        <v>237.53</v>
      </c>
      <c r="G32" s="26">
        <v>241.20733333333331</v>
      </c>
      <c r="H32" s="28">
        <f t="shared" si="1"/>
        <v>1.5481553207314036</v>
      </c>
      <c r="I32" s="27">
        <f t="shared" si="3"/>
        <v>1.6040722046368305</v>
      </c>
      <c r="J32" s="28">
        <f t="shared" si="2"/>
        <v>0.54103059995777747</v>
      </c>
      <c r="K32" s="27">
        <f t="shared" si="0"/>
        <v>0.53902086642897429</v>
      </c>
      <c r="L32" s="18"/>
    </row>
    <row r="33" spans="1:14">
      <c r="A33" s="16"/>
      <c r="B33" s="11" t="s">
        <v>11</v>
      </c>
      <c r="C33" s="25">
        <v>230.82566666666665</v>
      </c>
      <c r="D33" s="25">
        <v>232.94266666666667</v>
      </c>
      <c r="E33" s="25">
        <v>235.14766666666665</v>
      </c>
      <c r="F33" s="25">
        <v>236.80366666666669</v>
      </c>
      <c r="G33" s="26">
        <v>237.602</v>
      </c>
      <c r="H33" s="28">
        <f t="shared" si="1"/>
        <v>0.33712878882787845</v>
      </c>
      <c r="I33" s="27">
        <f t="shared" si="3"/>
        <v>0.70423832967370092</v>
      </c>
      <c r="J33" s="28">
        <f t="shared" si="2"/>
        <v>0.53294379915688528</v>
      </c>
      <c r="K33" s="27">
        <f t="shared" si="0"/>
        <v>0.53737261642834455</v>
      </c>
      <c r="L33" s="18"/>
    </row>
    <row r="34" spans="1:14">
      <c r="A34" s="16"/>
      <c r="B34" s="11" t="s">
        <v>185</v>
      </c>
      <c r="C34" s="25">
        <v>149.45866666666669</v>
      </c>
      <c r="D34" s="25">
        <v>157.49099999999999</v>
      </c>
      <c r="E34" s="25">
        <v>165.614</v>
      </c>
      <c r="F34" s="25">
        <v>174.32600000000002</v>
      </c>
      <c r="G34" s="26">
        <v>183.89500000000001</v>
      </c>
      <c r="H34" s="28">
        <f t="shared" si="1"/>
        <v>5.4891410346133096</v>
      </c>
      <c r="I34" s="27">
        <f t="shared" si="3"/>
        <v>5.2604248433103518</v>
      </c>
      <c r="J34" s="28">
        <f t="shared" si="2"/>
        <v>0.4124784300887846</v>
      </c>
      <c r="K34" s="27">
        <f t="shared" si="0"/>
        <v>0.39559361580051944</v>
      </c>
      <c r="L34" s="18"/>
    </row>
    <row r="35" spans="1:14">
      <c r="A35" s="16"/>
      <c r="B35" s="11" t="s">
        <v>16</v>
      </c>
      <c r="C35" s="25">
        <v>152.7586666666667</v>
      </c>
      <c r="D35" s="25">
        <v>156.28733333333332</v>
      </c>
      <c r="E35" s="25">
        <v>159.72966666666665</v>
      </c>
      <c r="F35" s="25">
        <v>162.98599999999999</v>
      </c>
      <c r="G35" s="26">
        <v>165.98833333333334</v>
      </c>
      <c r="H35" s="28">
        <f t="shared" si="1"/>
        <v>1.8420805058921408</v>
      </c>
      <c r="I35" s="27">
        <f t="shared" si="3"/>
        <v>2.03865280713873</v>
      </c>
      <c r="J35" s="28">
        <f t="shared" si="2"/>
        <v>0.37231358735358339</v>
      </c>
      <c r="K35" s="27">
        <f t="shared" si="0"/>
        <v>0.36986003846163767</v>
      </c>
      <c r="L35" s="18"/>
    </row>
    <row r="36" spans="1:14">
      <c r="A36" s="16"/>
      <c r="B36" s="11" t="s">
        <v>6</v>
      </c>
      <c r="C36" s="25">
        <v>126.29166666666667</v>
      </c>
      <c r="D36" s="25">
        <v>129.02633333333333</v>
      </c>
      <c r="E36" s="25">
        <v>131.79533333333333</v>
      </c>
      <c r="F36" s="25">
        <v>134.73333333333332</v>
      </c>
      <c r="G36" s="26">
        <v>137.91133333333335</v>
      </c>
      <c r="H36" s="28">
        <f t="shared" si="1"/>
        <v>2.3587333003463717</v>
      </c>
      <c r="I36" s="27">
        <f t="shared" si="3"/>
        <v>2.2292139832973179</v>
      </c>
      <c r="J36" s="28">
        <f t="shared" si="2"/>
        <v>0.3093365793783649</v>
      </c>
      <c r="K36" s="27">
        <f t="shared" si="0"/>
        <v>0.30574697120446737</v>
      </c>
      <c r="L36" s="18"/>
    </row>
    <row r="37" spans="1:14">
      <c r="A37" s="16"/>
      <c r="B37" s="11" t="s">
        <v>12</v>
      </c>
      <c r="C37" s="25">
        <v>103.01299999999999</v>
      </c>
      <c r="D37" s="25">
        <v>104.03266666666667</v>
      </c>
      <c r="E37" s="25">
        <v>104.89800000000001</v>
      </c>
      <c r="F37" s="25">
        <v>105.38466666666666</v>
      </c>
      <c r="G37" s="26">
        <v>105.432</v>
      </c>
      <c r="H37" s="28">
        <f t="shared" si="1"/>
        <v>4.491481999280289E-2</v>
      </c>
      <c r="I37" s="27">
        <f t="shared" si="3"/>
        <v>0.46394275073562419</v>
      </c>
      <c r="J37" s="28">
        <f t="shared" si="2"/>
        <v>0.23648509117224903</v>
      </c>
      <c r="K37" s="27">
        <f t="shared" si="0"/>
        <v>0.23914677865951797</v>
      </c>
      <c r="L37" s="18"/>
    </row>
    <row r="38" spans="1:14">
      <c r="A38" s="16"/>
      <c r="B38" s="11" t="s">
        <v>13</v>
      </c>
      <c r="C38" s="25">
        <v>49.103666666666669</v>
      </c>
      <c r="D38" s="25">
        <v>49.516999999999996</v>
      </c>
      <c r="E38" s="25">
        <v>49.931333333333335</v>
      </c>
      <c r="F38" s="25">
        <v>50.342666666666673</v>
      </c>
      <c r="G38" s="26">
        <v>50.794333333333334</v>
      </c>
      <c r="H38" s="28">
        <f t="shared" si="1"/>
        <v>0.89718462801597898</v>
      </c>
      <c r="I38" s="27">
        <f t="shared" si="3"/>
        <v>0.82379801594190116</v>
      </c>
      <c r="J38" s="28">
        <f t="shared" si="2"/>
        <v>0.11393222692699506</v>
      </c>
      <c r="K38" s="27">
        <f t="shared" si="0"/>
        <v>0.11424134974534464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30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32883.849666666669</v>
      </c>
      <c r="D13" s="26">
        <v>33445.868666666669</v>
      </c>
      <c r="E13" s="26">
        <v>34007.877666666667</v>
      </c>
      <c r="F13" s="26">
        <v>34559.015333333336</v>
      </c>
      <c r="G13" s="26">
        <v>35093.665999999997</v>
      </c>
      <c r="H13" s="28">
        <f t="shared" ref="H13:H26" si="0">IF(OR(OR(G13=0,F13=0),G13=""),"",(G13/F13-1)*100)</f>
        <v>1.5470656831792606</v>
      </c>
      <c r="I13" s="27">
        <f>IF(OR(OR(G13=0,F13=0),F13=""),"",(F13/E13-1)*100)</f>
        <v>1.6206176465015876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15998.640666666666</v>
      </c>
      <c r="D14" s="25">
        <f>D13-SUM(D15:D38)</f>
        <v>16232.964999999993</v>
      </c>
      <c r="E14" s="25">
        <f>E13-SUM(E15:E38)</f>
        <v>16467.66133333333</v>
      </c>
      <c r="F14" s="25">
        <f>F13-SUM(F15:F38)</f>
        <v>16697.532666666673</v>
      </c>
      <c r="G14" s="26">
        <f>G13-SUM(G15:G38)</f>
        <v>16919.326666666668</v>
      </c>
      <c r="H14" s="28">
        <f t="shared" si="0"/>
        <v>1.3283040340610563</v>
      </c>
      <c r="I14" s="27">
        <f>IF(OR(OR(G14=0,F14=0),F14=""),"",(F14/E14-1)*100)</f>
        <v>1.3958954382189415</v>
      </c>
      <c r="J14" s="28">
        <f t="shared" ref="J14:J38" si="2">IF(G14=0,"",G14/$G$13*100)</f>
        <v>48.211909997281758</v>
      </c>
      <c r="K14" s="27">
        <f>IF(F14=0,"",F14/$F$13*100)</f>
        <v>48.315996580380983</v>
      </c>
      <c r="L14" s="18"/>
    </row>
    <row r="15" spans="1:15">
      <c r="A15" s="16"/>
      <c r="B15" s="12" t="s">
        <v>4</v>
      </c>
      <c r="C15" s="109">
        <v>5549.4503333333332</v>
      </c>
      <c r="D15" s="109">
        <v>5661.2566666666671</v>
      </c>
      <c r="E15" s="109">
        <v>5771.621666666666</v>
      </c>
      <c r="F15" s="109">
        <v>5880.1820000000007</v>
      </c>
      <c r="G15" s="109">
        <v>5986.9780000000001</v>
      </c>
      <c r="H15" s="50">
        <f>IF(OR(OR(G15=0,F15=0),G15=""),"",(G15/F15-1)*100)</f>
        <v>1.8162022876162531</v>
      </c>
      <c r="I15" s="36">
        <f t="shared" ref="I15" si="3">IF(OR(OR(G15=0,F15=0),F15=""),"",(F15/E15-1)*100)</f>
        <v>1.8809329440339528</v>
      </c>
      <c r="J15" s="50">
        <f t="shared" si="2"/>
        <v>17.059995954825581</v>
      </c>
      <c r="K15" s="36">
        <f t="shared" si="1"/>
        <v>17.014900289500918</v>
      </c>
      <c r="L15" s="18"/>
      <c r="N15" s="23" t="s">
        <v>4</v>
      </c>
      <c r="O15" s="34">
        <f>J15</f>
        <v>17.059995954825581</v>
      </c>
    </row>
    <row r="16" spans="1:15">
      <c r="A16" s="16"/>
      <c r="B16" s="11" t="s">
        <v>23</v>
      </c>
      <c r="C16" s="55">
        <v>2631.7856666666667</v>
      </c>
      <c r="D16" s="55">
        <v>2683.8186666666666</v>
      </c>
      <c r="E16" s="55">
        <v>2734.8396666666667</v>
      </c>
      <c r="F16" s="55">
        <v>2785.0473333333334</v>
      </c>
      <c r="G16" s="56">
        <v>2834.5529999999999</v>
      </c>
      <c r="H16" s="28">
        <f t="shared" si="0"/>
        <v>1.7775520751173168</v>
      </c>
      <c r="I16" s="27">
        <f t="shared" ref="I16:I26" si="4">IF(OR(OR(G16=0,F16=0),F16=""),"",(F16/E16-1)*100)</f>
        <v>1.8358541189312794</v>
      </c>
      <c r="J16" s="28">
        <f t="shared" si="2"/>
        <v>8.0771071338058551</v>
      </c>
      <c r="K16" s="27">
        <f t="shared" si="1"/>
        <v>8.0588156417959667</v>
      </c>
      <c r="L16" s="18"/>
      <c r="N16" s="23" t="s">
        <v>37</v>
      </c>
      <c r="O16" s="34">
        <f>100-O15</f>
        <v>82.940004045174419</v>
      </c>
    </row>
    <row r="17" spans="1:12">
      <c r="A17" s="16"/>
      <c r="B17" s="11" t="s">
        <v>24</v>
      </c>
      <c r="C17" s="25">
        <v>1757.8646666666666</v>
      </c>
      <c r="D17" s="25">
        <v>1787.8443333333335</v>
      </c>
      <c r="E17" s="25">
        <v>1818.1113333333333</v>
      </c>
      <c r="F17" s="25">
        <v>1847.7403333333332</v>
      </c>
      <c r="G17" s="26">
        <v>1876.2606666666668</v>
      </c>
      <c r="H17" s="28">
        <f t="shared" si="0"/>
        <v>1.5435249649978111</v>
      </c>
      <c r="I17" s="27">
        <f t="shared" si="4"/>
        <v>1.629658176415294</v>
      </c>
      <c r="J17" s="28">
        <f t="shared" si="2"/>
        <v>5.3464367805479966</v>
      </c>
      <c r="K17" s="27">
        <f t="shared" si="1"/>
        <v>5.346623205294641</v>
      </c>
      <c r="L17" s="18"/>
    </row>
    <row r="18" spans="1:12">
      <c r="A18" s="16"/>
      <c r="B18" s="11" t="s">
        <v>25</v>
      </c>
      <c r="C18" s="25">
        <v>1263.9336666666666</v>
      </c>
      <c r="D18" s="25">
        <v>1287.0193333333334</v>
      </c>
      <c r="E18" s="25">
        <v>1310.3376666666666</v>
      </c>
      <c r="F18" s="25">
        <v>1333.4376666666667</v>
      </c>
      <c r="G18" s="26">
        <v>1356.1173333333334</v>
      </c>
      <c r="H18" s="28">
        <f t="shared" si="0"/>
        <v>1.7008419091206095</v>
      </c>
      <c r="I18" s="27">
        <f t="shared" si="4"/>
        <v>1.7629043709598724</v>
      </c>
      <c r="J18" s="28">
        <f t="shared" si="2"/>
        <v>3.8642794780497813</v>
      </c>
      <c r="K18" s="27">
        <f t="shared" si="1"/>
        <v>3.8584365144817103</v>
      </c>
      <c r="L18" s="18"/>
    </row>
    <row r="19" spans="1:12">
      <c r="A19" s="16"/>
      <c r="B19" s="11" t="s">
        <v>19</v>
      </c>
      <c r="C19" s="25">
        <v>783.79666666666662</v>
      </c>
      <c r="D19" s="25">
        <v>796.1486666666666</v>
      </c>
      <c r="E19" s="25">
        <v>808.31633333333332</v>
      </c>
      <c r="F19" s="25">
        <v>820.03300000000002</v>
      </c>
      <c r="G19" s="26">
        <v>831.31399999999996</v>
      </c>
      <c r="H19" s="28">
        <f t="shared" si="0"/>
        <v>1.3756763447324571</v>
      </c>
      <c r="I19" s="27">
        <f t="shared" si="4"/>
        <v>1.4495150207282759</v>
      </c>
      <c r="J19" s="28">
        <f t="shared" si="2"/>
        <v>2.3688434260473104</v>
      </c>
      <c r="K19" s="27">
        <f t="shared" si="1"/>
        <v>2.3728482773322841</v>
      </c>
      <c r="L19" s="18"/>
    </row>
    <row r="20" spans="1:12">
      <c r="A20" s="16"/>
      <c r="B20" s="11" t="s">
        <v>5</v>
      </c>
      <c r="C20" s="25">
        <v>661.00833333333333</v>
      </c>
      <c r="D20" s="25">
        <v>672.71399999999994</v>
      </c>
      <c r="E20" s="25">
        <v>684.98199999999997</v>
      </c>
      <c r="F20" s="25">
        <v>697.39099999999996</v>
      </c>
      <c r="G20" s="26">
        <v>709.65666666666675</v>
      </c>
      <c r="H20" s="28">
        <f t="shared" si="0"/>
        <v>1.7587933693820057</v>
      </c>
      <c r="I20" s="27">
        <f t="shared" si="4"/>
        <v>1.8115804502891963</v>
      </c>
      <c r="J20" s="28">
        <f t="shared" si="2"/>
        <v>2.0221787791183368</v>
      </c>
      <c r="K20" s="27">
        <f t="shared" si="1"/>
        <v>2.0179712682014488</v>
      </c>
      <c r="L20" s="18"/>
    </row>
    <row r="21" spans="1:12">
      <c r="A21" s="16"/>
      <c r="B21" s="11" t="s">
        <v>20</v>
      </c>
      <c r="C21" s="25">
        <v>553.86733333333348</v>
      </c>
      <c r="D21" s="25">
        <v>564.07366666666667</v>
      </c>
      <c r="E21" s="25">
        <v>574.76266666666663</v>
      </c>
      <c r="F21" s="25">
        <v>585.52166666666665</v>
      </c>
      <c r="G21" s="26">
        <v>596.14299999999992</v>
      </c>
      <c r="H21" s="28">
        <f t="shared" si="0"/>
        <v>1.813994927600171</v>
      </c>
      <c r="I21" s="27">
        <f t="shared" si="4"/>
        <v>1.871903069556824</v>
      </c>
      <c r="J21" s="28">
        <f t="shared" si="2"/>
        <v>1.6987196492951175</v>
      </c>
      <c r="K21" s="27">
        <f t="shared" si="1"/>
        <v>1.6942660576961266</v>
      </c>
      <c r="L21" s="18"/>
    </row>
    <row r="22" spans="1:12">
      <c r="A22" s="16"/>
      <c r="B22" s="11" t="s">
        <v>22</v>
      </c>
      <c r="C22" s="25">
        <v>464.38966666666664</v>
      </c>
      <c r="D22" s="25">
        <v>470.69699999999995</v>
      </c>
      <c r="E22" s="25">
        <v>476.76600000000002</v>
      </c>
      <c r="F22" s="25">
        <v>482.55733333333336</v>
      </c>
      <c r="G22" s="26">
        <v>488.12566666666663</v>
      </c>
      <c r="H22" s="28">
        <f t="shared" si="0"/>
        <v>1.1539216065517444</v>
      </c>
      <c r="I22" s="27">
        <f t="shared" si="4"/>
        <v>1.2147118991986394</v>
      </c>
      <c r="J22" s="28">
        <f t="shared" si="2"/>
        <v>1.39092241507817</v>
      </c>
      <c r="K22" s="27">
        <f t="shared" si="1"/>
        <v>1.396328363753728</v>
      </c>
      <c r="L22" s="18"/>
    </row>
    <row r="23" spans="1:12">
      <c r="A23" s="16"/>
      <c r="B23" s="11" t="s">
        <v>7</v>
      </c>
      <c r="C23" s="25">
        <v>372.47666666666669</v>
      </c>
      <c r="D23" s="25">
        <v>378.67533333333336</v>
      </c>
      <c r="E23" s="25">
        <v>384.88833333333332</v>
      </c>
      <c r="F23" s="25">
        <v>390.96333333333337</v>
      </c>
      <c r="G23" s="26">
        <v>396.83666666666664</v>
      </c>
      <c r="H23" s="28">
        <f t="shared" si="0"/>
        <v>1.5022721653351834</v>
      </c>
      <c r="I23" s="27">
        <f t="shared" si="4"/>
        <v>1.5783798764143819</v>
      </c>
      <c r="J23" s="28">
        <f t="shared" si="2"/>
        <v>1.1307928520966337</v>
      </c>
      <c r="K23" s="27">
        <f t="shared" si="1"/>
        <v>1.1312918772782166</v>
      </c>
      <c r="L23" s="18"/>
    </row>
    <row r="24" spans="1:12">
      <c r="A24" s="16"/>
      <c r="B24" s="11" t="s">
        <v>21</v>
      </c>
      <c r="C24" s="25">
        <v>324.38900000000001</v>
      </c>
      <c r="D24" s="25">
        <v>327.55199999999996</v>
      </c>
      <c r="E24" s="25">
        <v>330.58833333333331</v>
      </c>
      <c r="F24" s="25">
        <v>333.44533333333334</v>
      </c>
      <c r="G24" s="26">
        <v>336.08966666666669</v>
      </c>
      <c r="H24" s="28">
        <f t="shared" si="0"/>
        <v>0.79303354073032573</v>
      </c>
      <c r="I24" s="27">
        <f t="shared" si="4"/>
        <v>0.86421682555848367</v>
      </c>
      <c r="J24" s="28">
        <f t="shared" si="2"/>
        <v>0.95769323919212868</v>
      </c>
      <c r="K24" s="27">
        <f t="shared" si="1"/>
        <v>0.96485773716971057</v>
      </c>
      <c r="L24" s="18"/>
    </row>
    <row r="25" spans="1:12">
      <c r="A25" s="16"/>
      <c r="B25" s="11" t="s">
        <v>18</v>
      </c>
      <c r="C25" s="25">
        <v>286.59200000000004</v>
      </c>
      <c r="D25" s="25">
        <v>295.69133333333338</v>
      </c>
      <c r="E25" s="25">
        <v>304.86</v>
      </c>
      <c r="F25" s="25">
        <v>313.99</v>
      </c>
      <c r="G25" s="26">
        <v>322.99433333333332</v>
      </c>
      <c r="H25" s="28">
        <f t="shared" si="0"/>
        <v>2.8677134091319223</v>
      </c>
      <c r="I25" s="27">
        <f t="shared" si="4"/>
        <v>2.9948172931837602</v>
      </c>
      <c r="J25" s="28">
        <f t="shared" si="2"/>
        <v>0.92037786343932648</v>
      </c>
      <c r="K25" s="27">
        <f t="shared" si="1"/>
        <v>0.90856176592840032</v>
      </c>
      <c r="L25" s="18"/>
    </row>
    <row r="26" spans="1:12">
      <c r="A26" s="16"/>
      <c r="B26" s="11" t="s">
        <v>15</v>
      </c>
      <c r="C26" s="25">
        <v>293.16199999999998</v>
      </c>
      <c r="D26" s="25">
        <v>299.875</v>
      </c>
      <c r="E26" s="25">
        <v>306.92966666666666</v>
      </c>
      <c r="F26" s="25">
        <v>314.1706666666667</v>
      </c>
      <c r="G26" s="26">
        <v>321.49666666666667</v>
      </c>
      <c r="H26" s="28">
        <f t="shared" si="0"/>
        <v>2.3318535997419509</v>
      </c>
      <c r="I26" s="27">
        <f t="shared" si="4"/>
        <v>2.3591724054045082</v>
      </c>
      <c r="J26" s="28">
        <f t="shared" si="2"/>
        <v>0.91611023672097047</v>
      </c>
      <c r="K26" s="27">
        <f t="shared" si="1"/>
        <v>0.9090845431687935</v>
      </c>
      <c r="L26" s="18"/>
    </row>
    <row r="27" spans="1:12">
      <c r="A27" s="16"/>
      <c r="B27" s="11" t="s">
        <v>10</v>
      </c>
      <c r="C27" s="25">
        <v>253.202</v>
      </c>
      <c r="D27" s="25">
        <v>258.83366666666666</v>
      </c>
      <c r="E27" s="25">
        <v>264.68299999999999</v>
      </c>
      <c r="F27" s="25">
        <v>270.69400000000002</v>
      </c>
      <c r="G27" s="26">
        <v>276.80633333333333</v>
      </c>
      <c r="H27" s="28">
        <f t="shared" ref="H27:H38" si="5">IF(OR(OR(G27=0,F27=0),G27=""),"",(G27/F27-1)*100)</f>
        <v>2.2580232045532167</v>
      </c>
      <c r="I27" s="27">
        <f t="shared" ref="I27:I38" si="6">IF(OR(OR(G27=0,F27=0),F27=""),"",(F27/E27-1)*100)</f>
        <v>2.271018539158165</v>
      </c>
      <c r="J27" s="28">
        <f t="shared" si="2"/>
        <v>0.78876436942590544</v>
      </c>
      <c r="K27" s="27">
        <f t="shared" si="1"/>
        <v>0.78328041869557119</v>
      </c>
      <c r="L27" s="18"/>
    </row>
    <row r="28" spans="1:12">
      <c r="A28" s="16"/>
      <c r="B28" s="11" t="s">
        <v>17</v>
      </c>
      <c r="C28" s="25">
        <v>231.42633333333333</v>
      </c>
      <c r="D28" s="25">
        <v>240.00300000000001</v>
      </c>
      <c r="E28" s="25">
        <v>248.84533333333331</v>
      </c>
      <c r="F28" s="25">
        <v>256.48099999999999</v>
      </c>
      <c r="G28" s="26">
        <v>262.06833333333338</v>
      </c>
      <c r="H28" s="28">
        <f t="shared" si="5"/>
        <v>2.1784589631720808</v>
      </c>
      <c r="I28" s="27">
        <f t="shared" si="6"/>
        <v>3.0684387624977383</v>
      </c>
      <c r="J28" s="28">
        <f t="shared" si="2"/>
        <v>0.74676818698090242</v>
      </c>
      <c r="K28" s="27">
        <f t="shared" si="1"/>
        <v>0.74215366822854878</v>
      </c>
      <c r="L28" s="18"/>
    </row>
    <row r="29" spans="1:12">
      <c r="A29" s="16"/>
      <c r="B29" s="11" t="s">
        <v>9</v>
      </c>
      <c r="C29" s="25">
        <v>233.726</v>
      </c>
      <c r="D29" s="25">
        <v>237.59833333333333</v>
      </c>
      <c r="E29" s="25">
        <v>241.53666666666666</v>
      </c>
      <c r="F29" s="25">
        <v>245.46100000000001</v>
      </c>
      <c r="G29" s="26">
        <v>249.40466666666666</v>
      </c>
      <c r="H29" s="28">
        <f t="shared" si="5"/>
        <v>1.6066367637492807</v>
      </c>
      <c r="I29" s="27">
        <f t="shared" si="6"/>
        <v>1.6247360649176867</v>
      </c>
      <c r="J29" s="28">
        <f t="shared" si="2"/>
        <v>0.71068285275943155</v>
      </c>
      <c r="K29" s="27">
        <f t="shared" si="1"/>
        <v>0.71026618563187061</v>
      </c>
      <c r="L29" s="18"/>
    </row>
    <row r="30" spans="1:12">
      <c r="A30" s="16"/>
      <c r="B30" s="11" t="s">
        <v>8</v>
      </c>
      <c r="C30" s="25">
        <v>225.79499999999999</v>
      </c>
      <c r="D30" s="25">
        <v>230.96866666666665</v>
      </c>
      <c r="E30" s="25">
        <v>236.17233333333334</v>
      </c>
      <c r="F30" s="25">
        <v>241.33200000000002</v>
      </c>
      <c r="G30" s="26">
        <v>246.42333333333332</v>
      </c>
      <c r="H30" s="28">
        <f t="shared" si="5"/>
        <v>2.1096801639787888</v>
      </c>
      <c r="I30" s="27">
        <f t="shared" si="6"/>
        <v>2.1847041073114637</v>
      </c>
      <c r="J30" s="28">
        <f t="shared" si="2"/>
        <v>0.7021874925615732</v>
      </c>
      <c r="K30" s="27">
        <f t="shared" si="1"/>
        <v>0.69831850726148192</v>
      </c>
      <c r="L30" s="18"/>
    </row>
    <row r="31" spans="1:12">
      <c r="A31" s="16"/>
      <c r="B31" s="11" t="s">
        <v>3</v>
      </c>
      <c r="C31" s="25">
        <v>219.88966666666667</v>
      </c>
      <c r="D31" s="25">
        <v>222.21233333333331</v>
      </c>
      <c r="E31" s="25">
        <v>224.42500000000001</v>
      </c>
      <c r="F31" s="25">
        <v>226.46466666666666</v>
      </c>
      <c r="G31" s="26">
        <v>228.3596666666667</v>
      </c>
      <c r="H31" s="28">
        <f t="shared" si="5"/>
        <v>0.83677512606825655</v>
      </c>
      <c r="I31" s="27">
        <f t="shared" si="6"/>
        <v>0.90884111247260257</v>
      </c>
      <c r="J31" s="28">
        <f t="shared" si="2"/>
        <v>0.65071476621070801</v>
      </c>
      <c r="K31" s="27">
        <f t="shared" si="1"/>
        <v>0.65529837723192841</v>
      </c>
      <c r="L31" s="18"/>
    </row>
    <row r="32" spans="1:12">
      <c r="A32" s="16"/>
      <c r="B32" s="11" t="s">
        <v>11</v>
      </c>
      <c r="C32" s="25">
        <v>185.84033333333332</v>
      </c>
      <c r="D32" s="25">
        <v>188.66833333333332</v>
      </c>
      <c r="E32" s="25">
        <v>191.65166666666664</v>
      </c>
      <c r="F32" s="25">
        <v>194.14033333333336</v>
      </c>
      <c r="G32" s="26">
        <v>195.81533333333334</v>
      </c>
      <c r="H32" s="28">
        <f t="shared" si="5"/>
        <v>0.86277795615199437</v>
      </c>
      <c r="I32" s="27">
        <f t="shared" si="6"/>
        <v>1.2985364071971039</v>
      </c>
      <c r="J32" s="28">
        <f t="shared" si="2"/>
        <v>0.55797913313853664</v>
      </c>
      <c r="K32" s="27">
        <f t="shared" si="1"/>
        <v>0.56176465521596752</v>
      </c>
      <c r="L32" s="18"/>
    </row>
    <row r="33" spans="1:14">
      <c r="A33" s="16"/>
      <c r="B33" s="11" t="s">
        <v>14</v>
      </c>
      <c r="C33" s="25">
        <v>171.42466666666667</v>
      </c>
      <c r="D33" s="25">
        <v>175.36833333333334</v>
      </c>
      <c r="E33" s="25">
        <v>179.38700000000003</v>
      </c>
      <c r="F33" s="25">
        <v>183.32</v>
      </c>
      <c r="G33" s="26">
        <v>187.07333333333335</v>
      </c>
      <c r="H33" s="28">
        <f t="shared" si="5"/>
        <v>2.0474216306640702</v>
      </c>
      <c r="I33" s="27">
        <f t="shared" si="6"/>
        <v>2.1924665666965604</v>
      </c>
      <c r="J33" s="28">
        <f t="shared" si="2"/>
        <v>0.53306865499128353</v>
      </c>
      <c r="K33" s="27">
        <f t="shared" si="1"/>
        <v>0.5304549282779526</v>
      </c>
      <c r="L33" s="18"/>
    </row>
    <row r="34" spans="1:14">
      <c r="A34" s="16"/>
      <c r="B34" s="11" t="s">
        <v>16</v>
      </c>
      <c r="C34" s="25">
        <v>117.911</v>
      </c>
      <c r="D34" s="25">
        <v>121.041</v>
      </c>
      <c r="E34" s="25">
        <v>124.22800000000001</v>
      </c>
      <c r="F34" s="25">
        <v>127.35766666666666</v>
      </c>
      <c r="G34" s="26">
        <v>130.30466666666666</v>
      </c>
      <c r="H34" s="28">
        <f t="shared" si="5"/>
        <v>2.3139557100344765</v>
      </c>
      <c r="I34" s="27">
        <f t="shared" si="6"/>
        <v>2.5192924837127206</v>
      </c>
      <c r="J34" s="28">
        <f t="shared" si="2"/>
        <v>0.37130537079445242</v>
      </c>
      <c r="K34" s="27">
        <f t="shared" si="1"/>
        <v>0.36852226673202082</v>
      </c>
      <c r="L34" s="18"/>
    </row>
    <row r="35" spans="1:14">
      <c r="A35" s="16"/>
      <c r="B35" s="11" t="s">
        <v>185</v>
      </c>
      <c r="C35" s="25">
        <v>102.65033333333334</v>
      </c>
      <c r="D35" s="25">
        <v>108.005</v>
      </c>
      <c r="E35" s="25">
        <v>113.32533333333333</v>
      </c>
      <c r="F35" s="25">
        <v>118.94166666666668</v>
      </c>
      <c r="G35" s="26">
        <v>125.1</v>
      </c>
      <c r="H35" s="28">
        <f t="shared" si="5"/>
        <v>5.1776080711833483</v>
      </c>
      <c r="I35" s="27">
        <f t="shared" si="6"/>
        <v>4.9559380662164587</v>
      </c>
      <c r="J35" s="28">
        <f t="shared" si="2"/>
        <v>0.35647458433097301</v>
      </c>
      <c r="K35" s="27">
        <f t="shared" si="1"/>
        <v>0.34416972103931281</v>
      </c>
      <c r="L35" s="18"/>
    </row>
    <row r="36" spans="1:14">
      <c r="A36" s="16"/>
      <c r="B36" s="11" t="s">
        <v>6</v>
      </c>
      <c r="C36" s="25">
        <v>92.89266666666667</v>
      </c>
      <c r="D36" s="25">
        <v>95.437000000000012</v>
      </c>
      <c r="E36" s="25">
        <v>98.040666666666667</v>
      </c>
      <c r="F36" s="25">
        <v>100.76633333333335</v>
      </c>
      <c r="G36" s="26">
        <v>103.66133333333335</v>
      </c>
      <c r="H36" s="28">
        <f t="shared" si="5"/>
        <v>2.8729833707686669</v>
      </c>
      <c r="I36" s="27">
        <f t="shared" si="6"/>
        <v>2.780138853944969</v>
      </c>
      <c r="J36" s="28">
        <f t="shared" si="2"/>
        <v>0.29538473789923619</v>
      </c>
      <c r="K36" s="27">
        <f t="shared" si="1"/>
        <v>0.29157755902883264</v>
      </c>
      <c r="L36" s="18"/>
    </row>
    <row r="37" spans="1:14">
      <c r="A37" s="16"/>
      <c r="B37" s="11" t="s">
        <v>12</v>
      </c>
      <c r="C37" s="25">
        <v>69.156000000000006</v>
      </c>
      <c r="D37" s="25">
        <v>70.271666666666661</v>
      </c>
      <c r="E37" s="25">
        <v>71.271666666666661</v>
      </c>
      <c r="F37" s="25">
        <v>71.919666666666657</v>
      </c>
      <c r="G37" s="26">
        <v>72.13966666666667</v>
      </c>
      <c r="H37" s="28">
        <f t="shared" si="5"/>
        <v>0.30589685714155213</v>
      </c>
      <c r="I37" s="27">
        <f t="shared" si="6"/>
        <v>0.90919720318967112</v>
      </c>
      <c r="J37" s="28">
        <f t="shared" si="2"/>
        <v>0.20556321094144644</v>
      </c>
      <c r="K37" s="27">
        <f t="shared" si="1"/>
        <v>0.20810681662361399</v>
      </c>
      <c r="L37" s="18"/>
    </row>
    <row r="38" spans="1:14">
      <c r="A38" s="16"/>
      <c r="B38" s="11" t="s">
        <v>13</v>
      </c>
      <c r="C38" s="25">
        <v>38.579000000000001</v>
      </c>
      <c r="D38" s="25">
        <v>39.130333333333333</v>
      </c>
      <c r="E38" s="25">
        <v>39.646000000000008</v>
      </c>
      <c r="F38" s="25">
        <v>40.124666666666663</v>
      </c>
      <c r="G38" s="26">
        <v>40.616999999999997</v>
      </c>
      <c r="H38" s="28">
        <f t="shared" si="5"/>
        <v>1.2270091548008732</v>
      </c>
      <c r="I38" s="27">
        <f t="shared" si="6"/>
        <v>1.2073517294724612</v>
      </c>
      <c r="J38" s="28">
        <f t="shared" si="2"/>
        <v>0.11573883446659577</v>
      </c>
      <c r="K38" s="27">
        <f t="shared" si="1"/>
        <v>0.11610477404998593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72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2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2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1" t="s">
        <v>31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  <c r="M10" s="16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26</v>
      </c>
      <c r="C13" s="26">
        <v>19152.113999999998</v>
      </c>
      <c r="D13" s="26">
        <v>19872.459333333332</v>
      </c>
      <c r="E13" s="26">
        <v>20618.611000000001</v>
      </c>
      <c r="F13" s="26">
        <v>21551.030666666666</v>
      </c>
      <c r="G13" s="26">
        <v>21968.263666666666</v>
      </c>
      <c r="H13" s="28">
        <f t="shared" ref="H13:H38" si="0">IF(OR(OR(G13=0,F13=0),G13=""),"",(G13/F13-1)*100)</f>
        <v>1.936023415554522</v>
      </c>
      <c r="I13" s="27">
        <f>IF(OR(OR(G13=0,F13=0),F13=""),"",(F13/E13-1)*100)</f>
        <v>4.522223474057796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28</v>
      </c>
      <c r="C14" s="25">
        <f>C13-SUM(C15:C38)</f>
        <v>8822.7333333333299</v>
      </c>
      <c r="D14" s="25">
        <f t="shared" ref="D14:G14" si="3">D13-SUM(D15:D38)</f>
        <v>9119.1649999999991</v>
      </c>
      <c r="E14" s="25">
        <f t="shared" si="3"/>
        <v>9432.4890000000032</v>
      </c>
      <c r="F14" s="25">
        <f t="shared" si="3"/>
        <v>10014.928333333333</v>
      </c>
      <c r="G14" s="26">
        <f t="shared" si="3"/>
        <v>10042.214333333332</v>
      </c>
      <c r="H14" s="28">
        <f t="shared" si="0"/>
        <v>0.27245327267275687</v>
      </c>
      <c r="I14" s="27">
        <f>IF(OR(OR(G14=0,F14=0),F14=""),"",(F14/E14-1)*100)</f>
        <v>6.174821230465577</v>
      </c>
      <c r="J14" s="28">
        <f t="shared" si="1"/>
        <v>45.712371654437071</v>
      </c>
      <c r="K14" s="27">
        <f t="shared" si="2"/>
        <v>46.470762759498029</v>
      </c>
      <c r="L14" s="18"/>
      <c r="M14" s="16"/>
    </row>
    <row r="15" spans="1:15">
      <c r="A15" s="16"/>
      <c r="B15" s="12" t="s">
        <v>4</v>
      </c>
      <c r="C15" s="109">
        <v>3515.1786666666667</v>
      </c>
      <c r="D15" s="109">
        <v>3764.0616666666665</v>
      </c>
      <c r="E15" s="109">
        <v>3831.8376666666663</v>
      </c>
      <c r="F15" s="109">
        <v>3942.3170000000005</v>
      </c>
      <c r="G15" s="109">
        <v>4208.6909999999998</v>
      </c>
      <c r="H15" s="50">
        <f t="shared" si="0"/>
        <v>6.7567879498274586</v>
      </c>
      <c r="I15" s="36">
        <f t="shared" ref="I15:I38" si="4">IF(OR(OR(G15=0,F15=0),F15=""),"",(F15/E15-1)*100)</f>
        <v>2.8831945125024294</v>
      </c>
      <c r="J15" s="50">
        <f t="shared" si="1"/>
        <v>19.158050284993696</v>
      </c>
      <c r="K15" s="36">
        <f t="shared" si="2"/>
        <v>18.292939493133602</v>
      </c>
      <c r="L15" s="18"/>
      <c r="M15" s="16"/>
      <c r="N15" s="23" t="s">
        <v>4</v>
      </c>
      <c r="O15" s="34">
        <f>J15</f>
        <v>19.158050284993696</v>
      </c>
    </row>
    <row r="16" spans="1:15">
      <c r="A16" s="16"/>
      <c r="B16" s="11" t="s">
        <v>23</v>
      </c>
      <c r="C16" s="55">
        <v>1546.3190000000002</v>
      </c>
      <c r="D16" s="55">
        <v>1630.8310000000001</v>
      </c>
      <c r="E16" s="55">
        <v>1760.0403333333334</v>
      </c>
      <c r="F16" s="55">
        <v>1753.481</v>
      </c>
      <c r="G16" s="56">
        <v>1789.1183333333331</v>
      </c>
      <c r="H16" s="28">
        <f t="shared" si="0"/>
        <v>2.0323763606981293</v>
      </c>
      <c r="I16" s="27">
        <f t="shared" si="4"/>
        <v>-0.37268085333650447</v>
      </c>
      <c r="J16" s="28">
        <f t="shared" si="1"/>
        <v>8.1441044248209504</v>
      </c>
      <c r="K16" s="27">
        <f t="shared" si="2"/>
        <v>8.1364136459243142</v>
      </c>
      <c r="L16" s="18"/>
      <c r="M16" s="16"/>
      <c r="N16" s="23" t="s">
        <v>37</v>
      </c>
      <c r="O16" s="34">
        <f>100-O15</f>
        <v>80.841949715006308</v>
      </c>
    </row>
    <row r="17" spans="1:13">
      <c r="A17" s="16"/>
      <c r="B17" s="11" t="s">
        <v>24</v>
      </c>
      <c r="C17" s="25">
        <v>1143.1463333333334</v>
      </c>
      <c r="D17" s="25">
        <v>1166.4579999999999</v>
      </c>
      <c r="E17" s="25">
        <v>1216.4640000000002</v>
      </c>
      <c r="F17" s="25">
        <v>1260.345</v>
      </c>
      <c r="G17" s="26">
        <v>1217.9896666666666</v>
      </c>
      <c r="H17" s="28">
        <f t="shared" si="0"/>
        <v>-3.3606142233541969</v>
      </c>
      <c r="I17" s="27">
        <f t="shared" si="4"/>
        <v>3.607258414552339</v>
      </c>
      <c r="J17" s="28">
        <f t="shared" si="1"/>
        <v>5.544314676606743</v>
      </c>
      <c r="K17" s="27">
        <f t="shared" si="2"/>
        <v>5.8481889775666112</v>
      </c>
      <c r="L17" s="18"/>
      <c r="M17" s="16"/>
    </row>
    <row r="18" spans="1:13">
      <c r="A18" s="16"/>
      <c r="B18" s="11" t="s">
        <v>25</v>
      </c>
      <c r="C18" s="25">
        <v>734.54066666666665</v>
      </c>
      <c r="D18" s="25">
        <v>716.02</v>
      </c>
      <c r="E18" s="25">
        <v>723.84</v>
      </c>
      <c r="F18" s="25">
        <v>779.48266666666677</v>
      </c>
      <c r="G18" s="26">
        <v>804.77166666666665</v>
      </c>
      <c r="H18" s="28">
        <f t="shared" si="0"/>
        <v>3.2443312829705695</v>
      </c>
      <c r="I18" s="27">
        <f t="shared" si="4"/>
        <v>7.6871500147362326</v>
      </c>
      <c r="J18" s="28">
        <f t="shared" si="1"/>
        <v>3.6633376168357774</v>
      </c>
      <c r="K18" s="27">
        <f t="shared" si="2"/>
        <v>3.6169159550791483</v>
      </c>
      <c r="L18" s="18"/>
      <c r="M18" s="16"/>
    </row>
    <row r="19" spans="1:13">
      <c r="A19" s="16"/>
      <c r="B19" s="11" t="s">
        <v>19</v>
      </c>
      <c r="C19" s="25">
        <v>457.73933333333338</v>
      </c>
      <c r="D19" s="25">
        <v>495.55966666666671</v>
      </c>
      <c r="E19" s="25">
        <v>552.66266666666661</v>
      </c>
      <c r="F19" s="25">
        <v>592.65066666666667</v>
      </c>
      <c r="G19" s="26">
        <v>571.47833333333335</v>
      </c>
      <c r="H19" s="28">
        <f t="shared" si="0"/>
        <v>-3.5724811468476059</v>
      </c>
      <c r="I19" s="27">
        <f t="shared" si="4"/>
        <v>7.2355167829924127</v>
      </c>
      <c r="J19" s="28">
        <f t="shared" si="1"/>
        <v>2.6013814382629636</v>
      </c>
      <c r="K19" s="27">
        <f t="shared" si="2"/>
        <v>2.7499875798670232</v>
      </c>
      <c r="L19" s="18"/>
      <c r="M19" s="16"/>
    </row>
    <row r="20" spans="1:13">
      <c r="A20" s="16"/>
      <c r="B20" s="11" t="s">
        <v>5</v>
      </c>
      <c r="C20" s="25">
        <v>385.714</v>
      </c>
      <c r="D20" s="25">
        <v>357.15833333333336</v>
      </c>
      <c r="E20" s="25">
        <v>389.19299999999998</v>
      </c>
      <c r="F20" s="25">
        <v>394.31933333333336</v>
      </c>
      <c r="G20" s="26">
        <v>411.55233333333331</v>
      </c>
      <c r="H20" s="28">
        <f t="shared" si="0"/>
        <v>4.3703157677618121</v>
      </c>
      <c r="I20" s="27">
        <f t="shared" si="4"/>
        <v>1.3171699730810671</v>
      </c>
      <c r="J20" s="28">
        <f t="shared" si="1"/>
        <v>1.8733949099390967</v>
      </c>
      <c r="K20" s="27">
        <f t="shared" si="2"/>
        <v>1.8297005810642437</v>
      </c>
      <c r="L20" s="18"/>
      <c r="M20" s="16"/>
    </row>
    <row r="21" spans="1:13">
      <c r="A21" s="16"/>
      <c r="B21" s="11" t="s">
        <v>20</v>
      </c>
      <c r="C21" s="25">
        <v>335.22600000000006</v>
      </c>
      <c r="D21" s="25">
        <v>339.5333333333333</v>
      </c>
      <c r="E21" s="25">
        <v>365.89866666666666</v>
      </c>
      <c r="F21" s="25">
        <v>371.08833333333331</v>
      </c>
      <c r="G21" s="26">
        <v>396.58133333333336</v>
      </c>
      <c r="H21" s="28">
        <f t="shared" si="0"/>
        <v>6.8697929064508667</v>
      </c>
      <c r="I21" s="27">
        <f t="shared" si="4"/>
        <v>1.4183344022388633</v>
      </c>
      <c r="J21" s="28">
        <f t="shared" si="1"/>
        <v>1.8052466018745132</v>
      </c>
      <c r="K21" s="27">
        <f t="shared" si="2"/>
        <v>1.7219052725274144</v>
      </c>
      <c r="L21" s="18"/>
      <c r="M21" s="16"/>
    </row>
    <row r="22" spans="1:13">
      <c r="A22" s="16"/>
      <c r="B22" s="11" t="s">
        <v>22</v>
      </c>
      <c r="C22" s="25">
        <v>271.55266666666671</v>
      </c>
      <c r="D22" s="25">
        <v>275.06433333333331</v>
      </c>
      <c r="E22" s="25">
        <v>290.15833333333336</v>
      </c>
      <c r="F22" s="25">
        <v>304.28166666666669</v>
      </c>
      <c r="G22" s="26">
        <v>320.30599999999998</v>
      </c>
      <c r="H22" s="28">
        <f t="shared" si="0"/>
        <v>5.2662828848270893</v>
      </c>
      <c r="I22" s="27">
        <f t="shared" si="4"/>
        <v>4.8674574226715395</v>
      </c>
      <c r="J22" s="28">
        <f t="shared" si="1"/>
        <v>1.4580396742324848</v>
      </c>
      <c r="K22" s="27">
        <f t="shared" si="2"/>
        <v>1.4119123645316145</v>
      </c>
      <c r="L22" s="18"/>
      <c r="M22" s="16"/>
    </row>
    <row r="23" spans="1:13">
      <c r="A23" s="16"/>
      <c r="B23" s="11" t="s">
        <v>7</v>
      </c>
      <c r="C23" s="25">
        <v>249.95599999999999</v>
      </c>
      <c r="D23" s="25">
        <v>260.31533333333334</v>
      </c>
      <c r="E23" s="25">
        <v>263.65233333333333</v>
      </c>
      <c r="F23" s="25">
        <v>256.88766666666669</v>
      </c>
      <c r="G23" s="26">
        <v>272.32133333333331</v>
      </c>
      <c r="H23" s="28">
        <f t="shared" si="0"/>
        <v>6.0079438094212234</v>
      </c>
      <c r="I23" s="27">
        <f t="shared" si="4"/>
        <v>-2.5657526262489516</v>
      </c>
      <c r="J23" s="28">
        <f t="shared" si="1"/>
        <v>1.2396124585236905</v>
      </c>
      <c r="K23" s="27">
        <f t="shared" si="2"/>
        <v>1.1919971283043973</v>
      </c>
      <c r="L23" s="18"/>
      <c r="M23" s="16"/>
    </row>
    <row r="24" spans="1:13">
      <c r="A24" s="16"/>
      <c r="B24" s="11" t="s">
        <v>18</v>
      </c>
      <c r="C24" s="25">
        <v>184.58366666666666</v>
      </c>
      <c r="D24" s="25">
        <v>194.54966666666667</v>
      </c>
      <c r="E24" s="25">
        <v>195.27566666666667</v>
      </c>
      <c r="F24" s="25">
        <v>210.38633333333334</v>
      </c>
      <c r="G24" s="26">
        <v>210.53300000000002</v>
      </c>
      <c r="H24" s="28">
        <f t="shared" si="0"/>
        <v>6.9713020015571558E-2</v>
      </c>
      <c r="I24" s="27">
        <f t="shared" si="4"/>
        <v>7.7381206397110436</v>
      </c>
      <c r="J24" s="28">
        <f t="shared" si="1"/>
        <v>0.95835066072814046</v>
      </c>
      <c r="K24" s="27">
        <f t="shared" si="2"/>
        <v>0.97622399869135434</v>
      </c>
      <c r="L24" s="18"/>
      <c r="M24" s="16"/>
    </row>
    <row r="25" spans="1:13">
      <c r="A25" s="16"/>
      <c r="B25" s="11" t="s">
        <v>21</v>
      </c>
      <c r="C25" s="25">
        <v>178.56166666666664</v>
      </c>
      <c r="D25" s="25">
        <v>181.60299999999998</v>
      </c>
      <c r="E25" s="25">
        <v>189.37033333333332</v>
      </c>
      <c r="F25" s="25">
        <v>194.19533333333334</v>
      </c>
      <c r="G25" s="26">
        <v>197.3663333333333</v>
      </c>
      <c r="H25" s="28">
        <f t="shared" si="0"/>
        <v>1.6328919678811227</v>
      </c>
      <c r="I25" s="27">
        <f t="shared" si="4"/>
        <v>2.5479175724462344</v>
      </c>
      <c r="J25" s="28">
        <f t="shared" si="1"/>
        <v>0.89841571608959347</v>
      </c>
      <c r="K25" s="27">
        <f t="shared" si="2"/>
        <v>0.9010953412715359</v>
      </c>
      <c r="L25" s="18"/>
      <c r="M25" s="16"/>
    </row>
    <row r="26" spans="1:13">
      <c r="A26" s="16"/>
      <c r="B26" s="11" t="s">
        <v>15</v>
      </c>
      <c r="C26" s="25">
        <v>174.40433333333331</v>
      </c>
      <c r="D26" s="25">
        <v>168.74</v>
      </c>
      <c r="E26" s="25">
        <v>179.68333333333331</v>
      </c>
      <c r="F26" s="25">
        <v>183.21266666666668</v>
      </c>
      <c r="G26" s="26">
        <v>186.40066666666667</v>
      </c>
      <c r="H26" s="28">
        <f t="shared" si="0"/>
        <v>1.7400543630534893</v>
      </c>
      <c r="I26" s="27">
        <f t="shared" si="4"/>
        <v>1.9641962712179106</v>
      </c>
      <c r="J26" s="28">
        <f t="shared" si="1"/>
        <v>0.84849976991809295</v>
      </c>
      <c r="K26" s="27">
        <f t="shared" si="2"/>
        <v>0.85013412815585065</v>
      </c>
      <c r="L26" s="18"/>
      <c r="M26" s="16"/>
    </row>
    <row r="27" spans="1:13">
      <c r="A27" s="16"/>
      <c r="B27" s="11" t="s">
        <v>10</v>
      </c>
      <c r="C27" s="25">
        <v>158.43033333333335</v>
      </c>
      <c r="D27" s="25">
        <v>159.81833333333333</v>
      </c>
      <c r="E27" s="25">
        <v>165.53933333333333</v>
      </c>
      <c r="F27" s="25">
        <v>179.91833333333332</v>
      </c>
      <c r="G27" s="26">
        <v>181.17100000000002</v>
      </c>
      <c r="H27" s="28">
        <f t="shared" si="0"/>
        <v>0.69624181341536584</v>
      </c>
      <c r="I27" s="27">
        <f t="shared" si="4"/>
        <v>8.6861531398378489</v>
      </c>
      <c r="J27" s="28">
        <f t="shared" si="1"/>
        <v>0.82469421684381039</v>
      </c>
      <c r="K27" s="27">
        <f t="shared" si="2"/>
        <v>0.83484792962415477</v>
      </c>
      <c r="L27" s="18"/>
      <c r="M27" s="16"/>
    </row>
    <row r="28" spans="1:13">
      <c r="A28" s="16"/>
      <c r="B28" s="11" t="s">
        <v>8</v>
      </c>
      <c r="C28" s="25">
        <v>143.73366666666666</v>
      </c>
      <c r="D28" s="25">
        <v>153.06733333333332</v>
      </c>
      <c r="E28" s="25">
        <v>162.79</v>
      </c>
      <c r="F28" s="25">
        <v>155.57</v>
      </c>
      <c r="G28" s="26">
        <v>167.42566666666667</v>
      </c>
      <c r="H28" s="28">
        <f t="shared" si="0"/>
        <v>7.6207923549956202</v>
      </c>
      <c r="I28" s="27">
        <f t="shared" si="4"/>
        <v>-4.4351618649794204</v>
      </c>
      <c r="J28" s="28">
        <f t="shared" si="1"/>
        <v>0.76212516932190866</v>
      </c>
      <c r="K28" s="27">
        <f t="shared" si="2"/>
        <v>0.7218680275956485</v>
      </c>
      <c r="L28" s="18"/>
      <c r="M28" s="16"/>
    </row>
    <row r="29" spans="1:13">
      <c r="A29" s="16"/>
      <c r="B29" s="11" t="s">
        <v>17</v>
      </c>
      <c r="C29" s="25">
        <v>134.87133333333333</v>
      </c>
      <c r="D29" s="25">
        <v>131.56633333333332</v>
      </c>
      <c r="E29" s="25">
        <v>147.58033333333333</v>
      </c>
      <c r="F29" s="25">
        <v>163.86799999999999</v>
      </c>
      <c r="G29" s="26">
        <v>162.23066666666668</v>
      </c>
      <c r="H29" s="28">
        <f t="shared" si="0"/>
        <v>-0.99917820034010063</v>
      </c>
      <c r="I29" s="27">
        <f t="shared" si="4"/>
        <v>11.036475049746919</v>
      </c>
      <c r="J29" s="28">
        <f t="shared" si="1"/>
        <v>0.73847741964616809</v>
      </c>
      <c r="K29" s="27">
        <f t="shared" si="2"/>
        <v>0.76037198654010241</v>
      </c>
      <c r="L29" s="18"/>
      <c r="M29" s="16"/>
    </row>
    <row r="30" spans="1:13">
      <c r="A30" s="16"/>
      <c r="B30" s="11" t="s">
        <v>9</v>
      </c>
      <c r="C30" s="25">
        <v>139.33599999999998</v>
      </c>
      <c r="D30" s="25">
        <v>155.72499999999999</v>
      </c>
      <c r="E30" s="25">
        <v>152.25133333333335</v>
      </c>
      <c r="F30" s="25">
        <v>159.73066666666668</v>
      </c>
      <c r="G30" s="26">
        <v>161.24666666666667</v>
      </c>
      <c r="H30" s="28">
        <f t="shared" si="0"/>
        <v>0.94909764770696459</v>
      </c>
      <c r="I30" s="27">
        <f t="shared" si="4"/>
        <v>4.9124911878166255</v>
      </c>
      <c r="J30" s="28">
        <f t="shared" si="1"/>
        <v>0.73399823087216842</v>
      </c>
      <c r="K30" s="27">
        <f t="shared" si="2"/>
        <v>0.74117414214311683</v>
      </c>
      <c r="L30" s="18"/>
      <c r="M30" s="16"/>
    </row>
    <row r="31" spans="1:13">
      <c r="A31" s="16"/>
      <c r="B31" s="11" t="s">
        <v>3</v>
      </c>
      <c r="C31" s="25">
        <v>125.92133333333334</v>
      </c>
      <c r="D31" s="25">
        <v>127.23466666666667</v>
      </c>
      <c r="E31" s="25">
        <v>121.74066666666666</v>
      </c>
      <c r="F31" s="25">
        <v>134.245</v>
      </c>
      <c r="G31" s="26">
        <v>138.57566666666671</v>
      </c>
      <c r="H31" s="28">
        <f t="shared" si="0"/>
        <v>3.2259426173538719</v>
      </c>
      <c r="I31" s="27">
        <f t="shared" si="4"/>
        <v>10.271287052806244</v>
      </c>
      <c r="J31" s="28">
        <f t="shared" si="1"/>
        <v>0.63079936024681449</v>
      </c>
      <c r="K31" s="27">
        <f t="shared" si="2"/>
        <v>0.62291684363680555</v>
      </c>
      <c r="L31" s="18"/>
      <c r="M31" s="16"/>
    </row>
    <row r="32" spans="1:13">
      <c r="A32" s="16"/>
      <c r="B32" s="11" t="s">
        <v>14</v>
      </c>
      <c r="C32" s="25">
        <v>100.01833333333333</v>
      </c>
      <c r="D32" s="25">
        <v>105.30166666666666</v>
      </c>
      <c r="E32" s="25">
        <v>100.16933333333334</v>
      </c>
      <c r="F32" s="25">
        <v>102.60633333333334</v>
      </c>
      <c r="G32" s="26">
        <v>119.80733333333335</v>
      </c>
      <c r="H32" s="28">
        <f t="shared" si="0"/>
        <v>16.764072393192109</v>
      </c>
      <c r="I32" s="27">
        <f t="shared" si="4"/>
        <v>2.43288032265363</v>
      </c>
      <c r="J32" s="28">
        <f t="shared" si="1"/>
        <v>0.54536551068039962</v>
      </c>
      <c r="K32" s="27">
        <f t="shared" si="2"/>
        <v>0.47610870644825465</v>
      </c>
      <c r="L32" s="18"/>
      <c r="M32" s="16"/>
    </row>
    <row r="33" spans="1:14">
      <c r="A33" s="16"/>
      <c r="B33" s="11" t="s">
        <v>11</v>
      </c>
      <c r="C33" s="25">
        <v>106.92366666666668</v>
      </c>
      <c r="D33" s="25">
        <v>117.021</v>
      </c>
      <c r="E33" s="25">
        <v>109.68433333333333</v>
      </c>
      <c r="F33" s="25">
        <v>115.9</v>
      </c>
      <c r="G33" s="26">
        <v>113.59166666666665</v>
      </c>
      <c r="H33" s="28">
        <f t="shared" si="0"/>
        <v>-1.9916594765602702</v>
      </c>
      <c r="I33" s="27">
        <f t="shared" si="4"/>
        <v>5.6668682552658778</v>
      </c>
      <c r="J33" s="28">
        <f t="shared" si="1"/>
        <v>0.51707166478989364</v>
      </c>
      <c r="K33" s="27">
        <f t="shared" si="2"/>
        <v>0.53779330461101549</v>
      </c>
      <c r="L33" s="18"/>
      <c r="M33" s="16"/>
    </row>
    <row r="34" spans="1:14">
      <c r="A34" s="16"/>
      <c r="B34" s="11" t="s">
        <v>185</v>
      </c>
      <c r="C34" s="25">
        <v>59.067666666666668</v>
      </c>
      <c r="D34" s="25">
        <v>65.064333333333323</v>
      </c>
      <c r="E34" s="25">
        <v>72.38</v>
      </c>
      <c r="F34" s="25">
        <v>78.515666666666661</v>
      </c>
      <c r="G34" s="26">
        <v>82.798999999999992</v>
      </c>
      <c r="H34" s="28">
        <f t="shared" si="0"/>
        <v>5.4553868230119651</v>
      </c>
      <c r="I34" s="27">
        <f t="shared" si="4"/>
        <v>8.4770194344662375</v>
      </c>
      <c r="J34" s="28">
        <f t="shared" si="1"/>
        <v>0.37690279603496502</v>
      </c>
      <c r="K34" s="27">
        <f t="shared" si="2"/>
        <v>0.36432441622436246</v>
      </c>
      <c r="L34" s="18"/>
      <c r="M34" s="16"/>
    </row>
    <row r="35" spans="1:14">
      <c r="A35" s="16"/>
      <c r="B35" s="11" t="s">
        <v>16</v>
      </c>
      <c r="C35" s="25">
        <v>70.056333333333342</v>
      </c>
      <c r="D35" s="25">
        <v>71.349000000000004</v>
      </c>
      <c r="E35" s="25">
        <v>76.487666666666669</v>
      </c>
      <c r="F35" s="25">
        <v>78.792333333333332</v>
      </c>
      <c r="G35" s="26">
        <v>80.697666666666649</v>
      </c>
      <c r="H35" s="28">
        <f t="shared" si="0"/>
        <v>2.4181709726411427</v>
      </c>
      <c r="I35" s="27">
        <f t="shared" si="4"/>
        <v>3.0131219412279808</v>
      </c>
      <c r="J35" s="28">
        <f t="shared" si="1"/>
        <v>0.36733748233872704</v>
      </c>
      <c r="K35" s="27">
        <f t="shared" si="2"/>
        <v>0.36560819086579804</v>
      </c>
      <c r="L35" s="18"/>
      <c r="M35" s="16"/>
    </row>
    <row r="36" spans="1:14">
      <c r="A36" s="16"/>
      <c r="B36" s="11" t="s">
        <v>6</v>
      </c>
      <c r="C36" s="25">
        <v>54.964333333333336</v>
      </c>
      <c r="D36" s="25">
        <v>56.43</v>
      </c>
      <c r="E36" s="25">
        <v>54.860333333333337</v>
      </c>
      <c r="F36" s="25">
        <v>58.490333333333332</v>
      </c>
      <c r="G36" s="26">
        <v>61.056000000000004</v>
      </c>
      <c r="H36" s="28">
        <f t="shared" si="0"/>
        <v>4.3864798171777686</v>
      </c>
      <c r="I36" s="27">
        <f t="shared" si="4"/>
        <v>6.61680266859479</v>
      </c>
      <c r="J36" s="28">
        <f t="shared" si="1"/>
        <v>0.27792820100135063</v>
      </c>
      <c r="K36" s="27">
        <f t="shared" si="2"/>
        <v>0.27140387964739571</v>
      </c>
      <c r="L36" s="18"/>
      <c r="M36" s="16"/>
    </row>
    <row r="37" spans="1:14">
      <c r="A37" s="16"/>
      <c r="B37" s="11" t="s">
        <v>12</v>
      </c>
      <c r="C37" s="25">
        <v>35.582000000000001</v>
      </c>
      <c r="D37" s="25">
        <v>36.434000000000005</v>
      </c>
      <c r="E37" s="25">
        <v>38.361333333333334</v>
      </c>
      <c r="F37" s="25">
        <v>39.607333333333337</v>
      </c>
      <c r="G37" s="26">
        <v>45.211333333333336</v>
      </c>
      <c r="H37" s="28">
        <f t="shared" si="0"/>
        <v>14.14889498577705</v>
      </c>
      <c r="I37" s="27">
        <f t="shared" si="4"/>
        <v>3.2480622849397012</v>
      </c>
      <c r="J37" s="28">
        <f t="shared" si="1"/>
        <v>0.20580294382543449</v>
      </c>
      <c r="K37" s="27">
        <f t="shared" si="2"/>
        <v>0.18378394029476583</v>
      </c>
      <c r="L37" s="18"/>
      <c r="M37" s="16"/>
    </row>
    <row r="38" spans="1:14">
      <c r="A38" s="16"/>
      <c r="B38" s="11" t="s">
        <v>13</v>
      </c>
      <c r="C38" s="25">
        <v>23.553333333333331</v>
      </c>
      <c r="D38" s="25">
        <v>24.388333333333332</v>
      </c>
      <c r="E38" s="25">
        <v>26.200999999999997</v>
      </c>
      <c r="F38" s="25">
        <v>26.210666666666668</v>
      </c>
      <c r="G38" s="26">
        <v>25.126666666666665</v>
      </c>
      <c r="H38" s="28">
        <f t="shared" si="0"/>
        <v>-4.1357208261267768</v>
      </c>
      <c r="I38" s="27">
        <f t="shared" si="4"/>
        <v>3.6894266122167174E-2</v>
      </c>
      <c r="J38" s="28">
        <f t="shared" si="1"/>
        <v>0.11437711713553572</v>
      </c>
      <c r="K38" s="27">
        <f t="shared" si="2"/>
        <v>0.12162140675344654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16874.463</v>
      </c>
      <c r="D13" s="26">
        <v>17597.089333333333</v>
      </c>
      <c r="E13" s="26">
        <v>18103.438333333335</v>
      </c>
      <c r="F13" s="26">
        <v>18922.008333333335</v>
      </c>
      <c r="G13" s="26">
        <v>19416.151333333331</v>
      </c>
      <c r="H13" s="28">
        <f t="shared" ref="H13:H38" si="0">IF(OR(OR(G13=0,F13=0),G13=""),"",(G13/F13-1)*100)</f>
        <v>2.611472267082271</v>
      </c>
      <c r="I13" s="27">
        <f>IF(OR(OR(G13=0,F13=0),F13=""),"",(F13/E13-1)*100)</f>
        <v>4.5216272452111461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7863.0193333333355</v>
      </c>
      <c r="D14" s="25">
        <f t="shared" ref="D14:F14" si="3">D13-SUM(D15:D38)</f>
        <v>8165.9203333333317</v>
      </c>
      <c r="E14" s="25">
        <f t="shared" si="3"/>
        <v>8425.3756666666668</v>
      </c>
      <c r="F14" s="25">
        <f t="shared" si="3"/>
        <v>8861.0280000000021</v>
      </c>
      <c r="G14" s="26">
        <f>G13-SUM(G15:G38)</f>
        <v>8989.0079999999962</v>
      </c>
      <c r="H14" s="28">
        <f t="shared" si="0"/>
        <v>1.444301947810045</v>
      </c>
      <c r="I14" s="27">
        <f>IF(OR(OR(G14=0,F14=0),F14=""),"",(F14/E14-1)*100)</f>
        <v>5.170717016891091</v>
      </c>
      <c r="J14" s="28">
        <f t="shared" si="1"/>
        <v>46.296548917847659</v>
      </c>
      <c r="K14" s="27">
        <f t="shared" si="2"/>
        <v>46.829215186372494</v>
      </c>
      <c r="L14" s="18"/>
    </row>
    <row r="15" spans="1:15">
      <c r="A15" s="16"/>
      <c r="B15" s="12" t="s">
        <v>4</v>
      </c>
      <c r="C15" s="109">
        <v>3150.3909999999996</v>
      </c>
      <c r="D15" s="109">
        <v>3360.6890000000003</v>
      </c>
      <c r="E15" s="109">
        <v>3379.5583333333329</v>
      </c>
      <c r="F15" s="109">
        <v>3497.6073333333334</v>
      </c>
      <c r="G15" s="109">
        <v>3750.1033333333339</v>
      </c>
      <c r="H15" s="50">
        <f t="shared" si="0"/>
        <v>7.2191065473139693</v>
      </c>
      <c r="I15" s="36">
        <f t="shared" ref="I15:I38" si="4">IF(OR(OR(G15=0,F15=0),F15=""),"",(F15/E15-1)*100)</f>
        <v>3.4930304009153312</v>
      </c>
      <c r="J15" s="50">
        <f t="shared" si="1"/>
        <v>19.314349527628668</v>
      </c>
      <c r="K15" s="36">
        <f t="shared" si="2"/>
        <v>18.484334599789221</v>
      </c>
      <c r="L15" s="18"/>
      <c r="N15" s="34">
        <f>G15-F15</f>
        <v>252.49600000000055</v>
      </c>
      <c r="O15" s="34">
        <f>J15</f>
        <v>19.314349527628668</v>
      </c>
    </row>
    <row r="16" spans="1:15">
      <c r="A16" s="16"/>
      <c r="B16" s="11" t="s">
        <v>23</v>
      </c>
      <c r="C16" s="55">
        <v>1331.37</v>
      </c>
      <c r="D16" s="55">
        <v>1402.5666666666666</v>
      </c>
      <c r="E16" s="55">
        <v>1473.55</v>
      </c>
      <c r="F16" s="55">
        <v>1491.6803333333335</v>
      </c>
      <c r="G16" s="56">
        <v>1566.2866666666666</v>
      </c>
      <c r="H16" s="28">
        <f t="shared" si="0"/>
        <v>5.0014960756783911</v>
      </c>
      <c r="I16" s="27">
        <f t="shared" si="4"/>
        <v>1.2303846719373901</v>
      </c>
      <c r="J16" s="28">
        <f t="shared" si="1"/>
        <v>8.0669265488144966</v>
      </c>
      <c r="K16" s="27">
        <f t="shared" si="2"/>
        <v>7.8833087220745153</v>
      </c>
      <c r="L16" s="18"/>
      <c r="N16" s="23" t="s">
        <v>37</v>
      </c>
      <c r="O16" s="34">
        <f>100-O15</f>
        <v>80.685650472371336</v>
      </c>
    </row>
    <row r="17" spans="1:12">
      <c r="A17" s="16"/>
      <c r="B17" s="11" t="s">
        <v>24</v>
      </c>
      <c r="C17" s="25">
        <v>1010.3326666666667</v>
      </c>
      <c r="D17" s="25">
        <v>1027.8716666666667</v>
      </c>
      <c r="E17" s="25">
        <v>1046.7386666666666</v>
      </c>
      <c r="F17" s="25">
        <v>1090.2943333333333</v>
      </c>
      <c r="G17" s="26">
        <v>1023.6996666666668</v>
      </c>
      <c r="H17" s="28">
        <f t="shared" si="0"/>
        <v>-6.1079531123552684</v>
      </c>
      <c r="I17" s="27">
        <f t="shared" si="4"/>
        <v>4.1610831866342846</v>
      </c>
      <c r="J17" s="28">
        <f t="shared" si="1"/>
        <v>5.2724128952847416</v>
      </c>
      <c r="K17" s="27">
        <f t="shared" si="2"/>
        <v>5.7620434053643876</v>
      </c>
      <c r="L17" s="18"/>
    </row>
    <row r="18" spans="1:12">
      <c r="A18" s="16"/>
      <c r="B18" s="11" t="s">
        <v>25</v>
      </c>
      <c r="C18" s="25">
        <v>633.25466666666671</v>
      </c>
      <c r="D18" s="25">
        <v>635.43100000000004</v>
      </c>
      <c r="E18" s="25">
        <v>641.14433333333329</v>
      </c>
      <c r="F18" s="25">
        <v>713.11033333333341</v>
      </c>
      <c r="G18" s="26">
        <v>738.83100000000002</v>
      </c>
      <c r="H18" s="28">
        <f t="shared" si="0"/>
        <v>3.6068284898409742</v>
      </c>
      <c r="I18" s="27">
        <f t="shared" si="4"/>
        <v>11.224617649795988</v>
      </c>
      <c r="J18" s="28">
        <f t="shared" si="1"/>
        <v>3.8052391914127028</v>
      </c>
      <c r="K18" s="27">
        <f t="shared" si="2"/>
        <v>3.7686820593832313</v>
      </c>
      <c r="L18" s="18"/>
    </row>
    <row r="19" spans="1:12">
      <c r="A19" s="16"/>
      <c r="B19" s="11" t="s">
        <v>19</v>
      </c>
      <c r="C19" s="25">
        <v>403.29</v>
      </c>
      <c r="D19" s="25">
        <v>447.85533333333336</v>
      </c>
      <c r="E19" s="25">
        <v>501.03133333333335</v>
      </c>
      <c r="F19" s="25">
        <v>534.99766666666676</v>
      </c>
      <c r="G19" s="26">
        <v>515.72166666666669</v>
      </c>
      <c r="H19" s="28">
        <f t="shared" si="0"/>
        <v>-3.6030063682520819</v>
      </c>
      <c r="I19" s="27">
        <f t="shared" si="4"/>
        <v>6.7792832650519719</v>
      </c>
      <c r="J19" s="28">
        <f t="shared" si="1"/>
        <v>2.656147749432114</v>
      </c>
      <c r="K19" s="27">
        <f t="shared" si="2"/>
        <v>2.827383104594694</v>
      </c>
      <c r="L19" s="18"/>
    </row>
    <row r="20" spans="1:12">
      <c r="A20" s="16"/>
      <c r="B20" s="11" t="s">
        <v>5</v>
      </c>
      <c r="C20" s="25">
        <v>325.64866666666666</v>
      </c>
      <c r="D20" s="25">
        <v>313.012</v>
      </c>
      <c r="E20" s="25">
        <v>337.16</v>
      </c>
      <c r="F20" s="25">
        <v>345.00100000000003</v>
      </c>
      <c r="G20" s="26">
        <v>363.99533333333329</v>
      </c>
      <c r="H20" s="28">
        <f t="shared" si="0"/>
        <v>5.5055879065084579</v>
      </c>
      <c r="I20" s="27">
        <f t="shared" si="4"/>
        <v>2.3256020880294326</v>
      </c>
      <c r="J20" s="28">
        <f t="shared" si="1"/>
        <v>1.8747038333412247</v>
      </c>
      <c r="K20" s="27">
        <f t="shared" si="2"/>
        <v>1.823278977169883</v>
      </c>
      <c r="L20" s="18"/>
    </row>
    <row r="21" spans="1:12">
      <c r="A21" s="16"/>
      <c r="B21" s="11" t="s">
        <v>20</v>
      </c>
      <c r="C21" s="25">
        <v>287.92966666666666</v>
      </c>
      <c r="D21" s="25">
        <v>304.51533333333333</v>
      </c>
      <c r="E21" s="25">
        <v>326.601</v>
      </c>
      <c r="F21" s="25">
        <v>317.08199999999999</v>
      </c>
      <c r="G21" s="26">
        <v>328.98866666666663</v>
      </c>
      <c r="H21" s="28">
        <f t="shared" si="0"/>
        <v>3.755074922785484</v>
      </c>
      <c r="I21" s="27">
        <f t="shared" si="4"/>
        <v>-2.9145654789789366</v>
      </c>
      <c r="J21" s="28">
        <f t="shared" si="1"/>
        <v>1.6944072026357986</v>
      </c>
      <c r="K21" s="27">
        <f t="shared" si="2"/>
        <v>1.6757312142254102</v>
      </c>
      <c r="L21" s="18"/>
    </row>
    <row r="22" spans="1:12">
      <c r="A22" s="16"/>
      <c r="B22" s="11" t="s">
        <v>22</v>
      </c>
      <c r="C22" s="25">
        <v>232.58533333333332</v>
      </c>
      <c r="D22" s="25">
        <v>236.0036666666667</v>
      </c>
      <c r="E22" s="25">
        <v>233.01066666666668</v>
      </c>
      <c r="F22" s="25">
        <v>238.7106666666667</v>
      </c>
      <c r="G22" s="26">
        <v>261.64400000000001</v>
      </c>
      <c r="H22" s="28">
        <f t="shared" si="0"/>
        <v>9.6071673937206938</v>
      </c>
      <c r="I22" s="27">
        <f t="shared" si="4"/>
        <v>2.4462399432358062</v>
      </c>
      <c r="J22" s="28">
        <f t="shared" si="1"/>
        <v>1.3475585120250575</v>
      </c>
      <c r="K22" s="27">
        <f t="shared" si="2"/>
        <v>1.2615503727801973</v>
      </c>
      <c r="L22" s="18"/>
    </row>
    <row r="23" spans="1:12">
      <c r="A23" s="16"/>
      <c r="B23" s="11" t="s">
        <v>7</v>
      </c>
      <c r="C23" s="25">
        <v>207.84199999999998</v>
      </c>
      <c r="D23" s="25">
        <v>210.19233333333332</v>
      </c>
      <c r="E23" s="25">
        <v>213.62</v>
      </c>
      <c r="F23" s="25">
        <v>214.54466666666667</v>
      </c>
      <c r="G23" s="26">
        <v>223.792</v>
      </c>
      <c r="H23" s="28">
        <f t="shared" si="0"/>
        <v>4.3102135685809007</v>
      </c>
      <c r="I23" s="27">
        <f t="shared" si="4"/>
        <v>0.43285584995162996</v>
      </c>
      <c r="J23" s="28">
        <f t="shared" si="1"/>
        <v>1.1526074151255588</v>
      </c>
      <c r="K23" s="27">
        <f t="shared" si="2"/>
        <v>1.1338366566973819</v>
      </c>
      <c r="L23" s="18"/>
    </row>
    <row r="24" spans="1:12">
      <c r="A24" s="16"/>
      <c r="B24" s="11" t="s">
        <v>18</v>
      </c>
      <c r="C24" s="25">
        <v>162.63200000000003</v>
      </c>
      <c r="D24" s="25">
        <v>171.67133333333334</v>
      </c>
      <c r="E24" s="25">
        <v>171.07366666666667</v>
      </c>
      <c r="F24" s="25">
        <v>186.18466666666666</v>
      </c>
      <c r="G24" s="26">
        <v>179.82399999999998</v>
      </c>
      <c r="H24" s="28">
        <f t="shared" si="0"/>
        <v>-3.4163214299781308</v>
      </c>
      <c r="I24" s="27">
        <f t="shared" si="4"/>
        <v>8.8330368398798811</v>
      </c>
      <c r="J24" s="28">
        <f t="shared" si="1"/>
        <v>0.92615676975735706</v>
      </c>
      <c r="K24" s="27">
        <f t="shared" si="2"/>
        <v>0.98395827433751071</v>
      </c>
      <c r="L24" s="18"/>
    </row>
    <row r="25" spans="1:12">
      <c r="A25" s="16"/>
      <c r="B25" s="11" t="s">
        <v>15</v>
      </c>
      <c r="C25" s="25">
        <v>148.89800000000002</v>
      </c>
      <c r="D25" s="25">
        <v>149.10566666666668</v>
      </c>
      <c r="E25" s="25">
        <v>160.93800000000002</v>
      </c>
      <c r="F25" s="25">
        <v>169.84</v>
      </c>
      <c r="G25" s="26">
        <v>168.05066666666667</v>
      </c>
      <c r="H25" s="28">
        <f t="shared" si="0"/>
        <v>-1.0535405872193482</v>
      </c>
      <c r="I25" s="27">
        <f t="shared" si="4"/>
        <v>5.5313226211336053</v>
      </c>
      <c r="J25" s="28">
        <f t="shared" si="1"/>
        <v>0.8655199672767282</v>
      </c>
      <c r="K25" s="27">
        <f t="shared" si="2"/>
        <v>0.89757914174895992</v>
      </c>
      <c r="L25" s="18"/>
    </row>
    <row r="26" spans="1:12">
      <c r="A26" s="16"/>
      <c r="B26" s="11" t="s">
        <v>21</v>
      </c>
      <c r="C26" s="25">
        <v>152.13966666666667</v>
      </c>
      <c r="D26" s="25">
        <v>155.00733333333332</v>
      </c>
      <c r="E26" s="25">
        <v>160.94499999999999</v>
      </c>
      <c r="F26" s="25">
        <v>161.92066666666668</v>
      </c>
      <c r="G26" s="26">
        <v>165.83333333333334</v>
      </c>
      <c r="H26" s="28">
        <f t="shared" si="0"/>
        <v>2.4164096821077008</v>
      </c>
      <c r="I26" s="27">
        <f t="shared" si="4"/>
        <v>0.606211231580156</v>
      </c>
      <c r="J26" s="28">
        <f t="shared" si="1"/>
        <v>0.85409992169062554</v>
      </c>
      <c r="K26" s="27">
        <f t="shared" si="2"/>
        <v>0.85572664282905131</v>
      </c>
      <c r="L26" s="18"/>
    </row>
    <row r="27" spans="1:12">
      <c r="A27" s="16"/>
      <c r="B27" s="11" t="s">
        <v>10</v>
      </c>
      <c r="C27" s="25">
        <v>135.86266666666666</v>
      </c>
      <c r="D27" s="25">
        <v>137.59733333333335</v>
      </c>
      <c r="E27" s="25">
        <v>138.09333333333333</v>
      </c>
      <c r="F27" s="25">
        <v>149.58433333333332</v>
      </c>
      <c r="G27" s="26">
        <v>155.81633333333332</v>
      </c>
      <c r="H27" s="28">
        <f t="shared" si="0"/>
        <v>4.1662117022058798</v>
      </c>
      <c r="I27" s="27">
        <f t="shared" si="4"/>
        <v>8.3211837404653757</v>
      </c>
      <c r="J27" s="28">
        <f t="shared" si="1"/>
        <v>0.80250885285298723</v>
      </c>
      <c r="K27" s="27">
        <f t="shared" si="2"/>
        <v>0.79053095579618249</v>
      </c>
      <c r="L27" s="18"/>
    </row>
    <row r="28" spans="1:12">
      <c r="A28" s="16"/>
      <c r="B28" s="11" t="s">
        <v>8</v>
      </c>
      <c r="C28" s="25">
        <v>123.76166666666666</v>
      </c>
      <c r="D28" s="25">
        <v>132.24066666666667</v>
      </c>
      <c r="E28" s="25">
        <v>137.13266666666667</v>
      </c>
      <c r="F28" s="25">
        <v>130.27233333333334</v>
      </c>
      <c r="G28" s="26">
        <v>142.40066666666667</v>
      </c>
      <c r="H28" s="28">
        <f t="shared" si="0"/>
        <v>9.309983956685608</v>
      </c>
      <c r="I28" s="27">
        <f t="shared" si="4"/>
        <v>-5.0026981171517608</v>
      </c>
      <c r="J28" s="28">
        <f t="shared" si="1"/>
        <v>0.73341345677603742</v>
      </c>
      <c r="K28" s="27">
        <f t="shared" si="2"/>
        <v>0.68846990783659767</v>
      </c>
      <c r="L28" s="18"/>
    </row>
    <row r="29" spans="1:12">
      <c r="A29" s="16"/>
      <c r="B29" s="11" t="s">
        <v>17</v>
      </c>
      <c r="C29" s="25">
        <v>112.215</v>
      </c>
      <c r="D29" s="25">
        <v>111.19766666666668</v>
      </c>
      <c r="E29" s="25">
        <v>129.81666666666666</v>
      </c>
      <c r="F29" s="25">
        <v>143.13833333333332</v>
      </c>
      <c r="G29" s="26">
        <v>140.39066666666665</v>
      </c>
      <c r="H29" s="28">
        <f t="shared" si="0"/>
        <v>-1.9195882770746353</v>
      </c>
      <c r="I29" s="27">
        <f t="shared" si="4"/>
        <v>10.261907818718697</v>
      </c>
      <c r="J29" s="28">
        <f t="shared" si="1"/>
        <v>0.72306125069001825</v>
      </c>
      <c r="K29" s="27">
        <f t="shared" si="2"/>
        <v>0.75646480443187614</v>
      </c>
      <c r="L29" s="18"/>
    </row>
    <row r="30" spans="1:12">
      <c r="A30" s="16"/>
      <c r="B30" s="11" t="s">
        <v>9</v>
      </c>
      <c r="C30" s="25">
        <v>117.31099999999999</v>
      </c>
      <c r="D30" s="25">
        <v>133.29666666666665</v>
      </c>
      <c r="E30" s="25">
        <v>128.52833333333334</v>
      </c>
      <c r="F30" s="25">
        <v>137.99699999999999</v>
      </c>
      <c r="G30" s="26">
        <v>138.59166666666667</v>
      </c>
      <c r="H30" s="28">
        <f t="shared" si="0"/>
        <v>0.43092724237967506</v>
      </c>
      <c r="I30" s="27">
        <f t="shared" si="4"/>
        <v>7.366987823696447</v>
      </c>
      <c r="J30" s="28">
        <f t="shared" si="1"/>
        <v>0.71379576872546702</v>
      </c>
      <c r="K30" s="27">
        <f t="shared" si="2"/>
        <v>0.72929362237359396</v>
      </c>
      <c r="L30" s="18"/>
    </row>
    <row r="31" spans="1:12">
      <c r="A31" s="16"/>
      <c r="B31" s="11" t="s">
        <v>3</v>
      </c>
      <c r="C31" s="25">
        <v>106.93700000000001</v>
      </c>
      <c r="D31" s="25">
        <v>106.37033333333333</v>
      </c>
      <c r="E31" s="25">
        <v>99.311999999999998</v>
      </c>
      <c r="F31" s="25">
        <v>110.39299999999999</v>
      </c>
      <c r="G31" s="26">
        <v>111.274</v>
      </c>
      <c r="H31" s="28">
        <f t="shared" si="0"/>
        <v>0.79805784787079226</v>
      </c>
      <c r="I31" s="27">
        <f t="shared" si="4"/>
        <v>11.157765426131782</v>
      </c>
      <c r="J31" s="28">
        <f t="shared" si="1"/>
        <v>0.57310018906252869</v>
      </c>
      <c r="K31" s="27">
        <f t="shared" si="2"/>
        <v>0.58341058758297748</v>
      </c>
      <c r="L31" s="18"/>
    </row>
    <row r="32" spans="1:12">
      <c r="A32" s="16"/>
      <c r="B32" s="11" t="s">
        <v>14</v>
      </c>
      <c r="C32" s="25">
        <v>85.062666666666658</v>
      </c>
      <c r="D32" s="25">
        <v>92.37</v>
      </c>
      <c r="E32" s="25">
        <v>87.600333333333325</v>
      </c>
      <c r="F32" s="25">
        <v>92.874000000000009</v>
      </c>
      <c r="G32" s="26">
        <v>103.36333333333333</v>
      </c>
      <c r="H32" s="28">
        <f t="shared" si="0"/>
        <v>11.294154804717493</v>
      </c>
      <c r="I32" s="27">
        <f t="shared" si="4"/>
        <v>6.0201445199980386</v>
      </c>
      <c r="J32" s="28">
        <f t="shared" si="1"/>
        <v>0.53235747681818313</v>
      </c>
      <c r="K32" s="27">
        <f t="shared" si="2"/>
        <v>0.49082527797216735</v>
      </c>
      <c r="L32" s="18"/>
    </row>
    <row r="33" spans="1:14">
      <c r="A33" s="16"/>
      <c r="B33" s="11" t="s">
        <v>11</v>
      </c>
      <c r="C33" s="25">
        <v>84.203333333333333</v>
      </c>
      <c r="D33" s="25">
        <v>92.275000000000006</v>
      </c>
      <c r="E33" s="25">
        <v>84.297000000000011</v>
      </c>
      <c r="F33" s="25">
        <v>94.088999999999999</v>
      </c>
      <c r="G33" s="26">
        <v>93.923666666666676</v>
      </c>
      <c r="H33" s="28">
        <f t="shared" si="0"/>
        <v>-0.17572015148776821</v>
      </c>
      <c r="I33" s="27">
        <f t="shared" si="4"/>
        <v>11.616071746325485</v>
      </c>
      <c r="J33" s="28">
        <f t="shared" si="1"/>
        <v>0.48373987745666192</v>
      </c>
      <c r="K33" s="27">
        <f t="shared" si="2"/>
        <v>0.49724637227989804</v>
      </c>
      <c r="L33" s="18"/>
    </row>
    <row r="34" spans="1:14">
      <c r="A34" s="16"/>
      <c r="B34" s="11" t="s">
        <v>185</v>
      </c>
      <c r="C34" s="25">
        <v>46.710333333333331</v>
      </c>
      <c r="D34" s="25">
        <v>52.39</v>
      </c>
      <c r="E34" s="25">
        <v>59.883000000000003</v>
      </c>
      <c r="F34" s="25">
        <v>67.23866666666666</v>
      </c>
      <c r="G34" s="26">
        <v>73.370333333333335</v>
      </c>
      <c r="H34" s="28">
        <f t="shared" si="0"/>
        <v>9.1192567768545896</v>
      </c>
      <c r="I34" s="27">
        <f t="shared" si="4"/>
        <v>12.283397068728451</v>
      </c>
      <c r="J34" s="28">
        <f t="shared" si="1"/>
        <v>0.37788299067989001</v>
      </c>
      <c r="K34" s="27">
        <f t="shared" si="2"/>
        <v>0.35534635373887807</v>
      </c>
      <c r="L34" s="18"/>
    </row>
    <row r="35" spans="1:14">
      <c r="A35" s="16"/>
      <c r="B35" s="11" t="s">
        <v>16</v>
      </c>
      <c r="C35" s="25">
        <v>59.174999999999997</v>
      </c>
      <c r="D35" s="25">
        <v>61.654333333333341</v>
      </c>
      <c r="E35" s="25">
        <v>66.077333333333343</v>
      </c>
      <c r="F35" s="25">
        <v>67.455333333333328</v>
      </c>
      <c r="G35" s="26">
        <v>70.105999999999995</v>
      </c>
      <c r="H35" s="28">
        <f t="shared" si="0"/>
        <v>3.9295138511409977</v>
      </c>
      <c r="I35" s="27">
        <f t="shared" si="4"/>
        <v>2.0854352475886628</v>
      </c>
      <c r="J35" s="28">
        <f t="shared" si="1"/>
        <v>0.36107052729674166</v>
      </c>
      <c r="K35" s="27">
        <f t="shared" si="2"/>
        <v>0.35649140484999603</v>
      </c>
      <c r="L35" s="18"/>
    </row>
    <row r="36" spans="1:14">
      <c r="A36" s="16"/>
      <c r="B36" s="11" t="s">
        <v>6</v>
      </c>
      <c r="C36" s="25">
        <v>47.418333333333329</v>
      </c>
      <c r="D36" s="25">
        <v>48.019000000000005</v>
      </c>
      <c r="E36" s="25">
        <v>47.340666666666664</v>
      </c>
      <c r="F36" s="25">
        <v>50.539333333333332</v>
      </c>
      <c r="G36" s="26">
        <v>52.362666666666676</v>
      </c>
      <c r="H36" s="28">
        <f t="shared" si="0"/>
        <v>3.6077510585814654</v>
      </c>
      <c r="I36" s="27">
        <f t="shared" si="4"/>
        <v>6.7566996662488998</v>
      </c>
      <c r="J36" s="28">
        <f t="shared" si="1"/>
        <v>0.26968612763525024</v>
      </c>
      <c r="K36" s="27">
        <f t="shared" si="2"/>
        <v>0.26709286056228171</v>
      </c>
      <c r="L36" s="18"/>
    </row>
    <row r="37" spans="1:14">
      <c r="A37" s="16"/>
      <c r="B37" s="11" t="s">
        <v>12</v>
      </c>
      <c r="C37" s="25">
        <v>25.783666666666665</v>
      </c>
      <c r="D37" s="25">
        <v>27.632666666666665</v>
      </c>
      <c r="E37" s="25">
        <v>31.026666666666667</v>
      </c>
      <c r="F37" s="25">
        <v>32.802</v>
      </c>
      <c r="G37" s="26">
        <v>35.441666666666663</v>
      </c>
      <c r="H37" s="28">
        <f t="shared" si="0"/>
        <v>8.0472735402312701</v>
      </c>
      <c r="I37" s="27">
        <f t="shared" si="4"/>
        <v>5.7219596046411692</v>
      </c>
      <c r="J37" s="28">
        <f t="shared" si="1"/>
        <v>0.18253703351508696</v>
      </c>
      <c r="K37" s="27">
        <f t="shared" si="2"/>
        <v>0.1733536917548833</v>
      </c>
      <c r="L37" s="18"/>
    </row>
    <row r="38" spans="1:14">
      <c r="A38" s="16"/>
      <c r="B38" s="11" t="s">
        <v>13</v>
      </c>
      <c r="C38" s="25">
        <v>20.689333333333334</v>
      </c>
      <c r="D38" s="25">
        <v>22.203999999999997</v>
      </c>
      <c r="E38" s="25">
        <v>23.583666666666669</v>
      </c>
      <c r="F38" s="25">
        <v>23.623333333333335</v>
      </c>
      <c r="G38" s="26">
        <v>23.332000000000004</v>
      </c>
      <c r="H38" s="28">
        <f t="shared" si="0"/>
        <v>-1.2332439678284013</v>
      </c>
      <c r="I38" s="27">
        <f t="shared" si="4"/>
        <v>0.16819550253706073</v>
      </c>
      <c r="J38" s="28">
        <f t="shared" si="1"/>
        <v>0.12016799621840611</v>
      </c>
      <c r="K38" s="27">
        <f t="shared" si="2"/>
        <v>0.12484580345373839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2277.6513333333332</v>
      </c>
      <c r="D13" s="26">
        <v>2275.37</v>
      </c>
      <c r="E13" s="26">
        <v>2515.1723333333334</v>
      </c>
      <c r="F13" s="26">
        <v>2629.0220000000004</v>
      </c>
      <c r="G13" s="26">
        <v>2552.1129999999998</v>
      </c>
      <c r="H13" s="28">
        <f t="shared" ref="H13:H38" si="0">IF(OR(OR(G13=0,F13=0),G13=""),"",(G13/F13-1)*100)</f>
        <v>-2.9253844205183732</v>
      </c>
      <c r="I13" s="27">
        <f>IF(OR(OR(G13=0,F13=0),F13=""),"",(F13/E13-1)*100)</f>
        <v>4.5265155455882056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959.71500000000015</v>
      </c>
      <c r="D14" s="25">
        <f t="shared" ref="D14:G14" si="3">D13-SUM(D15:D38)</f>
        <v>953.24566666666647</v>
      </c>
      <c r="E14" s="25">
        <f t="shared" si="3"/>
        <v>1007.1136666666666</v>
      </c>
      <c r="F14" s="25">
        <f t="shared" si="3"/>
        <v>1153.9000000000001</v>
      </c>
      <c r="G14" s="26">
        <f t="shared" si="3"/>
        <v>1053.2079999999999</v>
      </c>
      <c r="H14" s="28">
        <f t="shared" si="0"/>
        <v>-8.7262327758038101</v>
      </c>
      <c r="I14" s="27">
        <f>IF(OR(OR(G14=0,F14=0),F14=""),"",(F14/E14-1)*100)</f>
        <v>14.574951983241903</v>
      </c>
      <c r="J14" s="28">
        <f t="shared" si="1"/>
        <v>41.268078646987803</v>
      </c>
      <c r="K14" s="27">
        <f t="shared" si="2"/>
        <v>43.890846101706259</v>
      </c>
      <c r="L14" s="18"/>
    </row>
    <row r="15" spans="1:15">
      <c r="A15" s="16"/>
      <c r="B15" s="12" t="s">
        <v>4</v>
      </c>
      <c r="C15" s="109">
        <v>364.78833333333336</v>
      </c>
      <c r="D15" s="109">
        <v>403.37266666666665</v>
      </c>
      <c r="E15" s="109">
        <v>452.27933333333334</v>
      </c>
      <c r="F15" s="109">
        <v>444.70966666666669</v>
      </c>
      <c r="G15" s="109">
        <v>458.58766666666662</v>
      </c>
      <c r="H15" s="50">
        <f t="shared" si="0"/>
        <v>3.120687729597349</v>
      </c>
      <c r="I15" s="36">
        <f t="shared" ref="I15:I38" si="4">IF(OR(OR(G15=0,F15=0),F15=""),"",(F15/E15-1)*100)</f>
        <v>-1.6736706961332115</v>
      </c>
      <c r="J15" s="50">
        <f t="shared" si="1"/>
        <v>17.968940507989522</v>
      </c>
      <c r="K15" s="36">
        <f t="shared" si="2"/>
        <v>16.915403015519331</v>
      </c>
      <c r="L15" s="18"/>
      <c r="N15" s="23" t="s">
        <v>4</v>
      </c>
      <c r="O15" s="34">
        <f>J15</f>
        <v>17.968940507989522</v>
      </c>
    </row>
    <row r="16" spans="1:15">
      <c r="A16" s="16"/>
      <c r="B16" s="11" t="s">
        <v>23</v>
      </c>
      <c r="C16" s="55">
        <v>214.94933333333333</v>
      </c>
      <c r="D16" s="55">
        <v>228.26400000000001</v>
      </c>
      <c r="E16" s="55">
        <v>286.49033333333335</v>
      </c>
      <c r="F16" s="55">
        <v>261.8</v>
      </c>
      <c r="G16" s="56">
        <v>222.83133333333333</v>
      </c>
      <c r="H16" s="28">
        <f t="shared" si="0"/>
        <v>-14.884899414311182</v>
      </c>
      <c r="I16" s="27">
        <f t="shared" si="4"/>
        <v>-8.6182081768902066</v>
      </c>
      <c r="J16" s="28">
        <f t="shared" si="1"/>
        <v>8.7312487077701242</v>
      </c>
      <c r="K16" s="27">
        <f t="shared" si="2"/>
        <v>9.9580756646387876</v>
      </c>
      <c r="L16" s="18"/>
      <c r="N16" s="23" t="s">
        <v>37</v>
      </c>
      <c r="O16" s="34">
        <f>100-O15</f>
        <v>82.031059492010485</v>
      </c>
    </row>
    <row r="17" spans="1:12">
      <c r="A17" s="16"/>
      <c r="B17" s="11" t="s">
        <v>24</v>
      </c>
      <c r="C17" s="25">
        <v>132.81399999999999</v>
      </c>
      <c r="D17" s="25">
        <v>138.58600000000001</v>
      </c>
      <c r="E17" s="25">
        <v>169.72499999999999</v>
      </c>
      <c r="F17" s="25">
        <v>170.05100000000002</v>
      </c>
      <c r="G17" s="26">
        <v>194.28966666666668</v>
      </c>
      <c r="H17" s="28">
        <f t="shared" si="0"/>
        <v>14.253763086760252</v>
      </c>
      <c r="I17" s="27">
        <f t="shared" si="4"/>
        <v>0.19207541611432344</v>
      </c>
      <c r="J17" s="28">
        <f t="shared" si="1"/>
        <v>7.6128943611300386</v>
      </c>
      <c r="K17" s="27">
        <f t="shared" si="2"/>
        <v>6.4682227839858317</v>
      </c>
      <c r="L17" s="18"/>
    </row>
    <row r="18" spans="1:12">
      <c r="A18" s="16"/>
      <c r="B18" s="11" t="s">
        <v>20</v>
      </c>
      <c r="C18" s="25">
        <v>47.29666666666666</v>
      </c>
      <c r="D18" s="25">
        <v>35.018333333333338</v>
      </c>
      <c r="E18" s="25">
        <v>39.297666666666665</v>
      </c>
      <c r="F18" s="25">
        <v>54.005666666666663</v>
      </c>
      <c r="G18" s="26">
        <v>67.592666666666659</v>
      </c>
      <c r="H18" s="28">
        <f t="shared" si="0"/>
        <v>25.158471024645547</v>
      </c>
      <c r="I18" s="27">
        <f t="shared" si="4"/>
        <v>37.42715852510328</v>
      </c>
      <c r="J18" s="28">
        <f t="shared" si="1"/>
        <v>2.6484981921516275</v>
      </c>
      <c r="K18" s="27">
        <f t="shared" si="2"/>
        <v>2.0542112871884166</v>
      </c>
      <c r="L18" s="18"/>
    </row>
    <row r="19" spans="1:12">
      <c r="A19" s="16"/>
      <c r="B19" s="11" t="s">
        <v>25</v>
      </c>
      <c r="C19" s="25">
        <v>101.286</v>
      </c>
      <c r="D19" s="25">
        <v>80.588999999999999</v>
      </c>
      <c r="E19" s="25">
        <v>82.695666666666668</v>
      </c>
      <c r="F19" s="25">
        <v>66.372</v>
      </c>
      <c r="G19" s="26">
        <v>65.940666666666672</v>
      </c>
      <c r="H19" s="28">
        <f t="shared" si="0"/>
        <v>-0.64987243616785317</v>
      </c>
      <c r="I19" s="27">
        <f t="shared" si="4"/>
        <v>-19.73944624264875</v>
      </c>
      <c r="J19" s="28">
        <f t="shared" si="1"/>
        <v>2.5837675160412834</v>
      </c>
      <c r="K19" s="27">
        <f t="shared" si="2"/>
        <v>2.5245889916478443</v>
      </c>
      <c r="L19" s="18"/>
    </row>
    <row r="20" spans="1:12">
      <c r="A20" s="16"/>
      <c r="B20" s="11" t="s">
        <v>22</v>
      </c>
      <c r="C20" s="25">
        <v>38.967333333333329</v>
      </c>
      <c r="D20" s="25">
        <v>39.06033333333334</v>
      </c>
      <c r="E20" s="25">
        <v>57.147666666666659</v>
      </c>
      <c r="F20" s="25">
        <v>65.570666666666668</v>
      </c>
      <c r="G20" s="26">
        <v>58.661999999999999</v>
      </c>
      <c r="H20" s="28">
        <f t="shared" si="0"/>
        <v>-10.536215380861369</v>
      </c>
      <c r="I20" s="27">
        <f t="shared" si="4"/>
        <v>14.739009466703234</v>
      </c>
      <c r="J20" s="28">
        <f t="shared" si="1"/>
        <v>2.2985659334049866</v>
      </c>
      <c r="K20" s="27">
        <f t="shared" si="2"/>
        <v>2.494108709119462</v>
      </c>
      <c r="L20" s="18"/>
    </row>
    <row r="21" spans="1:12">
      <c r="A21" s="16"/>
      <c r="B21" s="11" t="s">
        <v>19</v>
      </c>
      <c r="C21" s="25">
        <v>54.449333333333328</v>
      </c>
      <c r="D21" s="25">
        <v>47.704666666666661</v>
      </c>
      <c r="E21" s="25">
        <v>51.631333333333338</v>
      </c>
      <c r="F21" s="25">
        <v>57.652999999999999</v>
      </c>
      <c r="G21" s="26">
        <v>55.756666666666661</v>
      </c>
      <c r="H21" s="28">
        <f t="shared" si="0"/>
        <v>-3.2892188322087956</v>
      </c>
      <c r="I21" s="27">
        <f t="shared" si="4"/>
        <v>11.662814569963963</v>
      </c>
      <c r="J21" s="28">
        <f t="shared" si="1"/>
        <v>2.1847256240874393</v>
      </c>
      <c r="K21" s="27">
        <f t="shared" si="2"/>
        <v>2.1929447528396486</v>
      </c>
      <c r="L21" s="18"/>
    </row>
    <row r="22" spans="1:12">
      <c r="A22" s="16"/>
      <c r="B22" s="11" t="s">
        <v>7</v>
      </c>
      <c r="C22" s="25">
        <v>42.114333333333327</v>
      </c>
      <c r="D22" s="25">
        <v>50.122999999999998</v>
      </c>
      <c r="E22" s="25">
        <v>50.032333333333334</v>
      </c>
      <c r="F22" s="25">
        <v>42.342666666666666</v>
      </c>
      <c r="G22" s="26">
        <v>48.529333333333341</v>
      </c>
      <c r="H22" s="28">
        <f t="shared" si="0"/>
        <v>14.610951916112992</v>
      </c>
      <c r="I22" s="27">
        <f t="shared" si="4"/>
        <v>-15.36939445825033</v>
      </c>
      <c r="J22" s="28">
        <f t="shared" si="1"/>
        <v>1.9015354466410124</v>
      </c>
      <c r="K22" s="27">
        <f t="shared" si="2"/>
        <v>1.6105862433508225</v>
      </c>
      <c r="L22" s="18"/>
    </row>
    <row r="23" spans="1:12">
      <c r="A23" s="16"/>
      <c r="B23" s="11" t="s">
        <v>5</v>
      </c>
      <c r="C23" s="25">
        <v>60.064999999999998</v>
      </c>
      <c r="D23" s="25">
        <v>44.146333333333338</v>
      </c>
      <c r="E23" s="25">
        <v>52.033333333333331</v>
      </c>
      <c r="F23" s="25">
        <v>49.318333333333335</v>
      </c>
      <c r="G23" s="26">
        <v>47.556999999999995</v>
      </c>
      <c r="H23" s="28">
        <f t="shared" si="0"/>
        <v>-3.571356155587857</v>
      </c>
      <c r="I23" s="27">
        <f t="shared" si="4"/>
        <v>-5.2178090967328616</v>
      </c>
      <c r="J23" s="28">
        <f t="shared" si="1"/>
        <v>1.8634362976874455</v>
      </c>
      <c r="K23" s="27">
        <f t="shared" si="2"/>
        <v>1.8759193849778861</v>
      </c>
      <c r="L23" s="18"/>
    </row>
    <row r="24" spans="1:12">
      <c r="A24" s="16"/>
      <c r="B24" s="11" t="s">
        <v>21</v>
      </c>
      <c r="C24" s="25">
        <v>26.422000000000001</v>
      </c>
      <c r="D24" s="25">
        <v>26.59566666666667</v>
      </c>
      <c r="E24" s="25">
        <v>28.425000000000001</v>
      </c>
      <c r="F24" s="25">
        <v>32.274999999999999</v>
      </c>
      <c r="G24" s="26">
        <v>31.533333333333331</v>
      </c>
      <c r="H24" s="28">
        <f t="shared" si="0"/>
        <v>-2.2979602375419628</v>
      </c>
      <c r="I24" s="27">
        <f t="shared" si="4"/>
        <v>13.544415127528575</v>
      </c>
      <c r="J24" s="28">
        <f t="shared" si="1"/>
        <v>1.235577473776958</v>
      </c>
      <c r="K24" s="27">
        <f t="shared" si="2"/>
        <v>1.227642826876306</v>
      </c>
      <c r="L24" s="18"/>
    </row>
    <row r="25" spans="1:12">
      <c r="A25" s="16"/>
      <c r="B25" s="11" t="s">
        <v>18</v>
      </c>
      <c r="C25" s="25">
        <v>21.951999999999998</v>
      </c>
      <c r="D25" s="25">
        <v>22.87833333333333</v>
      </c>
      <c r="E25" s="25">
        <v>24.202333333333332</v>
      </c>
      <c r="F25" s="25">
        <v>24.201666666666668</v>
      </c>
      <c r="G25" s="26">
        <v>30.709</v>
      </c>
      <c r="H25" s="28">
        <f t="shared" si="0"/>
        <v>26.887955374974169</v>
      </c>
      <c r="I25" s="27">
        <f t="shared" si="4"/>
        <v>-2.7545553458963035E-3</v>
      </c>
      <c r="J25" s="28">
        <f t="shared" si="1"/>
        <v>1.203277441085093</v>
      </c>
      <c r="K25" s="27">
        <f t="shared" si="2"/>
        <v>0.92055778409867484</v>
      </c>
      <c r="L25" s="18"/>
    </row>
    <row r="26" spans="1:12">
      <c r="A26" s="16"/>
      <c r="B26" s="11" t="s">
        <v>3</v>
      </c>
      <c r="C26" s="25">
        <v>18.983999999999998</v>
      </c>
      <c r="D26" s="25">
        <v>20.864333333333335</v>
      </c>
      <c r="E26" s="25">
        <v>22.429000000000002</v>
      </c>
      <c r="F26" s="25">
        <v>23.851666666666663</v>
      </c>
      <c r="G26" s="26">
        <v>27.301666666666666</v>
      </c>
      <c r="H26" s="28">
        <f t="shared" si="0"/>
        <v>14.464398015512558</v>
      </c>
      <c r="I26" s="27">
        <f t="shared" si="4"/>
        <v>6.3429785842733066</v>
      </c>
      <c r="J26" s="28">
        <f t="shared" si="1"/>
        <v>1.0697671563393418</v>
      </c>
      <c r="K26" s="27">
        <f t="shared" si="2"/>
        <v>0.90724484871814148</v>
      </c>
      <c r="L26" s="18"/>
    </row>
    <row r="27" spans="1:12">
      <c r="A27" s="16"/>
      <c r="B27" s="11" t="s">
        <v>10</v>
      </c>
      <c r="C27" s="25">
        <v>22.567666666666668</v>
      </c>
      <c r="D27" s="25">
        <v>22.22066666666667</v>
      </c>
      <c r="E27" s="25">
        <v>27.445999999999998</v>
      </c>
      <c r="F27" s="25">
        <v>30.333666666666669</v>
      </c>
      <c r="G27" s="26">
        <v>25.354666666666663</v>
      </c>
      <c r="H27" s="28">
        <f t="shared" si="0"/>
        <v>-16.414105339501784</v>
      </c>
      <c r="I27" s="27">
        <f t="shared" si="4"/>
        <v>10.521266001117358</v>
      </c>
      <c r="J27" s="28">
        <f t="shared" si="1"/>
        <v>0.99347743092357854</v>
      </c>
      <c r="K27" s="27">
        <f t="shared" si="2"/>
        <v>1.1538004119656156</v>
      </c>
      <c r="L27" s="18"/>
    </row>
    <row r="28" spans="1:12">
      <c r="A28" s="16"/>
      <c r="B28" s="11" t="s">
        <v>8</v>
      </c>
      <c r="C28" s="25">
        <v>19.972333333333335</v>
      </c>
      <c r="D28" s="25">
        <v>20.826666666666668</v>
      </c>
      <c r="E28" s="25">
        <v>25.657</v>
      </c>
      <c r="F28" s="25">
        <v>25.298000000000002</v>
      </c>
      <c r="G28" s="26">
        <v>25.024999999999999</v>
      </c>
      <c r="H28" s="28">
        <f t="shared" si="0"/>
        <v>-1.0791366906474975</v>
      </c>
      <c r="I28" s="27">
        <f t="shared" si="4"/>
        <v>-1.3992282807810619</v>
      </c>
      <c r="J28" s="28">
        <f t="shared" si="1"/>
        <v>0.98056003006136483</v>
      </c>
      <c r="K28" s="27">
        <f t="shared" si="2"/>
        <v>0.96225896930493526</v>
      </c>
      <c r="L28" s="18"/>
    </row>
    <row r="29" spans="1:12">
      <c r="A29" s="16"/>
      <c r="B29" s="11" t="s">
        <v>9</v>
      </c>
      <c r="C29" s="25">
        <v>22.024999999999999</v>
      </c>
      <c r="D29" s="25">
        <v>22.427999999999997</v>
      </c>
      <c r="E29" s="25">
        <v>23.722999999999999</v>
      </c>
      <c r="F29" s="25">
        <v>21.733999999999998</v>
      </c>
      <c r="G29" s="26">
        <v>22.655000000000001</v>
      </c>
      <c r="H29" s="28">
        <f t="shared" si="0"/>
        <v>4.237600073617398</v>
      </c>
      <c r="I29" s="27">
        <f t="shared" si="4"/>
        <v>-8.3842684314800024</v>
      </c>
      <c r="J29" s="28">
        <f t="shared" si="1"/>
        <v>0.88769580343817078</v>
      </c>
      <c r="K29" s="27">
        <f t="shared" si="2"/>
        <v>0.8266952501728777</v>
      </c>
      <c r="L29" s="18"/>
    </row>
    <row r="30" spans="1:12">
      <c r="A30" s="16"/>
      <c r="B30" s="11" t="s">
        <v>17</v>
      </c>
      <c r="C30" s="25">
        <v>22.656000000000002</v>
      </c>
      <c r="D30" s="25">
        <v>20.369</v>
      </c>
      <c r="E30" s="25">
        <v>17.763666666666666</v>
      </c>
      <c r="F30" s="25">
        <v>20.729666666666667</v>
      </c>
      <c r="G30" s="26">
        <v>21.84</v>
      </c>
      <c r="H30" s="28">
        <f t="shared" si="0"/>
        <v>5.3562527135023963</v>
      </c>
      <c r="I30" s="27">
        <f t="shared" si="4"/>
        <v>16.697003246326769</v>
      </c>
      <c r="J30" s="28">
        <f t="shared" si="1"/>
        <v>0.85576148078082748</v>
      </c>
      <c r="K30" s="27">
        <f t="shared" si="2"/>
        <v>0.78849346512378604</v>
      </c>
      <c r="L30" s="18"/>
    </row>
    <row r="31" spans="1:12">
      <c r="A31" s="16"/>
      <c r="B31" s="11" t="s">
        <v>11</v>
      </c>
      <c r="C31" s="25">
        <v>22.719666666666665</v>
      </c>
      <c r="D31" s="25">
        <v>24.745666666666665</v>
      </c>
      <c r="E31" s="25">
        <v>25.387333333333334</v>
      </c>
      <c r="F31" s="25">
        <v>21.811333333333334</v>
      </c>
      <c r="G31" s="26">
        <v>19.667333333333332</v>
      </c>
      <c r="H31" s="28">
        <f t="shared" si="0"/>
        <v>-9.8297521166366142</v>
      </c>
      <c r="I31" s="27">
        <f t="shared" si="4"/>
        <v>-14.085764554502244</v>
      </c>
      <c r="J31" s="28">
        <f t="shared" si="1"/>
        <v>0.77062940917323541</v>
      </c>
      <c r="K31" s="27">
        <f t="shared" si="2"/>
        <v>0.82963677494267196</v>
      </c>
      <c r="L31" s="18"/>
    </row>
    <row r="32" spans="1:12">
      <c r="A32" s="16"/>
      <c r="B32" s="11" t="s">
        <v>15</v>
      </c>
      <c r="C32" s="25">
        <v>25.506666666666664</v>
      </c>
      <c r="D32" s="25">
        <v>19.634333333333334</v>
      </c>
      <c r="E32" s="25">
        <v>18.744666666666671</v>
      </c>
      <c r="F32" s="25">
        <v>13.372666666666667</v>
      </c>
      <c r="G32" s="26">
        <v>18.350000000000001</v>
      </c>
      <c r="H32" s="28">
        <f t="shared" si="0"/>
        <v>37.220200408794057</v>
      </c>
      <c r="I32" s="27">
        <f t="shared" si="4"/>
        <v>-28.658818508375727</v>
      </c>
      <c r="J32" s="28">
        <f t="shared" si="1"/>
        <v>0.71901205001502688</v>
      </c>
      <c r="K32" s="27">
        <f t="shared" si="2"/>
        <v>0.50865556342497953</v>
      </c>
      <c r="L32" s="18"/>
    </row>
    <row r="33" spans="1:14">
      <c r="A33" s="16"/>
      <c r="B33" s="11" t="s">
        <v>14</v>
      </c>
      <c r="C33" s="25">
        <v>14.955666666666666</v>
      </c>
      <c r="D33" s="25">
        <v>12.931666666666667</v>
      </c>
      <c r="E33" s="25">
        <v>12.569333333333333</v>
      </c>
      <c r="F33" s="25">
        <v>9.7326666666666668</v>
      </c>
      <c r="G33" s="26">
        <v>16.444333333333333</v>
      </c>
      <c r="H33" s="28">
        <f t="shared" si="0"/>
        <v>68.96020275361326</v>
      </c>
      <c r="I33" s="27">
        <f t="shared" si="4"/>
        <v>-22.568155298610371</v>
      </c>
      <c r="J33" s="28">
        <f t="shared" si="1"/>
        <v>0.64434189760928817</v>
      </c>
      <c r="K33" s="27">
        <f t="shared" si="2"/>
        <v>0.37020103546743482</v>
      </c>
      <c r="L33" s="18"/>
    </row>
    <row r="34" spans="1:14">
      <c r="A34" s="16"/>
      <c r="B34" s="11" t="s">
        <v>16</v>
      </c>
      <c r="C34" s="25">
        <v>10.880666666666668</v>
      </c>
      <c r="D34" s="25">
        <v>9.6946666666666665</v>
      </c>
      <c r="E34" s="25">
        <v>10.410333333333334</v>
      </c>
      <c r="F34" s="25">
        <v>11.337999999999999</v>
      </c>
      <c r="G34" s="26">
        <v>10.591333333333333</v>
      </c>
      <c r="H34" s="28">
        <f t="shared" si="0"/>
        <v>-6.585523607926147</v>
      </c>
      <c r="I34" s="27">
        <f t="shared" si="4"/>
        <v>8.9110178988825126</v>
      </c>
      <c r="J34" s="28">
        <f t="shared" si="1"/>
        <v>0.4150025227461846</v>
      </c>
      <c r="K34" s="27">
        <f t="shared" si="2"/>
        <v>0.43126303241281344</v>
      </c>
      <c r="L34" s="18"/>
    </row>
    <row r="35" spans="1:14">
      <c r="A35" s="16"/>
      <c r="B35" s="11" t="s">
        <v>12</v>
      </c>
      <c r="C35" s="25">
        <v>9.798</v>
      </c>
      <c r="D35" s="25">
        <v>8.8013333333333321</v>
      </c>
      <c r="E35" s="25">
        <v>7.335</v>
      </c>
      <c r="F35" s="25">
        <v>6.8049999999999997</v>
      </c>
      <c r="G35" s="26">
        <v>9.77</v>
      </c>
      <c r="H35" s="28">
        <f t="shared" si="0"/>
        <v>43.570903747244685</v>
      </c>
      <c r="I35" s="27">
        <f t="shared" si="4"/>
        <v>-7.2256305385139825</v>
      </c>
      <c r="J35" s="28">
        <f t="shared" si="1"/>
        <v>0.38282003970827311</v>
      </c>
      <c r="K35" s="27">
        <f t="shared" si="2"/>
        <v>0.25884150075579432</v>
      </c>
      <c r="L35" s="18"/>
    </row>
    <row r="36" spans="1:14">
      <c r="A36" s="16"/>
      <c r="B36" s="11" t="s">
        <v>185</v>
      </c>
      <c r="C36" s="25">
        <v>12.356999999999999</v>
      </c>
      <c r="D36" s="25">
        <v>12.673999999999999</v>
      </c>
      <c r="E36" s="25">
        <v>12.496666666666668</v>
      </c>
      <c r="F36" s="25">
        <v>11.277333333333333</v>
      </c>
      <c r="G36" s="26">
        <v>9.4286666666666665</v>
      </c>
      <c r="H36" s="28">
        <f t="shared" si="0"/>
        <v>-16.392764246866875</v>
      </c>
      <c r="I36" s="27">
        <f t="shared" si="4"/>
        <v>-9.7572686049613324</v>
      </c>
      <c r="J36" s="28">
        <f t="shared" si="1"/>
        <v>0.36944550130290732</v>
      </c>
      <c r="K36" s="27">
        <f t="shared" si="2"/>
        <v>0.42895545694685444</v>
      </c>
      <c r="L36" s="18"/>
    </row>
    <row r="37" spans="1:14">
      <c r="A37" s="16"/>
      <c r="B37" s="11" t="s">
        <v>6</v>
      </c>
      <c r="C37" s="25">
        <v>7.5456666666666665</v>
      </c>
      <c r="D37" s="25">
        <v>8.4109999999999996</v>
      </c>
      <c r="E37" s="25">
        <v>7.519333333333333</v>
      </c>
      <c r="F37" s="25">
        <v>7.9510000000000005</v>
      </c>
      <c r="G37" s="26">
        <v>8.6929999999999996</v>
      </c>
      <c r="H37" s="28">
        <f t="shared" si="0"/>
        <v>9.3321594767953542</v>
      </c>
      <c r="I37" s="27">
        <f t="shared" si="4"/>
        <v>5.7407571593226514</v>
      </c>
      <c r="J37" s="28">
        <f t="shared" si="1"/>
        <v>0.34061971393899881</v>
      </c>
      <c r="K37" s="27">
        <f t="shared" si="2"/>
        <v>0.30243185488748286</v>
      </c>
      <c r="L37" s="18"/>
    </row>
    <row r="38" spans="1:14">
      <c r="A38" s="16"/>
      <c r="B38" s="11" t="s">
        <v>13</v>
      </c>
      <c r="C38" s="25">
        <v>2.8636666666666666</v>
      </c>
      <c r="D38" s="25">
        <v>2.1846666666666668</v>
      </c>
      <c r="E38" s="25">
        <v>2.6173333333333333</v>
      </c>
      <c r="F38" s="25">
        <v>2.5873333333333335</v>
      </c>
      <c r="G38" s="26">
        <v>1.7946666666666669</v>
      </c>
      <c r="H38" s="28">
        <f t="shared" si="0"/>
        <v>-30.636433908786387</v>
      </c>
      <c r="I38" s="27">
        <f t="shared" si="4"/>
        <v>-1.1462047885888893</v>
      </c>
      <c r="J38" s="28">
        <f t="shared" si="1"/>
        <v>7.0320815209462401E-2</v>
      </c>
      <c r="K38" s="27">
        <f t="shared" si="2"/>
        <v>9.8414289927331658E-2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2070.7019999999998</v>
      </c>
      <c r="D13" s="26">
        <v>2110.9336666666663</v>
      </c>
      <c r="E13" s="26">
        <v>2346.688333333333</v>
      </c>
      <c r="F13" s="26">
        <v>2448.0239999999999</v>
      </c>
      <c r="G13" s="26">
        <v>2365.1386666666667</v>
      </c>
      <c r="H13" s="28">
        <f t="shared" ref="H13:H38" si="0">IF(OR(OR(G13=0,F13=0),G13=""),"",(G13/F13-1)*100)</f>
        <v>-3.3858055857840075</v>
      </c>
      <c r="I13" s="27">
        <f>IF(OR(OR(G13=0,F13=0),F13=""),"",(F13/E13-1)*100)</f>
        <v>4.3182413798736219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846.85466666666707</v>
      </c>
      <c r="D14" s="25">
        <f t="shared" ref="D14:F14" si="3">D13-SUM(D15:D38)</f>
        <v>862.49366666666629</v>
      </c>
      <c r="E14" s="25">
        <f t="shared" si="3"/>
        <v>924.62199999999939</v>
      </c>
      <c r="F14" s="25">
        <f t="shared" si="3"/>
        <v>1045.8639999999994</v>
      </c>
      <c r="G14" s="26">
        <f>G13-SUM(G15:G38)</f>
        <v>948.51466666666693</v>
      </c>
      <c r="H14" s="28">
        <f t="shared" si="0"/>
        <v>-9.3080298521923019</v>
      </c>
      <c r="I14" s="27">
        <f>IF(OR(OR(G14=0,F14=0),F14=""),"",(F14/E14-1)*100)</f>
        <v>13.112601690204229</v>
      </c>
      <c r="J14" s="28">
        <f t="shared" si="1"/>
        <v>40.103976990214534</v>
      </c>
      <c r="K14" s="27">
        <f t="shared" si="2"/>
        <v>42.72278376355785</v>
      </c>
      <c r="L14" s="18"/>
    </row>
    <row r="15" spans="1:15">
      <c r="A15" s="16"/>
      <c r="B15" s="12" t="s">
        <v>4</v>
      </c>
      <c r="C15" s="109">
        <v>343.49900000000002</v>
      </c>
      <c r="D15" s="109">
        <v>385.48633333333333</v>
      </c>
      <c r="E15" s="109">
        <v>435.93433333333331</v>
      </c>
      <c r="F15" s="109">
        <v>425.05533333333341</v>
      </c>
      <c r="G15" s="109">
        <v>439.02399999999994</v>
      </c>
      <c r="H15" s="50">
        <f t="shared" si="0"/>
        <v>3.2863172324230305</v>
      </c>
      <c r="I15" s="36">
        <f t="shared" ref="I15:I38" si="4">IF(OR(OR(G15=0,F15=0),F15=""),"",(F15/E15-1)*100)</f>
        <v>-2.4955593464764725</v>
      </c>
      <c r="J15" s="50">
        <f t="shared" si="1"/>
        <v>18.562294303815303</v>
      </c>
      <c r="K15" s="36">
        <f t="shared" si="2"/>
        <v>17.36320123223193</v>
      </c>
      <c r="L15" s="18"/>
      <c r="N15" s="23" t="s">
        <v>4</v>
      </c>
      <c r="O15" s="34">
        <f>J15</f>
        <v>18.562294303815303</v>
      </c>
    </row>
    <row r="16" spans="1:15">
      <c r="A16" s="16"/>
      <c r="B16" s="11" t="s">
        <v>23</v>
      </c>
      <c r="C16" s="55">
        <v>195.88166666666666</v>
      </c>
      <c r="D16" s="55">
        <v>211.64033333333336</v>
      </c>
      <c r="E16" s="55">
        <v>260.69</v>
      </c>
      <c r="F16" s="55">
        <v>246.51</v>
      </c>
      <c r="G16" s="56">
        <v>208.28399999999999</v>
      </c>
      <c r="H16" s="28">
        <f t="shared" si="0"/>
        <v>-15.506875988803703</v>
      </c>
      <c r="I16" s="27">
        <f t="shared" si="4"/>
        <v>-5.4394107944301666</v>
      </c>
      <c r="J16" s="28">
        <f t="shared" si="1"/>
        <v>8.8064181155833552</v>
      </c>
      <c r="K16" s="27">
        <f t="shared" si="2"/>
        <v>10.069754218095902</v>
      </c>
      <c r="L16" s="18"/>
      <c r="N16" s="23" t="s">
        <v>37</v>
      </c>
      <c r="O16" s="34">
        <f>100-O15</f>
        <v>81.437705696184693</v>
      </c>
    </row>
    <row r="17" spans="1:12">
      <c r="A17" s="16"/>
      <c r="B17" s="11" t="s">
        <v>24</v>
      </c>
      <c r="C17" s="25">
        <v>116.53666666666668</v>
      </c>
      <c r="D17" s="25">
        <v>129.47299999999998</v>
      </c>
      <c r="E17" s="25">
        <v>156.23466666666664</v>
      </c>
      <c r="F17" s="25">
        <v>158.80133333333336</v>
      </c>
      <c r="G17" s="26">
        <v>180.14333333333335</v>
      </c>
      <c r="H17" s="28">
        <f t="shared" si="0"/>
        <v>13.439433757902952</v>
      </c>
      <c r="I17" s="27">
        <f t="shared" si="4"/>
        <v>1.6428278828429344</v>
      </c>
      <c r="J17" s="28">
        <f t="shared" si="1"/>
        <v>7.6166076802262204</v>
      </c>
      <c r="K17" s="27">
        <f t="shared" si="2"/>
        <v>6.4869189735612638</v>
      </c>
      <c r="L17" s="18"/>
    </row>
    <row r="18" spans="1:12">
      <c r="A18" s="16"/>
      <c r="B18" s="11" t="s">
        <v>20</v>
      </c>
      <c r="C18" s="25">
        <v>44.478333333333332</v>
      </c>
      <c r="D18" s="25">
        <v>33.052</v>
      </c>
      <c r="E18" s="25">
        <v>36.93366666666666</v>
      </c>
      <c r="F18" s="25">
        <v>51.591666666666661</v>
      </c>
      <c r="G18" s="26">
        <v>63.656000000000006</v>
      </c>
      <c r="H18" s="28">
        <f t="shared" si="0"/>
        <v>23.384267485058974</v>
      </c>
      <c r="I18" s="27">
        <f t="shared" si="4"/>
        <v>39.687367442532121</v>
      </c>
      <c r="J18" s="28">
        <f t="shared" si="1"/>
        <v>2.6914278176219693</v>
      </c>
      <c r="K18" s="27">
        <f t="shared" si="2"/>
        <v>2.1074820617227061</v>
      </c>
      <c r="L18" s="18"/>
    </row>
    <row r="19" spans="1:12">
      <c r="A19" s="16"/>
      <c r="B19" s="11" t="s">
        <v>25</v>
      </c>
      <c r="C19" s="25">
        <v>96.709666666666678</v>
      </c>
      <c r="D19" s="25">
        <v>76.906000000000006</v>
      </c>
      <c r="E19" s="25">
        <v>79.108333333333334</v>
      </c>
      <c r="F19" s="25">
        <v>61.463000000000001</v>
      </c>
      <c r="G19" s="26">
        <v>62.699666666666666</v>
      </c>
      <c r="H19" s="28">
        <f t="shared" si="0"/>
        <v>2.0120506103943336</v>
      </c>
      <c r="I19" s="27">
        <f t="shared" si="4"/>
        <v>-22.305277572948491</v>
      </c>
      <c r="J19" s="28">
        <f t="shared" si="1"/>
        <v>2.650993261001187</v>
      </c>
      <c r="K19" s="27">
        <f t="shared" si="2"/>
        <v>2.5107188491616097</v>
      </c>
      <c r="L19" s="18"/>
    </row>
    <row r="20" spans="1:12">
      <c r="A20" s="16"/>
      <c r="B20" s="11" t="s">
        <v>22</v>
      </c>
      <c r="C20" s="25">
        <v>37.374333333333333</v>
      </c>
      <c r="D20" s="25">
        <v>37.123333333333328</v>
      </c>
      <c r="E20" s="25">
        <v>55.116000000000007</v>
      </c>
      <c r="F20" s="25">
        <v>63.301000000000009</v>
      </c>
      <c r="G20" s="26">
        <v>56.773666666666664</v>
      </c>
      <c r="H20" s="28">
        <f t="shared" si="0"/>
        <v>-10.311580122483599</v>
      </c>
      <c r="I20" s="27">
        <f t="shared" si="4"/>
        <v>14.850497133318829</v>
      </c>
      <c r="J20" s="28">
        <f t="shared" si="1"/>
        <v>2.4004371272945799</v>
      </c>
      <c r="K20" s="27">
        <f t="shared" si="2"/>
        <v>2.5857998124201402</v>
      </c>
      <c r="L20" s="18"/>
    </row>
    <row r="21" spans="1:12">
      <c r="A21" s="16"/>
      <c r="B21" s="11" t="s">
        <v>19</v>
      </c>
      <c r="C21" s="25">
        <v>52.359333333333332</v>
      </c>
      <c r="D21" s="25">
        <v>45.090666666666664</v>
      </c>
      <c r="E21" s="25">
        <v>46.593666666666671</v>
      </c>
      <c r="F21" s="25">
        <v>54.993666666666662</v>
      </c>
      <c r="G21" s="26">
        <v>53.238333333333337</v>
      </c>
      <c r="H21" s="28">
        <f t="shared" si="0"/>
        <v>-3.1918827016444218</v>
      </c>
      <c r="I21" s="27">
        <f t="shared" si="4"/>
        <v>18.02820125768163</v>
      </c>
      <c r="J21" s="28">
        <f t="shared" si="1"/>
        <v>2.2509603383367516</v>
      </c>
      <c r="K21" s="27">
        <f t="shared" si="2"/>
        <v>2.2464512875146103</v>
      </c>
      <c r="L21" s="18"/>
    </row>
    <row r="22" spans="1:12">
      <c r="A22" s="16"/>
      <c r="B22" s="11" t="s">
        <v>7</v>
      </c>
      <c r="C22" s="25">
        <v>39.244999999999997</v>
      </c>
      <c r="D22" s="25">
        <v>48.293666666666667</v>
      </c>
      <c r="E22" s="25">
        <v>48.507666666666672</v>
      </c>
      <c r="F22" s="25">
        <v>40.915666666666667</v>
      </c>
      <c r="G22" s="26">
        <v>44.712333333333333</v>
      </c>
      <c r="H22" s="28">
        <f t="shared" si="0"/>
        <v>9.2792491873528569</v>
      </c>
      <c r="I22" s="27">
        <f t="shared" si="4"/>
        <v>-15.651134184974202</v>
      </c>
      <c r="J22" s="28">
        <f t="shared" si="1"/>
        <v>1.8904740750929894</v>
      </c>
      <c r="K22" s="27">
        <f t="shared" si="2"/>
        <v>1.6713752261688066</v>
      </c>
      <c r="L22" s="18"/>
    </row>
    <row r="23" spans="1:12">
      <c r="A23" s="16"/>
      <c r="B23" s="11" t="s">
        <v>5</v>
      </c>
      <c r="C23" s="25">
        <v>56.718666666666671</v>
      </c>
      <c r="D23" s="25">
        <v>41.67433333333333</v>
      </c>
      <c r="E23" s="25">
        <v>50.089666666666666</v>
      </c>
      <c r="F23" s="25">
        <v>47.887999999999998</v>
      </c>
      <c r="G23" s="26">
        <v>44.324000000000005</v>
      </c>
      <c r="H23" s="28">
        <f t="shared" si="0"/>
        <v>-7.4423655195455911</v>
      </c>
      <c r="I23" s="27">
        <f t="shared" si="4"/>
        <v>-4.3954508248540964</v>
      </c>
      <c r="J23" s="28">
        <f t="shared" si="1"/>
        <v>1.8740550236941711</v>
      </c>
      <c r="K23" s="27">
        <f t="shared" si="2"/>
        <v>1.9561899719937386</v>
      </c>
      <c r="L23" s="18"/>
    </row>
    <row r="24" spans="1:12">
      <c r="A24" s="16"/>
      <c r="B24" s="11" t="s">
        <v>18</v>
      </c>
      <c r="C24" s="25">
        <v>20.790666666666667</v>
      </c>
      <c r="D24" s="25">
        <v>21.480999999999998</v>
      </c>
      <c r="E24" s="25">
        <v>23.918666666666667</v>
      </c>
      <c r="F24" s="25">
        <v>23.271666666666665</v>
      </c>
      <c r="G24" s="26">
        <v>29.8</v>
      </c>
      <c r="H24" s="28">
        <f t="shared" si="0"/>
        <v>28.052710735515298</v>
      </c>
      <c r="I24" s="27">
        <f t="shared" si="4"/>
        <v>-2.7050002787223471</v>
      </c>
      <c r="J24" s="28">
        <f t="shared" si="1"/>
        <v>1.2599684077720039</v>
      </c>
      <c r="K24" s="27">
        <f t="shared" si="2"/>
        <v>0.95063065830509275</v>
      </c>
      <c r="L24" s="18"/>
    </row>
    <row r="25" spans="1:12">
      <c r="A25" s="16"/>
      <c r="B25" s="11" t="s">
        <v>186</v>
      </c>
      <c r="C25" s="25">
        <v>24.083666666666669</v>
      </c>
      <c r="D25" s="25">
        <v>24.569333333333333</v>
      </c>
      <c r="E25" s="25">
        <v>27.051666666666666</v>
      </c>
      <c r="F25" s="25">
        <v>30.706</v>
      </c>
      <c r="G25" s="26">
        <v>29.070999999999998</v>
      </c>
      <c r="H25" s="28">
        <f t="shared" si="0"/>
        <v>-5.3246922425584593</v>
      </c>
      <c r="I25" s="27">
        <f t="shared" si="4"/>
        <v>13.508717885527698</v>
      </c>
      <c r="J25" s="28">
        <f t="shared" si="1"/>
        <v>1.2291456906825478</v>
      </c>
      <c r="K25" s="27">
        <f t="shared" si="2"/>
        <v>1.2543177681264563</v>
      </c>
      <c r="L25" s="18"/>
    </row>
    <row r="26" spans="1:12">
      <c r="A26" s="16"/>
      <c r="B26" s="11" t="s">
        <v>3</v>
      </c>
      <c r="C26" s="25">
        <v>16.445</v>
      </c>
      <c r="D26" s="25">
        <v>18.797333333333331</v>
      </c>
      <c r="E26" s="25">
        <v>20.854333333333333</v>
      </c>
      <c r="F26" s="25">
        <v>22.45</v>
      </c>
      <c r="G26" s="26">
        <v>25.817999999999998</v>
      </c>
      <c r="H26" s="28">
        <f t="shared" si="0"/>
        <v>15.0022271714922</v>
      </c>
      <c r="I26" s="27">
        <f t="shared" si="4"/>
        <v>7.6514873008007855</v>
      </c>
      <c r="J26" s="28">
        <f t="shared" si="1"/>
        <v>1.0916061863039461</v>
      </c>
      <c r="K26" s="27">
        <f t="shared" si="2"/>
        <v>0.9170661725538638</v>
      </c>
      <c r="L26" s="18"/>
    </row>
    <row r="27" spans="1:12">
      <c r="A27" s="16"/>
      <c r="B27" s="11" t="s">
        <v>10</v>
      </c>
      <c r="C27" s="25">
        <v>21.619</v>
      </c>
      <c r="D27" s="25">
        <v>21.889666666666667</v>
      </c>
      <c r="E27" s="25">
        <v>26.747666666666664</v>
      </c>
      <c r="F27" s="25">
        <v>28.967000000000002</v>
      </c>
      <c r="G27" s="26">
        <v>24.007999999999999</v>
      </c>
      <c r="H27" s="28">
        <f t="shared" si="0"/>
        <v>-17.119480788483454</v>
      </c>
      <c r="I27" s="27">
        <f t="shared" si="4"/>
        <v>8.2972969604825586</v>
      </c>
      <c r="J27" s="28">
        <f t="shared" si="1"/>
        <v>1.0150779038184652</v>
      </c>
      <c r="K27" s="27">
        <f t="shared" si="2"/>
        <v>1.1832808828671615</v>
      </c>
      <c r="L27" s="18"/>
    </row>
    <row r="28" spans="1:12">
      <c r="A28" s="16"/>
      <c r="B28" s="11" t="s">
        <v>8</v>
      </c>
      <c r="C28" s="25">
        <v>19.015000000000001</v>
      </c>
      <c r="D28" s="25">
        <v>20.032</v>
      </c>
      <c r="E28" s="25">
        <v>24.316999999999997</v>
      </c>
      <c r="F28" s="25">
        <v>24.528333333333332</v>
      </c>
      <c r="G28" s="26">
        <v>23.939666666666668</v>
      </c>
      <c r="H28" s="28">
        <f t="shared" si="0"/>
        <v>-2.3999456410953246</v>
      </c>
      <c r="I28" s="27">
        <f t="shared" si="4"/>
        <v>0.86907650340639631</v>
      </c>
      <c r="J28" s="28">
        <f t="shared" si="1"/>
        <v>1.0121887145165274</v>
      </c>
      <c r="K28" s="27">
        <f t="shared" si="2"/>
        <v>1.0019645776893256</v>
      </c>
      <c r="L28" s="18"/>
    </row>
    <row r="29" spans="1:12">
      <c r="A29" s="16"/>
      <c r="B29" s="11" t="s">
        <v>9</v>
      </c>
      <c r="C29" s="25">
        <v>19.981666666666666</v>
      </c>
      <c r="D29" s="25">
        <v>21.210666666666668</v>
      </c>
      <c r="E29" s="25">
        <v>21.669333333333331</v>
      </c>
      <c r="F29" s="25">
        <v>20.627333333333336</v>
      </c>
      <c r="G29" s="26">
        <v>21.033000000000001</v>
      </c>
      <c r="H29" s="28">
        <f t="shared" si="0"/>
        <v>1.9666461976018734</v>
      </c>
      <c r="I29" s="27">
        <f t="shared" si="4"/>
        <v>-4.8086389367462239</v>
      </c>
      <c r="J29" s="28">
        <f t="shared" si="1"/>
        <v>0.88929246713652876</v>
      </c>
      <c r="K29" s="27">
        <f t="shared" si="2"/>
        <v>0.84261156481036692</v>
      </c>
      <c r="L29" s="18"/>
    </row>
    <row r="30" spans="1:12">
      <c r="A30" s="16"/>
      <c r="B30" s="11" t="s">
        <v>17</v>
      </c>
      <c r="C30" s="25">
        <v>20.893000000000001</v>
      </c>
      <c r="D30" s="25">
        <v>19.087</v>
      </c>
      <c r="E30" s="25">
        <v>16.827999999999999</v>
      </c>
      <c r="F30" s="25">
        <v>19.641999999999999</v>
      </c>
      <c r="G30" s="26">
        <v>19.675333333333331</v>
      </c>
      <c r="H30" s="28">
        <f t="shared" si="0"/>
        <v>0.16970437497878521</v>
      </c>
      <c r="I30" s="27">
        <f t="shared" si="4"/>
        <v>16.722129783693852</v>
      </c>
      <c r="J30" s="28">
        <f t="shared" si="1"/>
        <v>0.83188920846924264</v>
      </c>
      <c r="K30" s="27">
        <f t="shared" si="2"/>
        <v>0.80236141475737177</v>
      </c>
      <c r="L30" s="18"/>
    </row>
    <row r="31" spans="1:12">
      <c r="A31" s="16"/>
      <c r="B31" s="11" t="s">
        <v>11</v>
      </c>
      <c r="C31" s="25">
        <v>21.721999999999998</v>
      </c>
      <c r="D31" s="25">
        <v>24.178999999999998</v>
      </c>
      <c r="E31" s="25">
        <v>24.810999999999996</v>
      </c>
      <c r="F31" s="25">
        <v>21.380666666666666</v>
      </c>
      <c r="G31" s="26">
        <v>19.280666666666665</v>
      </c>
      <c r="H31" s="28">
        <f t="shared" si="0"/>
        <v>-9.821957531726488</v>
      </c>
      <c r="I31" s="27">
        <f t="shared" si="4"/>
        <v>-13.825856810823145</v>
      </c>
      <c r="J31" s="28">
        <f t="shared" si="1"/>
        <v>0.81520237854975663</v>
      </c>
      <c r="K31" s="27">
        <f t="shared" si="2"/>
        <v>0.87338468359242671</v>
      </c>
      <c r="L31" s="18"/>
    </row>
    <row r="32" spans="1:12">
      <c r="A32" s="16"/>
      <c r="B32" s="11" t="s">
        <v>15</v>
      </c>
      <c r="C32" s="25">
        <v>23.945</v>
      </c>
      <c r="D32" s="25">
        <v>18.350666666666665</v>
      </c>
      <c r="E32" s="25">
        <v>17.548666666666666</v>
      </c>
      <c r="F32" s="25">
        <v>12.718999999999999</v>
      </c>
      <c r="G32" s="26">
        <v>16.661000000000001</v>
      </c>
      <c r="H32" s="28">
        <f t="shared" si="0"/>
        <v>30.993002594543604</v>
      </c>
      <c r="I32" s="27">
        <f t="shared" si="4"/>
        <v>-27.521559092808566</v>
      </c>
      <c r="J32" s="28">
        <f t="shared" si="1"/>
        <v>0.70444072623789789</v>
      </c>
      <c r="K32" s="27">
        <f t="shared" si="2"/>
        <v>0.51956189971993738</v>
      </c>
      <c r="L32" s="18"/>
    </row>
    <row r="33" spans="1:14">
      <c r="A33" s="16"/>
      <c r="B33" s="11" t="s">
        <v>14</v>
      </c>
      <c r="C33" s="25">
        <v>13.151333333333334</v>
      </c>
      <c r="D33" s="25">
        <v>11.589</v>
      </c>
      <c r="E33" s="25">
        <v>11.549333333333331</v>
      </c>
      <c r="F33" s="25">
        <v>9.3379999999999992</v>
      </c>
      <c r="G33" s="26">
        <v>15.672666666666666</v>
      </c>
      <c r="H33" s="28">
        <f t="shared" si="0"/>
        <v>67.837509816520324</v>
      </c>
      <c r="I33" s="27">
        <f t="shared" si="4"/>
        <v>-19.146848302932341</v>
      </c>
      <c r="J33" s="28">
        <f t="shared" si="1"/>
        <v>0.66265318340742807</v>
      </c>
      <c r="K33" s="27">
        <f t="shared" si="2"/>
        <v>0.38145050865514391</v>
      </c>
      <c r="L33" s="18"/>
    </row>
    <row r="34" spans="1:14">
      <c r="A34" s="16"/>
      <c r="B34" s="11" t="s">
        <v>16</v>
      </c>
      <c r="C34" s="25">
        <v>10.193666666666667</v>
      </c>
      <c r="D34" s="25">
        <v>9.2446666666666655</v>
      </c>
      <c r="E34" s="25">
        <v>10.146666666666667</v>
      </c>
      <c r="F34" s="25">
        <v>10.955</v>
      </c>
      <c r="G34" s="26">
        <v>10.447000000000001</v>
      </c>
      <c r="H34" s="28">
        <f t="shared" si="0"/>
        <v>-4.6371519853947945</v>
      </c>
      <c r="I34" s="27">
        <f t="shared" si="4"/>
        <v>7.9664914586071056</v>
      </c>
      <c r="J34" s="28">
        <f t="shared" si="1"/>
        <v>0.44170771664409808</v>
      </c>
      <c r="K34" s="27">
        <f t="shared" si="2"/>
        <v>0.44750378264265384</v>
      </c>
      <c r="L34" s="18"/>
    </row>
    <row r="35" spans="1:14">
      <c r="A35" s="16"/>
      <c r="B35" s="11" t="s">
        <v>185</v>
      </c>
      <c r="C35" s="25">
        <v>10.933666666666667</v>
      </c>
      <c r="D35" s="25">
        <v>11.646000000000001</v>
      </c>
      <c r="E35" s="25">
        <v>11.508333333333335</v>
      </c>
      <c r="F35" s="25">
        <v>10.689</v>
      </c>
      <c r="G35" s="26">
        <v>9.0860000000000003</v>
      </c>
      <c r="H35" s="28">
        <f t="shared" si="0"/>
        <v>-14.996725605762929</v>
      </c>
      <c r="I35" s="27">
        <f t="shared" si="4"/>
        <v>-7.1194786386676423</v>
      </c>
      <c r="J35" s="28">
        <f t="shared" si="1"/>
        <v>0.38416352191330289</v>
      </c>
      <c r="K35" s="27">
        <f t="shared" si="2"/>
        <v>0.43663787609925397</v>
      </c>
      <c r="L35" s="18"/>
    </row>
    <row r="36" spans="1:14">
      <c r="A36" s="16"/>
      <c r="B36" s="11" t="s">
        <v>12</v>
      </c>
      <c r="C36" s="25">
        <v>8.6803333333333317</v>
      </c>
      <c r="D36" s="25">
        <v>7.5656666666666661</v>
      </c>
      <c r="E36" s="25">
        <v>6.376666666666666</v>
      </c>
      <c r="F36" s="25">
        <v>6.2450000000000001</v>
      </c>
      <c r="G36" s="26">
        <v>8.8849999999999998</v>
      </c>
      <c r="H36" s="28">
        <f t="shared" si="0"/>
        <v>42.273819055244189</v>
      </c>
      <c r="I36" s="27">
        <f t="shared" si="4"/>
        <v>-2.0648196549921449</v>
      </c>
      <c r="J36" s="28">
        <f t="shared" si="1"/>
        <v>0.3756650772836998</v>
      </c>
      <c r="K36" s="27">
        <f t="shared" si="2"/>
        <v>0.25510370813358041</v>
      </c>
      <c r="L36" s="18"/>
    </row>
    <row r="37" spans="1:14">
      <c r="A37" s="16"/>
      <c r="B37" s="11" t="s">
        <v>6</v>
      </c>
      <c r="C37" s="25">
        <v>6.9433333333333325</v>
      </c>
      <c r="D37" s="25">
        <v>8.1243333333333325</v>
      </c>
      <c r="E37" s="25">
        <v>7.0680000000000005</v>
      </c>
      <c r="F37" s="25">
        <v>7.5886666666666658</v>
      </c>
      <c r="G37" s="26">
        <v>8.6496666666666666</v>
      </c>
      <c r="H37" s="28">
        <f t="shared" si="0"/>
        <v>13.981375735746294</v>
      </c>
      <c r="I37" s="27">
        <f t="shared" si="4"/>
        <v>7.366534616110143</v>
      </c>
      <c r="J37" s="28">
        <f t="shared" si="1"/>
        <v>0.36571499119995216</v>
      </c>
      <c r="K37" s="27">
        <f t="shared" si="2"/>
        <v>0.30999151424441374</v>
      </c>
      <c r="L37" s="18"/>
    </row>
    <row r="38" spans="1:14">
      <c r="A38" s="16"/>
      <c r="B38" s="11" t="s">
        <v>13</v>
      </c>
      <c r="C38" s="25">
        <v>2.6473333333333335</v>
      </c>
      <c r="D38" s="25">
        <v>1.9339999999999999</v>
      </c>
      <c r="E38" s="25">
        <v>2.4630000000000001</v>
      </c>
      <c r="F38" s="25">
        <v>2.5326666666666671</v>
      </c>
      <c r="G38" s="26">
        <v>1.7416666666666669</v>
      </c>
      <c r="H38" s="28">
        <f t="shared" si="0"/>
        <v>-31.231903132403261</v>
      </c>
      <c r="I38" s="27">
        <f t="shared" si="4"/>
        <v>2.8285288943023623</v>
      </c>
      <c r="J38" s="28">
        <f t="shared" si="1"/>
        <v>7.3639093183542739E-2</v>
      </c>
      <c r="K38" s="27">
        <f t="shared" si="2"/>
        <v>0.10345759137437652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206.94899999999998</v>
      </c>
      <c r="D13" s="26">
        <v>164.43666666666667</v>
      </c>
      <c r="E13" s="26">
        <v>168.48400000000001</v>
      </c>
      <c r="F13" s="26">
        <v>180.99800000000002</v>
      </c>
      <c r="G13" s="26">
        <v>186.97366666666667</v>
      </c>
      <c r="H13" s="28">
        <f t="shared" ref="H13:H38" si="0">IF(OR(OR(G13=0,F13=0),G13=""),"",(G13/F13-1)*100)</f>
        <v>3.3015097772719271</v>
      </c>
      <c r="I13" s="27">
        <f>IF(OR(OR(G13=0,F13=0),F13=""),"",(F13/E13-1)*100)</f>
        <v>7.4274115049500322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112.85966666666663</v>
      </c>
      <c r="D14" s="25">
        <f t="shared" ref="D14:G14" si="3">D13-SUM(D15:D38)</f>
        <v>90.750000000000014</v>
      </c>
      <c r="E14" s="25">
        <f t="shared" si="3"/>
        <v>82.491333333333344</v>
      </c>
      <c r="F14" s="25">
        <f t="shared" si="3"/>
        <v>108.03600000000002</v>
      </c>
      <c r="G14" s="26">
        <f t="shared" si="3"/>
        <v>104.69166666666671</v>
      </c>
      <c r="H14" s="28">
        <f t="shared" si="0"/>
        <v>-3.0955730805780624</v>
      </c>
      <c r="I14" s="27">
        <f>IF(OR(OR(G14=0,F14=0),F14=""),"",(F14/E14-1)*100)</f>
        <v>30.966485368159891</v>
      </c>
      <c r="J14" s="28">
        <f t="shared" si="1"/>
        <v>55.992733379566836</v>
      </c>
      <c r="K14" s="27">
        <f t="shared" si="2"/>
        <v>59.689057337650141</v>
      </c>
      <c r="L14" s="18"/>
    </row>
    <row r="15" spans="1:15">
      <c r="A15" s="16"/>
      <c r="B15" s="12" t="s">
        <v>4</v>
      </c>
      <c r="C15" s="109">
        <v>21.289000000000001</v>
      </c>
      <c r="D15" s="109">
        <v>17.887</v>
      </c>
      <c r="E15" s="109">
        <v>16.344999999999999</v>
      </c>
      <c r="F15" s="109">
        <v>19.654333333333337</v>
      </c>
      <c r="G15" s="109">
        <v>19.563666666666666</v>
      </c>
      <c r="H15" s="50">
        <f t="shared" si="0"/>
        <v>-0.4613062428981074</v>
      </c>
      <c r="I15" s="36">
        <f t="shared" ref="I15:I38" si="4">IF(OR(OR(G15=0,F15=0),F15=""),"",(F15/E15-1)*100)</f>
        <v>20.246762516569827</v>
      </c>
      <c r="J15" s="50">
        <f t="shared" si="1"/>
        <v>10.463327277816305</v>
      </c>
      <c r="K15" s="36">
        <f t="shared" si="2"/>
        <v>10.858867685462457</v>
      </c>
      <c r="L15" s="18"/>
      <c r="N15" s="23" t="s">
        <v>4</v>
      </c>
      <c r="O15" s="34">
        <f>J15</f>
        <v>10.463327277816305</v>
      </c>
    </row>
    <row r="16" spans="1:15">
      <c r="A16" s="16"/>
      <c r="B16" s="11" t="s">
        <v>23</v>
      </c>
      <c r="C16" s="25">
        <v>19.067666666666668</v>
      </c>
      <c r="D16" s="25">
        <v>16.623999999999999</v>
      </c>
      <c r="E16" s="25">
        <v>25.800333333333338</v>
      </c>
      <c r="F16" s="25">
        <v>15.290333333333335</v>
      </c>
      <c r="G16" s="26">
        <v>14.547333333333333</v>
      </c>
      <c r="H16" s="28">
        <f t="shared" si="0"/>
        <v>-4.8592792832072735</v>
      </c>
      <c r="I16" s="27">
        <f t="shared" si="4"/>
        <v>-40.735907804808726</v>
      </c>
      <c r="J16" s="28">
        <f t="shared" si="1"/>
        <v>7.7804182763704679</v>
      </c>
      <c r="K16" s="27">
        <f t="shared" si="2"/>
        <v>8.4477913199777532</v>
      </c>
      <c r="L16" s="18"/>
      <c r="N16" s="23" t="s">
        <v>37</v>
      </c>
      <c r="O16" s="34">
        <f>100-O15</f>
        <v>89.536672722183695</v>
      </c>
    </row>
    <row r="17" spans="1:12">
      <c r="A17" s="16"/>
      <c r="B17" s="11" t="s">
        <v>24</v>
      </c>
      <c r="C17" s="25">
        <v>16.276999999999997</v>
      </c>
      <c r="D17" s="25">
        <v>9.1133333333333333</v>
      </c>
      <c r="E17" s="25">
        <v>13.490333333333334</v>
      </c>
      <c r="F17" s="25">
        <v>11.249666666666664</v>
      </c>
      <c r="G17" s="26">
        <v>14.146666666666667</v>
      </c>
      <c r="H17" s="28">
        <f t="shared" si="0"/>
        <v>25.75187412960387</v>
      </c>
      <c r="I17" s="27">
        <f t="shared" si="4"/>
        <v>-16.609424032022947</v>
      </c>
      <c r="J17" s="28">
        <f t="shared" si="1"/>
        <v>7.5661278504459624</v>
      </c>
      <c r="K17" s="27">
        <f t="shared" si="2"/>
        <v>6.2153541291432299</v>
      </c>
      <c r="L17" s="18"/>
    </row>
    <row r="18" spans="1:12">
      <c r="A18" s="16"/>
      <c r="B18" s="11" t="s">
        <v>20</v>
      </c>
      <c r="C18" s="25">
        <v>2.8180000000000001</v>
      </c>
      <c r="D18" s="25">
        <v>1.966</v>
      </c>
      <c r="E18" s="25">
        <v>2.3640000000000003</v>
      </c>
      <c r="F18" s="25">
        <v>2.4136666666666664</v>
      </c>
      <c r="G18" s="26">
        <v>3.9363333333333332</v>
      </c>
      <c r="H18" s="28">
        <f t="shared" si="0"/>
        <v>63.085209225245144</v>
      </c>
      <c r="I18" s="27">
        <f t="shared" si="4"/>
        <v>2.1009588268471324</v>
      </c>
      <c r="J18" s="28">
        <f t="shared" si="1"/>
        <v>2.1052875538623086</v>
      </c>
      <c r="K18" s="27">
        <f t="shared" si="2"/>
        <v>1.3335322305587167</v>
      </c>
      <c r="L18" s="18"/>
    </row>
    <row r="19" spans="1:12">
      <c r="A19" s="16"/>
      <c r="B19" s="11" t="s">
        <v>7</v>
      </c>
      <c r="C19" s="25">
        <v>2.8693333333333335</v>
      </c>
      <c r="D19" s="25">
        <v>1.8296666666666666</v>
      </c>
      <c r="E19" s="25">
        <v>1.5249999999999999</v>
      </c>
      <c r="F19" s="25">
        <v>1.4269999999999998</v>
      </c>
      <c r="G19" s="26">
        <v>3.8176666666666663</v>
      </c>
      <c r="H19" s="28">
        <f t="shared" si="0"/>
        <v>167.53095071245036</v>
      </c>
      <c r="I19" s="27">
        <f t="shared" si="4"/>
        <v>-6.4262295081967231</v>
      </c>
      <c r="J19" s="28">
        <f t="shared" si="1"/>
        <v>2.0418205059179453</v>
      </c>
      <c r="K19" s="27">
        <f t="shared" si="2"/>
        <v>0.7884065017293006</v>
      </c>
      <c r="L19" s="18"/>
    </row>
    <row r="20" spans="1:12">
      <c r="A20" s="16"/>
      <c r="B20" s="11" t="s">
        <v>25</v>
      </c>
      <c r="C20" s="25">
        <v>4.5766666666666671</v>
      </c>
      <c r="D20" s="25">
        <v>3.6829999999999998</v>
      </c>
      <c r="E20" s="25">
        <v>3.5869999999999997</v>
      </c>
      <c r="F20" s="25">
        <v>4.9089999999999998</v>
      </c>
      <c r="G20" s="26">
        <v>3.2409999999999997</v>
      </c>
      <c r="H20" s="28">
        <f t="shared" si="0"/>
        <v>-33.978407007537179</v>
      </c>
      <c r="I20" s="27">
        <f t="shared" si="4"/>
        <v>36.855310844717046</v>
      </c>
      <c r="J20" s="28">
        <f t="shared" si="1"/>
        <v>1.7333991774242714</v>
      </c>
      <c r="K20" s="27">
        <f t="shared" si="2"/>
        <v>2.7121846650239223</v>
      </c>
      <c r="L20" s="18"/>
    </row>
    <row r="21" spans="1:12">
      <c r="A21" s="16"/>
      <c r="B21" s="11" t="s">
        <v>5</v>
      </c>
      <c r="C21" s="25">
        <v>3.3460000000000001</v>
      </c>
      <c r="D21" s="25">
        <v>2.4723333333333333</v>
      </c>
      <c r="E21" s="25">
        <v>1.9436666666666664</v>
      </c>
      <c r="F21" s="25">
        <v>1.4306666666666665</v>
      </c>
      <c r="G21" s="26">
        <v>3.2330000000000001</v>
      </c>
      <c r="H21" s="28">
        <f t="shared" si="0"/>
        <v>125.97856477166825</v>
      </c>
      <c r="I21" s="27">
        <f t="shared" si="4"/>
        <v>-26.393414508660605</v>
      </c>
      <c r="J21" s="28">
        <f t="shared" si="1"/>
        <v>1.7291205000347643</v>
      </c>
      <c r="K21" s="27">
        <f t="shared" si="2"/>
        <v>0.79043230680265331</v>
      </c>
      <c r="L21" s="18"/>
    </row>
    <row r="22" spans="1:12">
      <c r="A22" s="16"/>
      <c r="B22" s="11" t="s">
        <v>19</v>
      </c>
      <c r="C22" s="25">
        <v>2.09</v>
      </c>
      <c r="D22" s="25">
        <v>2.6143333333333332</v>
      </c>
      <c r="E22" s="25">
        <v>5.0373333333333337</v>
      </c>
      <c r="F22" s="25">
        <v>2.6593333333333331</v>
      </c>
      <c r="G22" s="26">
        <v>2.5189999999999997</v>
      </c>
      <c r="H22" s="28">
        <f t="shared" si="0"/>
        <v>-5.2770117824016083</v>
      </c>
      <c r="I22" s="27">
        <f t="shared" si="4"/>
        <v>-47.207517204870307</v>
      </c>
      <c r="J22" s="28">
        <f t="shared" si="1"/>
        <v>1.3472485430212096</v>
      </c>
      <c r="K22" s="27">
        <f t="shared" si="2"/>
        <v>1.4692611704733383</v>
      </c>
      <c r="L22" s="18"/>
    </row>
    <row r="23" spans="1:12">
      <c r="A23" s="16"/>
      <c r="B23" s="11" t="s">
        <v>21</v>
      </c>
      <c r="C23" s="25">
        <v>2.3386666666666667</v>
      </c>
      <c r="D23" s="25">
        <v>2.0263333333333335</v>
      </c>
      <c r="E23" s="25">
        <v>1.373</v>
      </c>
      <c r="F23" s="25">
        <v>1.5686666666666669</v>
      </c>
      <c r="G23" s="26">
        <v>2.4620000000000002</v>
      </c>
      <c r="H23" s="28">
        <f t="shared" si="0"/>
        <v>56.948576285592843</v>
      </c>
      <c r="I23" s="27">
        <f t="shared" si="4"/>
        <v>14.25103180383589</v>
      </c>
      <c r="J23" s="28">
        <f t="shared" si="1"/>
        <v>1.3167629666209681</v>
      </c>
      <c r="K23" s="27">
        <f t="shared" si="2"/>
        <v>0.86667624319974079</v>
      </c>
      <c r="L23" s="18"/>
    </row>
    <row r="24" spans="1:12">
      <c r="A24" s="16"/>
      <c r="B24" s="11" t="s">
        <v>17</v>
      </c>
      <c r="C24" s="25">
        <v>1.7629999999999999</v>
      </c>
      <c r="D24" s="25">
        <v>1.2826666666666666</v>
      </c>
      <c r="E24" s="25">
        <v>0.93566666666666665</v>
      </c>
      <c r="F24" s="25">
        <v>1.0880000000000001</v>
      </c>
      <c r="G24" s="26">
        <v>2.1646666666666667</v>
      </c>
      <c r="H24" s="28">
        <f t="shared" si="0"/>
        <v>98.958333333333329</v>
      </c>
      <c r="I24" s="27">
        <f t="shared" si="4"/>
        <v>16.280726754542219</v>
      </c>
      <c r="J24" s="28">
        <f t="shared" si="1"/>
        <v>1.1577387903109351</v>
      </c>
      <c r="K24" s="27">
        <f t="shared" si="2"/>
        <v>0.60111161449297779</v>
      </c>
      <c r="L24" s="18"/>
    </row>
    <row r="25" spans="1:12">
      <c r="A25" s="16"/>
      <c r="B25" s="11" t="s">
        <v>22</v>
      </c>
      <c r="C25" s="25">
        <v>1.5926666666666669</v>
      </c>
      <c r="D25" s="25">
        <v>1.9370000000000001</v>
      </c>
      <c r="E25" s="25">
        <v>2.0316666666666667</v>
      </c>
      <c r="F25" s="25">
        <v>2.2696666666666667</v>
      </c>
      <c r="G25" s="26">
        <v>1.8883333333333334</v>
      </c>
      <c r="H25" s="28">
        <f t="shared" si="0"/>
        <v>-16.801292407108235</v>
      </c>
      <c r="I25" s="27">
        <f t="shared" si="4"/>
        <v>11.714520098441339</v>
      </c>
      <c r="J25" s="28">
        <f t="shared" si="1"/>
        <v>1.0099461421483595</v>
      </c>
      <c r="K25" s="27">
        <f t="shared" si="2"/>
        <v>1.2539733404052347</v>
      </c>
      <c r="L25" s="18"/>
    </row>
    <row r="26" spans="1:12">
      <c r="A26" s="16"/>
      <c r="B26" s="11" t="s">
        <v>15</v>
      </c>
      <c r="C26" s="25">
        <v>1.5613333333333335</v>
      </c>
      <c r="D26" s="25">
        <v>1.2833333333333334</v>
      </c>
      <c r="E26" s="25">
        <v>1.196</v>
      </c>
      <c r="F26" s="25">
        <v>0.65366666666666662</v>
      </c>
      <c r="G26" s="26">
        <v>1.6890000000000001</v>
      </c>
      <c r="H26" s="28">
        <f t="shared" si="0"/>
        <v>158.3885772565018</v>
      </c>
      <c r="I26" s="27">
        <f t="shared" si="4"/>
        <v>-45.345596432552959</v>
      </c>
      <c r="J26" s="28">
        <f t="shared" si="1"/>
        <v>0.90333576385979497</v>
      </c>
      <c r="K26" s="27">
        <f t="shared" si="2"/>
        <v>0.36114579534948815</v>
      </c>
      <c r="L26" s="18"/>
    </row>
    <row r="27" spans="1:12">
      <c r="A27" s="16"/>
      <c r="B27" s="11" t="s">
        <v>9</v>
      </c>
      <c r="C27" s="25">
        <v>2.0433333333333334</v>
      </c>
      <c r="D27" s="25">
        <v>1.2173333333333334</v>
      </c>
      <c r="E27" s="25">
        <v>2.0536666666666665</v>
      </c>
      <c r="F27" s="25">
        <v>1.1066666666666667</v>
      </c>
      <c r="G27" s="26">
        <v>1.6223333333333334</v>
      </c>
      <c r="H27" s="28">
        <f t="shared" si="0"/>
        <v>46.596385542168676</v>
      </c>
      <c r="I27" s="27">
        <f t="shared" si="4"/>
        <v>-46.112644051290374</v>
      </c>
      <c r="J27" s="28">
        <f t="shared" si="1"/>
        <v>0.8676801189472314</v>
      </c>
      <c r="K27" s="27">
        <f t="shared" si="2"/>
        <v>0.61142480395731802</v>
      </c>
      <c r="L27" s="18"/>
    </row>
    <row r="28" spans="1:12">
      <c r="A28" s="16"/>
      <c r="B28" s="11" t="s">
        <v>3</v>
      </c>
      <c r="C28" s="25">
        <v>2.5393333333333334</v>
      </c>
      <c r="D28" s="25">
        <v>2.0670000000000002</v>
      </c>
      <c r="E28" s="25">
        <v>1.5743333333333334</v>
      </c>
      <c r="F28" s="25">
        <v>1.4020000000000001</v>
      </c>
      <c r="G28" s="26">
        <v>1.4833333333333334</v>
      </c>
      <c r="H28" s="28">
        <f t="shared" si="0"/>
        <v>5.8012363290537161</v>
      </c>
      <c r="I28" s="27">
        <f t="shared" si="4"/>
        <v>-10.946432352318435</v>
      </c>
      <c r="J28" s="28">
        <f t="shared" si="1"/>
        <v>0.79333809930453669</v>
      </c>
      <c r="K28" s="27">
        <f t="shared" si="2"/>
        <v>0.77459419441098798</v>
      </c>
      <c r="L28" s="18"/>
    </row>
    <row r="29" spans="1:12">
      <c r="A29" s="16"/>
      <c r="B29" s="11" t="s">
        <v>10</v>
      </c>
      <c r="C29" s="25">
        <v>0.94833333333333325</v>
      </c>
      <c r="D29" s="25">
        <v>0.33133333333333331</v>
      </c>
      <c r="E29" s="25">
        <v>0.69866666666666666</v>
      </c>
      <c r="F29" s="25">
        <v>1.367</v>
      </c>
      <c r="G29" s="26">
        <v>1.3470000000000002</v>
      </c>
      <c r="H29" s="28">
        <f t="shared" si="0"/>
        <v>-1.463057790782718</v>
      </c>
      <c r="I29" s="27">
        <f t="shared" si="4"/>
        <v>95.658396946564878</v>
      </c>
      <c r="J29" s="28">
        <f t="shared" si="1"/>
        <v>0.72042230545834451</v>
      </c>
      <c r="K29" s="27">
        <f t="shared" si="2"/>
        <v>0.75525696416534982</v>
      </c>
      <c r="L29" s="18"/>
    </row>
    <row r="30" spans="1:12">
      <c r="A30" s="16"/>
      <c r="B30" s="11" t="s">
        <v>8</v>
      </c>
      <c r="C30" s="25">
        <v>0.95733333333333326</v>
      </c>
      <c r="D30" s="25">
        <v>0.79433333333333334</v>
      </c>
      <c r="E30" s="25">
        <v>1.34</v>
      </c>
      <c r="F30" s="25">
        <v>0.76933333333333331</v>
      </c>
      <c r="G30" s="26">
        <v>1.085</v>
      </c>
      <c r="H30" s="28">
        <f t="shared" si="0"/>
        <v>41.031195840554588</v>
      </c>
      <c r="I30" s="27">
        <f t="shared" si="4"/>
        <v>-42.587064676616926</v>
      </c>
      <c r="J30" s="28">
        <f t="shared" si="1"/>
        <v>0.58029562095196996</v>
      </c>
      <c r="K30" s="27">
        <f t="shared" si="2"/>
        <v>0.42505073720888253</v>
      </c>
      <c r="L30" s="18"/>
    </row>
    <row r="31" spans="1:12">
      <c r="A31" s="16"/>
      <c r="B31" s="11" t="s">
        <v>18</v>
      </c>
      <c r="C31" s="25">
        <v>1.1616666666666668</v>
      </c>
      <c r="D31" s="25">
        <v>1.3973333333333333</v>
      </c>
      <c r="E31" s="25">
        <v>0.28366666666666668</v>
      </c>
      <c r="F31" s="25">
        <v>0.92966666666666675</v>
      </c>
      <c r="G31" s="26">
        <v>0.90966666666666673</v>
      </c>
      <c r="H31" s="28">
        <f t="shared" si="0"/>
        <v>-2.1513087128002928</v>
      </c>
      <c r="I31" s="27">
        <f t="shared" si="4"/>
        <v>227.73207990599298</v>
      </c>
      <c r="J31" s="28">
        <f t="shared" si="1"/>
        <v>0.4865212748319282</v>
      </c>
      <c r="K31" s="27">
        <f t="shared" si="2"/>
        <v>0.51363366814366274</v>
      </c>
      <c r="L31" s="18"/>
    </row>
    <row r="32" spans="1:12">
      <c r="A32" s="16"/>
      <c r="B32" s="11" t="s">
        <v>12</v>
      </c>
      <c r="C32" s="25">
        <v>1.1176666666666666</v>
      </c>
      <c r="D32" s="25">
        <v>1.236</v>
      </c>
      <c r="E32" s="25">
        <v>0.95866666666666667</v>
      </c>
      <c r="F32" s="25">
        <v>0.56000000000000005</v>
      </c>
      <c r="G32" s="26">
        <v>0.88466666666666682</v>
      </c>
      <c r="H32" s="28">
        <f t="shared" si="0"/>
        <v>57.976190476190496</v>
      </c>
      <c r="I32" s="27">
        <f t="shared" si="4"/>
        <v>-41.585535465924892</v>
      </c>
      <c r="J32" s="28">
        <f t="shared" si="1"/>
        <v>0.47315040798971697</v>
      </c>
      <c r="K32" s="27">
        <f t="shared" si="2"/>
        <v>0.30939568393020916</v>
      </c>
      <c r="L32" s="18"/>
    </row>
    <row r="33" spans="1:14">
      <c r="A33" s="16"/>
      <c r="B33" s="11" t="s">
        <v>14</v>
      </c>
      <c r="C33" s="25">
        <v>1.804</v>
      </c>
      <c r="D33" s="25">
        <v>1.3423333333333334</v>
      </c>
      <c r="E33" s="25">
        <v>1.02</v>
      </c>
      <c r="F33" s="25">
        <v>0.39466666666666672</v>
      </c>
      <c r="G33" s="26">
        <v>0.77166666666666661</v>
      </c>
      <c r="H33" s="28">
        <f t="shared" si="0"/>
        <v>95.523648648648617</v>
      </c>
      <c r="I33" s="27">
        <f t="shared" si="4"/>
        <v>-61.307189542483655</v>
      </c>
      <c r="J33" s="28">
        <f t="shared" si="1"/>
        <v>0.41271408986292185</v>
      </c>
      <c r="K33" s="27">
        <f t="shared" si="2"/>
        <v>0.2180502915317665</v>
      </c>
      <c r="L33" s="18"/>
    </row>
    <row r="34" spans="1:14">
      <c r="A34" s="16"/>
      <c r="B34" s="11" t="s">
        <v>11</v>
      </c>
      <c r="C34" s="25">
        <v>0.99833333333333318</v>
      </c>
      <c r="D34" s="25">
        <v>0.56700000000000006</v>
      </c>
      <c r="E34" s="25">
        <v>0.57633333333333336</v>
      </c>
      <c r="F34" s="25">
        <v>0.43099999999999999</v>
      </c>
      <c r="G34" s="26">
        <v>0.38666666666666671</v>
      </c>
      <c r="H34" s="28">
        <f t="shared" si="0"/>
        <v>-10.286156225831389</v>
      </c>
      <c r="I34" s="27">
        <f t="shared" si="4"/>
        <v>-25.216888374783121</v>
      </c>
      <c r="J34" s="28">
        <f t="shared" si="1"/>
        <v>0.20680274049286801</v>
      </c>
      <c r="K34" s="27">
        <f t="shared" si="2"/>
        <v>0.23812417816771453</v>
      </c>
      <c r="L34" s="18"/>
    </row>
    <row r="35" spans="1:14">
      <c r="A35" s="16"/>
      <c r="B35" s="11" t="s">
        <v>185</v>
      </c>
      <c r="C35" s="25">
        <v>1.4236666666666666</v>
      </c>
      <c r="D35" s="25">
        <v>1.0283333333333333</v>
      </c>
      <c r="E35" s="25">
        <v>0.98866666666666669</v>
      </c>
      <c r="F35" s="25">
        <v>0.58799999999999997</v>
      </c>
      <c r="G35" s="26">
        <v>0.34233333333333332</v>
      </c>
      <c r="H35" s="28">
        <f t="shared" si="0"/>
        <v>-41.78004535147393</v>
      </c>
      <c r="I35" s="27">
        <f t="shared" si="4"/>
        <v>-40.525960890087667</v>
      </c>
      <c r="J35" s="28">
        <f t="shared" si="1"/>
        <v>0.18309173662601327</v>
      </c>
      <c r="K35" s="27">
        <f t="shared" si="2"/>
        <v>0.32486546812671963</v>
      </c>
      <c r="L35" s="18"/>
    </row>
    <row r="36" spans="1:14">
      <c r="A36" s="16"/>
      <c r="B36" s="11" t="s">
        <v>16</v>
      </c>
      <c r="C36" s="25">
        <v>0.68699999999999994</v>
      </c>
      <c r="D36" s="25">
        <v>0.44966666666666666</v>
      </c>
      <c r="E36" s="25">
        <v>0.26400000000000001</v>
      </c>
      <c r="F36" s="25">
        <v>0.38233333333333341</v>
      </c>
      <c r="G36" s="26">
        <v>0.14433333333333334</v>
      </c>
      <c r="H36" s="28">
        <f t="shared" si="0"/>
        <v>-62.249346120313874</v>
      </c>
      <c r="I36" s="27">
        <f t="shared" si="4"/>
        <v>44.823232323232354</v>
      </c>
      <c r="J36" s="28">
        <f t="shared" si="1"/>
        <v>7.7194471235699863E-2</v>
      </c>
      <c r="K36" s="27">
        <f t="shared" si="2"/>
        <v>0.21123621992139877</v>
      </c>
      <c r="L36" s="18"/>
    </row>
    <row r="37" spans="1:14">
      <c r="A37" s="16"/>
      <c r="B37" s="11" t="s">
        <v>13</v>
      </c>
      <c r="C37" s="25">
        <v>0.217</v>
      </c>
      <c r="D37" s="25">
        <v>0.25033333333333335</v>
      </c>
      <c r="E37" s="25">
        <v>0.15433333333333332</v>
      </c>
      <c r="F37" s="25">
        <v>5.4666666666666669E-2</v>
      </c>
      <c r="G37" s="26">
        <v>5.2999999999999999E-2</v>
      </c>
      <c r="H37" s="28">
        <f t="shared" si="0"/>
        <v>-3.0487804878048808</v>
      </c>
      <c r="I37" s="27">
        <f t="shared" si="4"/>
        <v>-64.578833693304531</v>
      </c>
      <c r="J37" s="28">
        <f t="shared" si="1"/>
        <v>2.8346237705487935E-2</v>
      </c>
      <c r="K37" s="27">
        <f t="shared" si="2"/>
        <v>3.0202912002710896E-2</v>
      </c>
      <c r="L37" s="18"/>
    </row>
    <row r="38" spans="1:14">
      <c r="A38" s="16"/>
      <c r="B38" s="11" t="s">
        <v>6</v>
      </c>
      <c r="C38" s="25">
        <v>0.60233333333333328</v>
      </c>
      <c r="D38" s="25">
        <v>0.28666666666666668</v>
      </c>
      <c r="E38" s="25">
        <v>0.45133333333333336</v>
      </c>
      <c r="F38" s="25">
        <v>0.36266666666666669</v>
      </c>
      <c r="G38" s="26">
        <v>4.3333333333333335E-2</v>
      </c>
      <c r="H38" s="28">
        <f t="shared" si="0"/>
        <v>-88.05147058823529</v>
      </c>
      <c r="I38" s="27">
        <f t="shared" si="4"/>
        <v>-19.645494830132936</v>
      </c>
      <c r="J38" s="28">
        <f t="shared" si="1"/>
        <v>2.317616919316624E-2</v>
      </c>
      <c r="K38" s="27">
        <f t="shared" si="2"/>
        <v>0.20037053816432593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13731.735666666667</v>
      </c>
      <c r="D13" s="26">
        <v>13573.409333333335</v>
      </c>
      <c r="E13" s="26">
        <v>13389.266666666668</v>
      </c>
      <c r="F13" s="26">
        <v>13007.984666666665</v>
      </c>
      <c r="G13" s="26">
        <v>13125.402333333332</v>
      </c>
      <c r="H13" s="28">
        <f t="shared" ref="H13:H38" si="0">IF(OR(OR(G13=0,F13=0),G13=""),"",(G13/F13-1)*100)</f>
        <v>0.90265840309262657</v>
      </c>
      <c r="I13" s="27">
        <f>IF(OR(OR(G13=0,F13=0),F13=""),"",(F13/E13-1)*100)</f>
        <v>-2.84766902842577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7175.9073333333345</v>
      </c>
      <c r="D14" s="25">
        <f t="shared" ref="D14:G14" si="3">D13-SUM(D15:D38)</f>
        <v>7113.8000000000038</v>
      </c>
      <c r="E14" s="25">
        <f t="shared" si="3"/>
        <v>7035.1723333333366</v>
      </c>
      <c r="F14" s="25">
        <f t="shared" si="3"/>
        <v>6682.6043333333337</v>
      </c>
      <c r="G14" s="26">
        <f t="shared" si="3"/>
        <v>6877.1123333333317</v>
      </c>
      <c r="H14" s="28">
        <f t="shared" si="0"/>
        <v>2.9106616267819074</v>
      </c>
      <c r="I14" s="27">
        <f>IF(OR(OR(G14=0,F14=0),F14=""),"",(F14/E14-1)*100)</f>
        <v>-5.0115048117513883</v>
      </c>
      <c r="J14" s="28">
        <f t="shared" si="1"/>
        <v>52.395440221045156</v>
      </c>
      <c r="K14" s="27">
        <f t="shared" si="2"/>
        <v>51.373095099486854</v>
      </c>
      <c r="L14" s="18"/>
    </row>
    <row r="15" spans="1:15">
      <c r="A15" s="16"/>
      <c r="B15" s="12" t="s">
        <v>4</v>
      </c>
      <c r="C15" s="109">
        <v>2034.2716666666668</v>
      </c>
      <c r="D15" s="109">
        <v>1897.1949999999999</v>
      </c>
      <c r="E15" s="109">
        <v>1939.7839999999999</v>
      </c>
      <c r="F15" s="109">
        <v>1937.865</v>
      </c>
      <c r="G15" s="109">
        <v>1778.287</v>
      </c>
      <c r="H15" s="50">
        <f t="shared" si="0"/>
        <v>-8.234732553609259</v>
      </c>
      <c r="I15" s="36">
        <f t="shared" ref="I15:I38" si="4">IF(OR(OR(G15=0,F15=0),F15=""),"",(F15/E15-1)*100)</f>
        <v>-9.8928540497289497E-2</v>
      </c>
      <c r="J15" s="50">
        <f t="shared" si="1"/>
        <v>13.548438019944381</v>
      </c>
      <c r="K15" s="36">
        <f t="shared" si="2"/>
        <v>14.897503722969747</v>
      </c>
      <c r="L15" s="18"/>
      <c r="N15" s="23" t="s">
        <v>4</v>
      </c>
      <c r="O15" s="34">
        <f>J15</f>
        <v>13.548438019944381</v>
      </c>
    </row>
    <row r="16" spans="1:15">
      <c r="A16" s="16"/>
      <c r="B16" s="11" t="s">
        <v>23</v>
      </c>
      <c r="C16" s="55">
        <v>1085.4666666666669</v>
      </c>
      <c r="D16" s="55">
        <v>1052.9876666666667</v>
      </c>
      <c r="E16" s="55">
        <v>974.79933333333338</v>
      </c>
      <c r="F16" s="55">
        <v>1031.5663333333332</v>
      </c>
      <c r="G16" s="56">
        <v>1045.4346666666668</v>
      </c>
      <c r="H16" s="28">
        <f t="shared" si="0"/>
        <v>1.3443956908248733</v>
      </c>
      <c r="I16" s="27">
        <f t="shared" si="4"/>
        <v>5.8234549469668551</v>
      </c>
      <c r="J16" s="28">
        <f t="shared" si="1"/>
        <v>7.9649723499269518</v>
      </c>
      <c r="K16" s="27">
        <f t="shared" si="2"/>
        <v>7.9302548378362685</v>
      </c>
      <c r="L16" s="18"/>
      <c r="N16" s="23" t="s">
        <v>37</v>
      </c>
      <c r="O16" s="34">
        <f>100-O15</f>
        <v>86.451561980055615</v>
      </c>
    </row>
    <row r="17" spans="1:12">
      <c r="A17" s="16"/>
      <c r="B17" s="11" t="s">
        <v>24</v>
      </c>
      <c r="C17" s="25">
        <v>614.71833333333325</v>
      </c>
      <c r="D17" s="25">
        <v>621.38633333333337</v>
      </c>
      <c r="E17" s="25">
        <v>601.64733333333334</v>
      </c>
      <c r="F17" s="25">
        <v>587.39533333333327</v>
      </c>
      <c r="G17" s="26">
        <v>658.27100000000007</v>
      </c>
      <c r="H17" s="28">
        <f t="shared" si="0"/>
        <v>12.066092909602077</v>
      </c>
      <c r="I17" s="27">
        <f t="shared" si="4"/>
        <v>-2.3688295801194803</v>
      </c>
      <c r="J17" s="28">
        <f t="shared" si="1"/>
        <v>5.0152443580967576</v>
      </c>
      <c r="K17" s="27">
        <f t="shared" si="2"/>
        <v>4.5156521043459614</v>
      </c>
      <c r="L17" s="18"/>
    </row>
    <row r="18" spans="1:12">
      <c r="A18" s="16"/>
      <c r="B18" s="11" t="s">
        <v>25</v>
      </c>
      <c r="C18" s="25">
        <v>529.39300000000003</v>
      </c>
      <c r="D18" s="25">
        <v>570.99933333333331</v>
      </c>
      <c r="E18" s="25">
        <v>586.49766666666665</v>
      </c>
      <c r="F18" s="25">
        <v>553.95500000000004</v>
      </c>
      <c r="G18" s="26">
        <v>551.3456666666666</v>
      </c>
      <c r="H18" s="28">
        <f t="shared" si="0"/>
        <v>-0.47103705776343485</v>
      </c>
      <c r="I18" s="27">
        <f t="shared" si="4"/>
        <v>-5.5486438422886479</v>
      </c>
      <c r="J18" s="28">
        <f t="shared" si="1"/>
        <v>4.2006001238260451</v>
      </c>
      <c r="K18" s="27">
        <f t="shared" si="2"/>
        <v>4.2585766680639292</v>
      </c>
      <c r="L18" s="18"/>
    </row>
    <row r="19" spans="1:12">
      <c r="A19" s="16"/>
      <c r="B19" s="11" t="s">
        <v>5</v>
      </c>
      <c r="C19" s="25">
        <v>275.29433333333333</v>
      </c>
      <c r="D19" s="25">
        <v>315.55566666666664</v>
      </c>
      <c r="E19" s="25">
        <v>295.78899999999999</v>
      </c>
      <c r="F19" s="25">
        <v>303.07166666666672</v>
      </c>
      <c r="G19" s="26">
        <v>298.10433333333339</v>
      </c>
      <c r="H19" s="28">
        <f t="shared" si="0"/>
        <v>-1.6389962770081867</v>
      </c>
      <c r="I19" s="27">
        <f t="shared" si="4"/>
        <v>2.4621154494138375</v>
      </c>
      <c r="J19" s="28">
        <f t="shared" si="1"/>
        <v>2.2712014897727459</v>
      </c>
      <c r="K19" s="27">
        <f t="shared" si="2"/>
        <v>2.3298894827520558</v>
      </c>
      <c r="L19" s="18"/>
    </row>
    <row r="20" spans="1:12">
      <c r="A20" s="16"/>
      <c r="B20" s="11" t="s">
        <v>19</v>
      </c>
      <c r="C20" s="25">
        <v>326.05733333333336</v>
      </c>
      <c r="D20" s="25">
        <v>300.589</v>
      </c>
      <c r="E20" s="25">
        <v>255.65366666666668</v>
      </c>
      <c r="F20" s="25">
        <v>227.38233333333335</v>
      </c>
      <c r="G20" s="26">
        <v>259.83566666666667</v>
      </c>
      <c r="H20" s="28">
        <f t="shared" si="0"/>
        <v>14.272583475409251</v>
      </c>
      <c r="I20" s="27">
        <f t="shared" si="4"/>
        <v>-11.058450168913414</v>
      </c>
      <c r="J20" s="28">
        <f t="shared" si="1"/>
        <v>1.9796396336498336</v>
      </c>
      <c r="K20" s="27">
        <f t="shared" si="2"/>
        <v>1.7480212281923049</v>
      </c>
      <c r="L20" s="18"/>
    </row>
    <row r="21" spans="1:12">
      <c r="A21" s="16"/>
      <c r="B21" s="11" t="s">
        <v>20</v>
      </c>
      <c r="C21" s="25">
        <v>218.64133333333334</v>
      </c>
      <c r="D21" s="25">
        <v>224.54033333333334</v>
      </c>
      <c r="E21" s="25">
        <v>208.864</v>
      </c>
      <c r="F21" s="25">
        <v>214.43333333333331</v>
      </c>
      <c r="G21" s="26">
        <v>199.5616666666667</v>
      </c>
      <c r="H21" s="28">
        <f t="shared" si="0"/>
        <v>-6.9353334369656183</v>
      </c>
      <c r="I21" s="27">
        <f t="shared" si="4"/>
        <v>2.6664879219651549</v>
      </c>
      <c r="J21" s="28">
        <f t="shared" si="1"/>
        <v>1.520423234264286</v>
      </c>
      <c r="K21" s="27">
        <f t="shared" si="2"/>
        <v>1.6484746778863055</v>
      </c>
      <c r="L21" s="18"/>
    </row>
    <row r="22" spans="1:12">
      <c r="A22" s="16"/>
      <c r="B22" s="11" t="s">
        <v>22</v>
      </c>
      <c r="C22" s="25">
        <v>192.83699999999999</v>
      </c>
      <c r="D22" s="25">
        <v>195.63266666666664</v>
      </c>
      <c r="E22" s="25">
        <v>186.60766666666669</v>
      </c>
      <c r="F22" s="25">
        <v>178.27566666666667</v>
      </c>
      <c r="G22" s="26">
        <v>167.81966666666665</v>
      </c>
      <c r="H22" s="28">
        <f t="shared" si="0"/>
        <v>-5.8650741267737168</v>
      </c>
      <c r="I22" s="27">
        <f t="shared" si="4"/>
        <v>-4.4649826820262977</v>
      </c>
      <c r="J22" s="28">
        <f t="shared" si="1"/>
        <v>1.2785868379856902</v>
      </c>
      <c r="K22" s="27">
        <f t="shared" si="2"/>
        <v>1.3705095080831637</v>
      </c>
      <c r="L22" s="18"/>
    </row>
    <row r="23" spans="1:12">
      <c r="A23" s="16"/>
      <c r="B23" s="11" t="s">
        <v>21</v>
      </c>
      <c r="C23" s="25">
        <v>145.82733333333331</v>
      </c>
      <c r="D23" s="25">
        <v>145.94899999999998</v>
      </c>
      <c r="E23" s="25">
        <v>141.21799999999999</v>
      </c>
      <c r="F23" s="25">
        <v>139.25</v>
      </c>
      <c r="G23" s="26">
        <v>138.72333333333333</v>
      </c>
      <c r="H23" s="28">
        <f t="shared" si="0"/>
        <v>-0.37821663674446615</v>
      </c>
      <c r="I23" s="27">
        <f t="shared" si="4"/>
        <v>-1.393590052259619</v>
      </c>
      <c r="J23" s="28">
        <f t="shared" si="1"/>
        <v>1.0569072841373472</v>
      </c>
      <c r="K23" s="27">
        <f t="shared" si="2"/>
        <v>1.0704963418109812</v>
      </c>
      <c r="L23" s="18"/>
    </row>
    <row r="24" spans="1:12">
      <c r="A24" s="16"/>
      <c r="B24" s="11" t="s">
        <v>15</v>
      </c>
      <c r="C24" s="25">
        <v>118.75766666666668</v>
      </c>
      <c r="D24" s="25">
        <v>131.13499999999999</v>
      </c>
      <c r="E24" s="25">
        <v>127.24633333333333</v>
      </c>
      <c r="F24" s="25">
        <v>130.958</v>
      </c>
      <c r="G24" s="26">
        <v>135.096</v>
      </c>
      <c r="H24" s="28">
        <f t="shared" si="0"/>
        <v>3.1597916889384514</v>
      </c>
      <c r="I24" s="27">
        <f t="shared" si="4"/>
        <v>2.9169144363033528</v>
      </c>
      <c r="J24" s="28">
        <f t="shared" si="1"/>
        <v>1.0292713058929217</v>
      </c>
      <c r="K24" s="27">
        <f t="shared" si="2"/>
        <v>1.0067508792163913</v>
      </c>
      <c r="L24" s="18"/>
    </row>
    <row r="25" spans="1:12">
      <c r="A25" s="16"/>
      <c r="B25" s="11" t="s">
        <v>7</v>
      </c>
      <c r="C25" s="25">
        <v>122.52066666666667</v>
      </c>
      <c r="D25" s="25">
        <v>118.36</v>
      </c>
      <c r="E25" s="25">
        <v>121.23599999999999</v>
      </c>
      <c r="F25" s="25">
        <v>134.07566666666671</v>
      </c>
      <c r="G25" s="26">
        <v>124.51533333333334</v>
      </c>
      <c r="H25" s="28">
        <f t="shared" si="0"/>
        <v>-7.1305506592048928</v>
      </c>
      <c r="I25" s="27">
        <f t="shared" si="4"/>
        <v>10.590638644187145</v>
      </c>
      <c r="J25" s="28">
        <f t="shared" si="1"/>
        <v>0.9486591738000566</v>
      </c>
      <c r="K25" s="27">
        <f t="shared" si="2"/>
        <v>1.0307182096411864</v>
      </c>
      <c r="L25" s="18"/>
    </row>
    <row r="26" spans="1:12">
      <c r="A26" s="16"/>
      <c r="B26" s="11" t="s">
        <v>18</v>
      </c>
      <c r="C26" s="25">
        <v>102.00833333333333</v>
      </c>
      <c r="D26" s="25">
        <v>101.14166666666667</v>
      </c>
      <c r="E26" s="25">
        <v>109.58433333333333</v>
      </c>
      <c r="F26" s="25">
        <v>103.60366666666665</v>
      </c>
      <c r="G26" s="26">
        <v>112.46133333333334</v>
      </c>
      <c r="H26" s="28">
        <f t="shared" si="0"/>
        <v>8.5495687089581995</v>
      </c>
      <c r="I26" s="27">
        <f t="shared" si="4"/>
        <v>-5.4575927824232924</v>
      </c>
      <c r="J26" s="28">
        <f t="shared" si="1"/>
        <v>0.85682198897420481</v>
      </c>
      <c r="K26" s="27">
        <f t="shared" si="2"/>
        <v>0.79646209095059917</v>
      </c>
      <c r="L26" s="18"/>
    </row>
    <row r="27" spans="1:12">
      <c r="A27" s="16"/>
      <c r="B27" s="11" t="s">
        <v>17</v>
      </c>
      <c r="C27" s="25">
        <v>96.555000000000007</v>
      </c>
      <c r="D27" s="25">
        <v>108.43666666666667</v>
      </c>
      <c r="E27" s="25">
        <v>101.265</v>
      </c>
      <c r="F27" s="25">
        <v>92.613</v>
      </c>
      <c r="G27" s="26">
        <v>99.837666666666678</v>
      </c>
      <c r="H27" s="28">
        <f t="shared" si="0"/>
        <v>7.8009206770827788</v>
      </c>
      <c r="I27" s="27">
        <f t="shared" si="4"/>
        <v>-8.543919419345281</v>
      </c>
      <c r="J27" s="28">
        <f t="shared" si="1"/>
        <v>0.76064461973191089</v>
      </c>
      <c r="K27" s="27">
        <f t="shared" si="2"/>
        <v>0.71197039643906934</v>
      </c>
      <c r="L27" s="18"/>
    </row>
    <row r="28" spans="1:12">
      <c r="A28" s="16"/>
      <c r="B28" s="11" t="s">
        <v>10</v>
      </c>
      <c r="C28" s="25">
        <v>94.771666666666661</v>
      </c>
      <c r="D28" s="25">
        <v>99.015333333333331</v>
      </c>
      <c r="E28" s="25">
        <v>99.143666666666661</v>
      </c>
      <c r="F28" s="25">
        <v>90.775666666666666</v>
      </c>
      <c r="G28" s="26">
        <v>95.635333333333335</v>
      </c>
      <c r="H28" s="28">
        <f t="shared" si="0"/>
        <v>5.3534904728506527</v>
      </c>
      <c r="I28" s="27">
        <f t="shared" si="4"/>
        <v>-8.440276904559374</v>
      </c>
      <c r="J28" s="28">
        <f t="shared" si="1"/>
        <v>0.72862782339599153</v>
      </c>
      <c r="K28" s="27">
        <f t="shared" si="2"/>
        <v>0.69784573854304977</v>
      </c>
      <c r="L28" s="18"/>
    </row>
    <row r="29" spans="1:12">
      <c r="A29" s="16"/>
      <c r="B29" s="11" t="s">
        <v>3</v>
      </c>
      <c r="C29" s="25">
        <v>93.96833333333332</v>
      </c>
      <c r="D29" s="25">
        <v>94.977666666666664</v>
      </c>
      <c r="E29" s="25">
        <v>102.68433333333333</v>
      </c>
      <c r="F29" s="25">
        <v>92.219666666666669</v>
      </c>
      <c r="G29" s="26">
        <v>89.783999999999992</v>
      </c>
      <c r="H29" s="28">
        <f t="shared" si="0"/>
        <v>-2.6411575260519404</v>
      </c>
      <c r="I29" s="27">
        <f t="shared" si="4"/>
        <v>-10.191103478946795</v>
      </c>
      <c r="J29" s="28">
        <f t="shared" si="1"/>
        <v>0.68404760265507547</v>
      </c>
      <c r="K29" s="27">
        <f t="shared" si="2"/>
        <v>0.70894661263694614</v>
      </c>
      <c r="L29" s="18"/>
    </row>
    <row r="30" spans="1:12">
      <c r="A30" s="16"/>
      <c r="B30" s="11" t="s">
        <v>9</v>
      </c>
      <c r="C30" s="25">
        <v>94.39</v>
      </c>
      <c r="D30" s="25">
        <v>81.873333333333335</v>
      </c>
      <c r="E30" s="25">
        <v>89.285333333333327</v>
      </c>
      <c r="F30" s="25">
        <v>85.73033333333332</v>
      </c>
      <c r="G30" s="26">
        <v>88.158000000000001</v>
      </c>
      <c r="H30" s="28">
        <f t="shared" si="0"/>
        <v>2.8317476116971552</v>
      </c>
      <c r="I30" s="27">
        <f t="shared" si="4"/>
        <v>-3.9816169882324948</v>
      </c>
      <c r="J30" s="28">
        <f t="shared" si="1"/>
        <v>0.6716594109737386</v>
      </c>
      <c r="K30" s="27">
        <f t="shared" si="2"/>
        <v>0.65905930495920528</v>
      </c>
      <c r="L30" s="18"/>
    </row>
    <row r="31" spans="1:12">
      <c r="A31" s="16"/>
      <c r="B31" s="11" t="s">
        <v>11</v>
      </c>
      <c r="C31" s="25">
        <v>78.916666666666671</v>
      </c>
      <c r="D31" s="25">
        <v>71.647333333333336</v>
      </c>
      <c r="E31" s="25">
        <v>81.967333333333329</v>
      </c>
      <c r="F31" s="25">
        <v>78.240333333333339</v>
      </c>
      <c r="G31" s="26">
        <v>82.223666666666674</v>
      </c>
      <c r="H31" s="28">
        <f t="shared" si="0"/>
        <v>5.0911507704892278</v>
      </c>
      <c r="I31" s="27">
        <f t="shared" si="4"/>
        <v>-4.5469333311644373</v>
      </c>
      <c r="J31" s="28">
        <f t="shared" si="1"/>
        <v>0.62644682866483326</v>
      </c>
      <c r="K31" s="27">
        <f t="shared" si="2"/>
        <v>0.60147928628657166</v>
      </c>
      <c r="L31" s="18"/>
    </row>
    <row r="32" spans="1:12">
      <c r="A32" s="16"/>
      <c r="B32" s="11" t="s">
        <v>8</v>
      </c>
      <c r="C32" s="25">
        <v>82.061333333333337</v>
      </c>
      <c r="D32" s="25">
        <v>77.901333333333341</v>
      </c>
      <c r="E32" s="25">
        <v>73.382333333333335</v>
      </c>
      <c r="F32" s="25">
        <v>85.762</v>
      </c>
      <c r="G32" s="26">
        <v>78.99766666666666</v>
      </c>
      <c r="H32" s="28">
        <f t="shared" si="0"/>
        <v>-7.8873316076273126</v>
      </c>
      <c r="I32" s="27">
        <f t="shared" si="4"/>
        <v>16.870091348053794</v>
      </c>
      <c r="J32" s="28">
        <f t="shared" si="1"/>
        <v>0.60186853446803545</v>
      </c>
      <c r="K32" s="27">
        <f t="shared" si="2"/>
        <v>0.65930274518056275</v>
      </c>
      <c r="L32" s="18"/>
    </row>
    <row r="33" spans="1:14">
      <c r="A33" s="16"/>
      <c r="B33" s="11" t="s">
        <v>14</v>
      </c>
      <c r="C33" s="25">
        <v>71.406333333333336</v>
      </c>
      <c r="D33" s="25">
        <v>70.066666666666663</v>
      </c>
      <c r="E33" s="25">
        <v>79.217666666666659</v>
      </c>
      <c r="F33" s="25">
        <v>80.713666666666668</v>
      </c>
      <c r="G33" s="26">
        <v>67.266000000000005</v>
      </c>
      <c r="H33" s="28">
        <f t="shared" si="0"/>
        <v>-16.660953741828099</v>
      </c>
      <c r="I33" s="27">
        <f t="shared" si="4"/>
        <v>1.8884676397941558</v>
      </c>
      <c r="J33" s="28">
        <f t="shared" si="1"/>
        <v>0.51248714737811096</v>
      </c>
      <c r="K33" s="27">
        <f t="shared" si="2"/>
        <v>0.62049324883890555</v>
      </c>
      <c r="L33" s="18"/>
    </row>
    <row r="34" spans="1:14">
      <c r="A34" s="16"/>
      <c r="B34" s="11" t="s">
        <v>16</v>
      </c>
      <c r="C34" s="25">
        <v>47.854666666666667</v>
      </c>
      <c r="D34" s="25">
        <v>49.692</v>
      </c>
      <c r="E34" s="25">
        <v>47.740333333333332</v>
      </c>
      <c r="F34" s="25">
        <v>48.565333333333342</v>
      </c>
      <c r="G34" s="26">
        <v>49.606999999999999</v>
      </c>
      <c r="H34" s="28">
        <f t="shared" si="0"/>
        <v>2.1448770041730514</v>
      </c>
      <c r="I34" s="27">
        <f t="shared" si="4"/>
        <v>1.7280985330363707</v>
      </c>
      <c r="J34" s="28">
        <f t="shared" si="1"/>
        <v>0.37794650967778592</v>
      </c>
      <c r="K34" s="27">
        <f t="shared" si="2"/>
        <v>0.37335017358825306</v>
      </c>
      <c r="L34" s="18"/>
    </row>
    <row r="35" spans="1:14">
      <c r="A35" s="16"/>
      <c r="B35" s="11" t="s">
        <v>6</v>
      </c>
      <c r="C35" s="25">
        <v>37.928333333333335</v>
      </c>
      <c r="D35" s="25">
        <v>39.006999999999998</v>
      </c>
      <c r="E35" s="25">
        <v>43.18033333333333</v>
      </c>
      <c r="F35" s="25">
        <v>42.276000000000003</v>
      </c>
      <c r="G35" s="26">
        <v>42.605333333333334</v>
      </c>
      <c r="H35" s="28">
        <f t="shared" si="0"/>
        <v>0.77900779007789023</v>
      </c>
      <c r="I35" s="27">
        <f t="shared" si="4"/>
        <v>-2.0943176291675858</v>
      </c>
      <c r="J35" s="28">
        <f t="shared" si="1"/>
        <v>0.32460211314919191</v>
      </c>
      <c r="K35" s="27">
        <f t="shared" si="2"/>
        <v>0.32500038309803264</v>
      </c>
      <c r="L35" s="18"/>
    </row>
    <row r="36" spans="1:14">
      <c r="A36" s="16"/>
      <c r="B36" s="11" t="s">
        <v>185</v>
      </c>
      <c r="C36" s="25">
        <v>43.582666666666661</v>
      </c>
      <c r="D36" s="25">
        <v>42.940666666666665</v>
      </c>
      <c r="E36" s="25">
        <v>40.94533333333333</v>
      </c>
      <c r="F36" s="25">
        <v>40.425999999999995</v>
      </c>
      <c r="G36" s="26">
        <v>42.301000000000002</v>
      </c>
      <c r="H36" s="28">
        <f t="shared" si="0"/>
        <v>4.6381041903725606</v>
      </c>
      <c r="I36" s="27">
        <f t="shared" si="4"/>
        <v>-1.2683578104138893</v>
      </c>
      <c r="J36" s="28">
        <f t="shared" si="1"/>
        <v>0.32228345406656361</v>
      </c>
      <c r="K36" s="27">
        <f t="shared" si="2"/>
        <v>0.31077834911347013</v>
      </c>
      <c r="L36" s="18"/>
    </row>
    <row r="37" spans="1:14">
      <c r="A37" s="16"/>
      <c r="B37" s="11" t="s">
        <v>12</v>
      </c>
      <c r="C37" s="25">
        <v>33.574000000000005</v>
      </c>
      <c r="D37" s="25">
        <v>33.837666666666671</v>
      </c>
      <c r="E37" s="25">
        <v>32.910333333333334</v>
      </c>
      <c r="F37" s="25">
        <v>32.312333333333335</v>
      </c>
      <c r="G37" s="26">
        <v>26.928333333333331</v>
      </c>
      <c r="H37" s="28">
        <f t="shared" si="0"/>
        <v>-16.66236834232544</v>
      </c>
      <c r="I37" s="27">
        <f t="shared" si="4"/>
        <v>-1.8170584720098026</v>
      </c>
      <c r="J37" s="28">
        <f t="shared" si="1"/>
        <v>0.2051619649398938</v>
      </c>
      <c r="K37" s="27">
        <f t="shared" si="2"/>
        <v>0.24840383934441909</v>
      </c>
      <c r="L37" s="18"/>
    </row>
    <row r="38" spans="1:14">
      <c r="A38" s="16"/>
      <c r="B38" s="11" t="s">
        <v>13</v>
      </c>
      <c r="C38" s="25">
        <v>15.025666666666666</v>
      </c>
      <c r="D38" s="25">
        <v>14.741999999999999</v>
      </c>
      <c r="E38" s="25">
        <v>13.445</v>
      </c>
      <c r="F38" s="25">
        <v>13.914000000000001</v>
      </c>
      <c r="G38" s="26">
        <v>15.490333333333334</v>
      </c>
      <c r="H38" s="28">
        <f t="shared" si="0"/>
        <v>11.329116956542574</v>
      </c>
      <c r="I38" s="27">
        <f t="shared" si="4"/>
        <v>3.4882856080327374</v>
      </c>
      <c r="J38" s="28">
        <f t="shared" si="1"/>
        <v>0.11801796958249434</v>
      </c>
      <c r="K38" s="27">
        <f t="shared" si="2"/>
        <v>0.10696507073578451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57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6592.4586666666664</v>
      </c>
      <c r="D13" s="26">
        <v>5991.9956666666667</v>
      </c>
      <c r="E13" s="26">
        <v>6044.5360000000001</v>
      </c>
      <c r="F13" s="26">
        <v>6793.0806666666658</v>
      </c>
      <c r="G13" s="26">
        <v>6974.0303333333331</v>
      </c>
      <c r="H13" s="28">
        <f t="shared" ref="H13:H38" si="0">IF(OR(OR(G13=0,F13=0),G13=""),"",(G13/F13-1)*100)</f>
        <v>2.6637349907322472</v>
      </c>
      <c r="I13" s="27">
        <f>IF(OR(OR(G13=0,F13=0),F13=""),"",(F13/E13-1)*100)</f>
        <v>12.383823450909471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3306.7203333333314</v>
      </c>
      <c r="D14" s="25">
        <f t="shared" ref="D14:G14" si="3">D13-SUM(D15:D38)</f>
        <v>2852.030666666667</v>
      </c>
      <c r="E14" s="25">
        <f t="shared" si="3"/>
        <v>2984.0716666666667</v>
      </c>
      <c r="F14" s="25">
        <f t="shared" si="3"/>
        <v>3321.7765333333323</v>
      </c>
      <c r="G14" s="26">
        <f t="shared" si="3"/>
        <v>3303.0276666666659</v>
      </c>
      <c r="H14" s="28">
        <f t="shared" si="0"/>
        <v>-0.56442287669039581</v>
      </c>
      <c r="I14" s="27">
        <f>IF(OR(OR(G14=0,F14=0),F14=""),"",(F14/E14-1)*100)</f>
        <v>11.316915422607664</v>
      </c>
      <c r="J14" s="28">
        <f t="shared" si="1"/>
        <v>47.361819619272275</v>
      </c>
      <c r="K14" s="27">
        <f t="shared" si="2"/>
        <v>48.899412451159854</v>
      </c>
      <c r="L14" s="18"/>
    </row>
    <row r="15" spans="1:15">
      <c r="A15" s="16"/>
      <c r="B15" s="12" t="s">
        <v>4</v>
      </c>
      <c r="C15" s="109">
        <v>1027.8613333333333</v>
      </c>
      <c r="D15" s="109">
        <v>1144.7526666666665</v>
      </c>
      <c r="E15" s="109">
        <v>865.57933333333324</v>
      </c>
      <c r="F15" s="109">
        <v>1175.0730000000001</v>
      </c>
      <c r="G15" s="109">
        <v>1469.3186666666668</v>
      </c>
      <c r="H15" s="50">
        <f t="shared" si="0"/>
        <v>25.040628681508871</v>
      </c>
      <c r="I15" s="36">
        <f t="shared" ref="I15:I38" si="4">IF(OR(OR(G15=0,F15=0),F15=""),"",(F15/E15-1)*100)</f>
        <v>35.755667302592741</v>
      </c>
      <c r="J15" s="50">
        <f t="shared" si="1"/>
        <v>21.068429536990354</v>
      </c>
      <c r="K15" s="36">
        <f t="shared" si="2"/>
        <v>17.298086945530166</v>
      </c>
      <c r="L15" s="18"/>
      <c r="N15" s="23" t="s">
        <v>4</v>
      </c>
      <c r="O15" s="34">
        <f>J15</f>
        <v>21.068429536990354</v>
      </c>
    </row>
    <row r="16" spans="1:15">
      <c r="A16" s="16"/>
      <c r="B16" s="11" t="s">
        <v>23</v>
      </c>
      <c r="C16" s="55">
        <v>426.35566666666665</v>
      </c>
      <c r="D16" s="55">
        <v>458.84233333333333</v>
      </c>
      <c r="E16" s="55">
        <v>536.62800000000004</v>
      </c>
      <c r="F16" s="55">
        <v>471.09233333333333</v>
      </c>
      <c r="G16" s="56">
        <v>522.60866666666664</v>
      </c>
      <c r="H16" s="28">
        <f t="shared" si="0"/>
        <v>10.935506627504733</v>
      </c>
      <c r="I16" s="27">
        <f t="shared" si="4"/>
        <v>-12.212494813290908</v>
      </c>
      <c r="J16" s="28">
        <f t="shared" si="1"/>
        <v>7.4936391396060742</v>
      </c>
      <c r="K16" s="27">
        <f t="shared" si="2"/>
        <v>6.93488501682251</v>
      </c>
      <c r="L16" s="18"/>
      <c r="N16" s="23" t="s">
        <v>37</v>
      </c>
      <c r="O16" s="34">
        <f>100-O15</f>
        <v>78.931570463009649</v>
      </c>
    </row>
    <row r="17" spans="1:12">
      <c r="A17" s="16"/>
      <c r="B17" s="11" t="s">
        <v>24</v>
      </c>
      <c r="C17" s="25">
        <v>468.17633333333333</v>
      </c>
      <c r="D17" s="25">
        <v>431.52699999999999</v>
      </c>
      <c r="E17" s="25">
        <v>475.20266666666674</v>
      </c>
      <c r="F17" s="25">
        <v>520.87166666666656</v>
      </c>
      <c r="G17" s="26">
        <v>389.71566666666666</v>
      </c>
      <c r="H17" s="28">
        <f t="shared" si="0"/>
        <v>-25.180098744732369</v>
      </c>
      <c r="I17" s="27">
        <f t="shared" si="4"/>
        <v>9.6104258674193375</v>
      </c>
      <c r="J17" s="28">
        <f t="shared" si="1"/>
        <v>5.5880982450559076</v>
      </c>
      <c r="K17" s="27">
        <f t="shared" si="2"/>
        <v>7.6676796909325677</v>
      </c>
      <c r="L17" s="18"/>
    </row>
    <row r="18" spans="1:12">
      <c r="A18" s="16"/>
      <c r="B18" s="11" t="s">
        <v>19</v>
      </c>
      <c r="C18" s="25">
        <v>119.12833333333333</v>
      </c>
      <c r="D18" s="25">
        <v>134.959</v>
      </c>
      <c r="E18" s="25">
        <v>194.63266666666667</v>
      </c>
      <c r="F18" s="25">
        <v>226.98779999999996</v>
      </c>
      <c r="G18" s="26">
        <v>190.68966666666668</v>
      </c>
      <c r="H18" s="28">
        <f t="shared" si="0"/>
        <v>-15.991226547564796</v>
      </c>
      <c r="I18" s="27">
        <f t="shared" si="4"/>
        <v>16.623691124134687</v>
      </c>
      <c r="J18" s="28">
        <f t="shared" si="1"/>
        <v>2.7342821518174261</v>
      </c>
      <c r="K18" s="27">
        <f t="shared" si="2"/>
        <v>3.3414559776070178</v>
      </c>
      <c r="L18" s="18"/>
    </row>
    <row r="19" spans="1:12">
      <c r="A19" s="16"/>
      <c r="B19" s="11" t="s">
        <v>25</v>
      </c>
      <c r="C19" s="25">
        <v>206.43833333333336</v>
      </c>
      <c r="D19" s="25">
        <v>117.807</v>
      </c>
      <c r="E19" s="25">
        <v>122.79733333333333</v>
      </c>
      <c r="F19" s="25">
        <v>143.24766666666667</v>
      </c>
      <c r="G19" s="26">
        <v>162.92266666666669</v>
      </c>
      <c r="H19" s="28">
        <f t="shared" si="0"/>
        <v>13.734953216224577</v>
      </c>
      <c r="I19" s="27">
        <f t="shared" si="4"/>
        <v>16.653727551086895</v>
      </c>
      <c r="J19" s="28">
        <f t="shared" si="1"/>
        <v>2.3361336111194628</v>
      </c>
      <c r="K19" s="27">
        <f t="shared" si="2"/>
        <v>2.1087290685296347</v>
      </c>
      <c r="L19" s="18"/>
    </row>
    <row r="20" spans="1:12">
      <c r="A20" s="16"/>
      <c r="B20" s="11" t="s">
        <v>20</v>
      </c>
      <c r="C20" s="25">
        <v>127.57866666666666</v>
      </c>
      <c r="D20" s="25">
        <v>104.48966666666666</v>
      </c>
      <c r="E20" s="25">
        <v>120.99833333333333</v>
      </c>
      <c r="F20" s="25">
        <v>125.01866666666666</v>
      </c>
      <c r="G20" s="26">
        <v>130.84133333333332</v>
      </c>
      <c r="H20" s="28">
        <f t="shared" si="0"/>
        <v>4.6574378226184932</v>
      </c>
      <c r="I20" s="27">
        <f t="shared" si="4"/>
        <v>3.3226352980068485</v>
      </c>
      <c r="J20" s="28">
        <f t="shared" si="1"/>
        <v>1.8761222288919399</v>
      </c>
      <c r="K20" s="27">
        <f t="shared" si="2"/>
        <v>1.8403824833131674</v>
      </c>
      <c r="L20" s="18"/>
    </row>
    <row r="21" spans="1:12">
      <c r="A21" s="16"/>
      <c r="B21" s="11" t="s">
        <v>22</v>
      </c>
      <c r="C21" s="25">
        <v>70.052000000000007</v>
      </c>
      <c r="D21" s="25">
        <v>68.25566666666667</v>
      </c>
      <c r="E21" s="25">
        <v>65.337666666666664</v>
      </c>
      <c r="F21" s="25">
        <v>83.38600000000001</v>
      </c>
      <c r="G21" s="26">
        <v>98.601666666666674</v>
      </c>
      <c r="H21" s="28">
        <f t="shared" si="0"/>
        <v>18.247267726796657</v>
      </c>
      <c r="I21" s="27">
        <f t="shared" si="4"/>
        <v>27.623167851111941</v>
      </c>
      <c r="J21" s="28">
        <f t="shared" si="1"/>
        <v>1.4138405190953429</v>
      </c>
      <c r="K21" s="27">
        <f t="shared" si="2"/>
        <v>1.227513761306726</v>
      </c>
      <c r="L21" s="18"/>
    </row>
    <row r="22" spans="1:12">
      <c r="A22" s="16"/>
      <c r="B22" s="11" t="s">
        <v>7</v>
      </c>
      <c r="C22" s="25">
        <v>92.451666666666668</v>
      </c>
      <c r="D22" s="25">
        <v>89.245000000000005</v>
      </c>
      <c r="E22" s="25">
        <v>70.76466666666667</v>
      </c>
      <c r="F22" s="25">
        <v>84.090999999999994</v>
      </c>
      <c r="G22" s="26">
        <v>94.242000000000004</v>
      </c>
      <c r="H22" s="28">
        <f t="shared" si="0"/>
        <v>12.071446409247134</v>
      </c>
      <c r="I22" s="27">
        <f t="shared" si="4"/>
        <v>18.831902927072818</v>
      </c>
      <c r="J22" s="28">
        <f t="shared" si="1"/>
        <v>1.3513276469354809</v>
      </c>
      <c r="K22" s="27">
        <f t="shared" si="2"/>
        <v>1.237891968700308</v>
      </c>
      <c r="L22" s="18"/>
    </row>
    <row r="23" spans="1:12">
      <c r="A23" s="16"/>
      <c r="B23" s="11" t="s">
        <v>5</v>
      </c>
      <c r="C23" s="25">
        <v>108.58266666666667</v>
      </c>
      <c r="D23" s="25">
        <v>51.213000000000001</v>
      </c>
      <c r="E23" s="25">
        <v>120.07866666666666</v>
      </c>
      <c r="F23" s="25">
        <v>111.11333333333333</v>
      </c>
      <c r="G23" s="26">
        <v>78.474666666666664</v>
      </c>
      <c r="H23" s="28">
        <f t="shared" si="0"/>
        <v>-29.374212515749687</v>
      </c>
      <c r="I23" s="27">
        <f t="shared" si="4"/>
        <v>-7.4662165913456757</v>
      </c>
      <c r="J23" s="28">
        <f t="shared" si="1"/>
        <v>1.1252412581514917</v>
      </c>
      <c r="K23" s="27">
        <f t="shared" si="2"/>
        <v>1.6356839964901542</v>
      </c>
      <c r="L23" s="18"/>
    </row>
    <row r="24" spans="1:12">
      <c r="A24" s="16"/>
      <c r="B24" s="11" t="s">
        <v>10</v>
      </c>
      <c r="C24" s="25">
        <v>69.038333333333341</v>
      </c>
      <c r="D24" s="25">
        <v>60.795000000000002</v>
      </c>
      <c r="E24" s="25">
        <v>52.798333333333325</v>
      </c>
      <c r="F24" s="25">
        <v>71.297333333333327</v>
      </c>
      <c r="G24" s="26">
        <v>75.974333333333334</v>
      </c>
      <c r="H24" s="28">
        <f t="shared" si="0"/>
        <v>6.5598526359097242</v>
      </c>
      <c r="I24" s="27">
        <f t="shared" si="4"/>
        <v>35.037090817260655</v>
      </c>
      <c r="J24" s="28">
        <f t="shared" si="1"/>
        <v>1.0893892011080537</v>
      </c>
      <c r="K24" s="27">
        <f t="shared" si="2"/>
        <v>1.0495581729683567</v>
      </c>
      <c r="L24" s="18"/>
    </row>
    <row r="25" spans="1:12">
      <c r="A25" s="16"/>
      <c r="B25" s="11" t="s">
        <v>9</v>
      </c>
      <c r="C25" s="25">
        <v>54.99666666666667</v>
      </c>
      <c r="D25" s="25">
        <v>59.074333333333328</v>
      </c>
      <c r="E25" s="25">
        <v>50.819333333333333</v>
      </c>
      <c r="F25" s="25">
        <v>58.863333333333323</v>
      </c>
      <c r="G25" s="26">
        <v>57.550333333333334</v>
      </c>
      <c r="H25" s="28">
        <f t="shared" si="0"/>
        <v>-2.2305906336711923</v>
      </c>
      <c r="I25" s="27">
        <f t="shared" si="4"/>
        <v>15.828621653176601</v>
      </c>
      <c r="J25" s="28">
        <f t="shared" si="1"/>
        <v>0.82520910553347659</v>
      </c>
      <c r="K25" s="27">
        <f t="shared" si="2"/>
        <v>0.86651898044098008</v>
      </c>
      <c r="L25" s="18"/>
    </row>
    <row r="26" spans="1:12">
      <c r="A26" s="16"/>
      <c r="B26" s="11" t="s">
        <v>21</v>
      </c>
      <c r="C26" s="25">
        <v>56.043333333333329</v>
      </c>
      <c r="D26" s="25">
        <v>42.889000000000003</v>
      </c>
      <c r="E26" s="25">
        <v>43.225666666666662</v>
      </c>
      <c r="F26" s="25">
        <v>47.586333333333336</v>
      </c>
      <c r="G26" s="26">
        <v>47.808</v>
      </c>
      <c r="H26" s="28">
        <f t="shared" si="0"/>
        <v>0.46582001835260289</v>
      </c>
      <c r="I26" s="27">
        <f t="shared" si="4"/>
        <v>10.088142076081352</v>
      </c>
      <c r="J26" s="28">
        <f t="shared" si="1"/>
        <v>0.68551465529903299</v>
      </c>
      <c r="K26" s="27">
        <f t="shared" si="2"/>
        <v>0.7005118247283193</v>
      </c>
      <c r="L26" s="18"/>
    </row>
    <row r="27" spans="1:12">
      <c r="A27" s="16"/>
      <c r="B27" s="11" t="s">
        <v>18</v>
      </c>
      <c r="C27" s="25">
        <v>65.052333333333323</v>
      </c>
      <c r="D27" s="25">
        <v>59.538666666666664</v>
      </c>
      <c r="E27" s="25">
        <v>49.222666666666669</v>
      </c>
      <c r="F27" s="25">
        <v>59.661666666666669</v>
      </c>
      <c r="G27" s="26">
        <v>46.469666666666662</v>
      </c>
      <c r="H27" s="28">
        <f t="shared" si="0"/>
        <v>-22.111350113137984</v>
      </c>
      <c r="I27" s="27">
        <f t="shared" si="4"/>
        <v>21.207709185470101</v>
      </c>
      <c r="J27" s="28">
        <f t="shared" si="1"/>
        <v>0.66632441279411314</v>
      </c>
      <c r="K27" s="27">
        <f t="shared" si="2"/>
        <v>0.87827113491267261</v>
      </c>
      <c r="L27" s="18"/>
    </row>
    <row r="28" spans="1:12">
      <c r="A28" s="16"/>
      <c r="B28" s="11" t="s">
        <v>14</v>
      </c>
      <c r="C28" s="25">
        <v>45.258000000000003</v>
      </c>
      <c r="D28" s="25">
        <v>35.782999999999994</v>
      </c>
      <c r="E28" s="25">
        <v>37.241999999999997</v>
      </c>
      <c r="F28" s="25">
        <v>35.902666666666669</v>
      </c>
      <c r="G28" s="26">
        <v>45.532000000000004</v>
      </c>
      <c r="H28" s="28">
        <f t="shared" si="0"/>
        <v>26.820663274779967</v>
      </c>
      <c r="I28" s="27">
        <f t="shared" si="4"/>
        <v>-3.5962980863899041</v>
      </c>
      <c r="J28" s="28">
        <f t="shared" si="1"/>
        <v>0.65287929394820055</v>
      </c>
      <c r="K28" s="27">
        <f t="shared" si="2"/>
        <v>0.52851818531817829</v>
      </c>
      <c r="L28" s="18"/>
    </row>
    <row r="29" spans="1:12">
      <c r="A29" s="16"/>
      <c r="B29" s="11" t="s">
        <v>17</v>
      </c>
      <c r="C29" s="25">
        <v>52.278999999999996</v>
      </c>
      <c r="D29" s="25">
        <v>40.775333333333329</v>
      </c>
      <c r="E29" s="25">
        <v>32.175333333333334</v>
      </c>
      <c r="F29" s="25">
        <v>40.103000000000002</v>
      </c>
      <c r="G29" s="26">
        <v>44.334666666666671</v>
      </c>
      <c r="H29" s="28">
        <f t="shared" si="0"/>
        <v>10.551995278823711</v>
      </c>
      <c r="I29" s="27">
        <f t="shared" si="4"/>
        <v>24.638957379358928</v>
      </c>
      <c r="J29" s="28">
        <f t="shared" si="1"/>
        <v>0.63571083788900451</v>
      </c>
      <c r="K29" s="27">
        <f t="shared" si="2"/>
        <v>0.5903507107869862</v>
      </c>
      <c r="L29" s="18"/>
    </row>
    <row r="30" spans="1:12">
      <c r="A30" s="16"/>
      <c r="B30" s="11" t="s">
        <v>8</v>
      </c>
      <c r="C30" s="25">
        <v>56.732666666666667</v>
      </c>
      <c r="D30" s="25">
        <v>47.421333333333337</v>
      </c>
      <c r="E30" s="25">
        <v>50.577333333333335</v>
      </c>
      <c r="F30" s="25">
        <v>28.238666666666671</v>
      </c>
      <c r="G30" s="26">
        <v>41.746333333333332</v>
      </c>
      <c r="H30" s="28">
        <f t="shared" si="0"/>
        <v>47.833939279474926</v>
      </c>
      <c r="I30" s="27">
        <f t="shared" si="4"/>
        <v>-44.167347691983224</v>
      </c>
      <c r="J30" s="28">
        <f t="shared" si="1"/>
        <v>0.59859695668085944</v>
      </c>
      <c r="K30" s="27">
        <f t="shared" si="2"/>
        <v>0.41569750238993192</v>
      </c>
      <c r="L30" s="18"/>
    </row>
    <row r="31" spans="1:12">
      <c r="A31" s="16"/>
      <c r="B31" s="11" t="s">
        <v>11</v>
      </c>
      <c r="C31" s="25">
        <v>46.921999999999997</v>
      </c>
      <c r="D31" s="25">
        <v>49.22</v>
      </c>
      <c r="E31" s="25">
        <v>34.206000000000003</v>
      </c>
      <c r="F31" s="25">
        <v>39.794666666666672</v>
      </c>
      <c r="G31" s="26">
        <v>33.37466666666667</v>
      </c>
      <c r="H31" s="28">
        <f t="shared" si="0"/>
        <v>-16.132815117603705</v>
      </c>
      <c r="I31" s="27">
        <f t="shared" si="4"/>
        <v>16.338264242140752</v>
      </c>
      <c r="J31" s="28">
        <f t="shared" si="1"/>
        <v>0.47855637373912585</v>
      </c>
      <c r="K31" s="27">
        <f t="shared" si="2"/>
        <v>0.58581177847537236</v>
      </c>
      <c r="L31" s="18"/>
    </row>
    <row r="32" spans="1:12">
      <c r="A32" s="16"/>
      <c r="B32" s="11" t="s">
        <v>15</v>
      </c>
      <c r="C32" s="25">
        <v>61.511666666666656</v>
      </c>
      <c r="D32" s="25">
        <v>38.859666666666662</v>
      </c>
      <c r="E32" s="25">
        <v>55.87</v>
      </c>
      <c r="F32" s="25">
        <v>53.05233333333333</v>
      </c>
      <c r="G32" s="26">
        <v>33.343666666666671</v>
      </c>
      <c r="H32" s="28">
        <f t="shared" si="0"/>
        <v>-37.149481329756142</v>
      </c>
      <c r="I32" s="27">
        <f t="shared" si="4"/>
        <v>-5.0432551757055073</v>
      </c>
      <c r="J32" s="28">
        <f t="shared" si="1"/>
        <v>0.47811186749928586</v>
      </c>
      <c r="K32" s="27">
        <f t="shared" si="2"/>
        <v>0.78097605396707104</v>
      </c>
      <c r="L32" s="18"/>
    </row>
    <row r="33" spans="1:14">
      <c r="A33" s="16"/>
      <c r="B33" s="11" t="s">
        <v>3</v>
      </c>
      <c r="C33" s="25">
        <v>46.384999999999998</v>
      </c>
      <c r="D33" s="25">
        <v>43.600999999999999</v>
      </c>
      <c r="E33" s="25">
        <v>24.684333333333331</v>
      </c>
      <c r="F33" s="25">
        <v>34.051333333333332</v>
      </c>
      <c r="G33" s="26">
        <v>32.466000000000001</v>
      </c>
      <c r="H33" s="28">
        <f t="shared" si="0"/>
        <v>-4.6557158799459541</v>
      </c>
      <c r="I33" s="27">
        <f t="shared" si="4"/>
        <v>37.947145963026486</v>
      </c>
      <c r="J33" s="28">
        <f t="shared" si="1"/>
        <v>0.46552708331112802</v>
      </c>
      <c r="K33" s="27">
        <f t="shared" si="2"/>
        <v>0.50126496363309303</v>
      </c>
      <c r="L33" s="18"/>
    </row>
    <row r="34" spans="1:14">
      <c r="A34" s="16"/>
      <c r="B34" s="11" t="s">
        <v>185</v>
      </c>
      <c r="C34" s="25">
        <v>20.826333333333334</v>
      </c>
      <c r="D34" s="25">
        <v>21.257999999999999</v>
      </c>
      <c r="E34" s="25">
        <v>23.143000000000001</v>
      </c>
      <c r="F34" s="25">
        <v>31.84</v>
      </c>
      <c r="G34" s="26">
        <v>32.130333333333333</v>
      </c>
      <c r="H34" s="28">
        <f t="shared" si="0"/>
        <v>0.91185092127303857</v>
      </c>
      <c r="I34" s="27">
        <f t="shared" si="4"/>
        <v>37.579397658039149</v>
      </c>
      <c r="J34" s="28">
        <f t="shared" si="1"/>
        <v>0.46071398886468851</v>
      </c>
      <c r="K34" s="27">
        <f t="shared" si="2"/>
        <v>0.46871223178958277</v>
      </c>
      <c r="L34" s="18"/>
    </row>
    <row r="35" spans="1:14">
      <c r="A35" s="16"/>
      <c r="B35" s="11" t="s">
        <v>16</v>
      </c>
      <c r="C35" s="25">
        <v>24.382333333333332</v>
      </c>
      <c r="D35" s="25">
        <v>15.522666666666666</v>
      </c>
      <c r="E35" s="25">
        <v>14.687666666666667</v>
      </c>
      <c r="F35" s="25">
        <v>7.024</v>
      </c>
      <c r="G35" s="26">
        <v>20.467333333333332</v>
      </c>
      <c r="H35" s="28">
        <f t="shared" si="0"/>
        <v>191.39141989369776</v>
      </c>
      <c r="I35" s="27">
        <f t="shared" si="4"/>
        <v>-52.177563942536828</v>
      </c>
      <c r="J35" s="28">
        <f t="shared" si="1"/>
        <v>0.29347927030811594</v>
      </c>
      <c r="K35" s="27">
        <f t="shared" si="2"/>
        <v>0.10339933153549088</v>
      </c>
      <c r="L35" s="18"/>
    </row>
    <row r="36" spans="1:14">
      <c r="A36" s="16"/>
      <c r="B36" s="11" t="s">
        <v>6</v>
      </c>
      <c r="C36" s="25">
        <v>23.246333333333336</v>
      </c>
      <c r="D36" s="25">
        <v>16.673000000000002</v>
      </c>
      <c r="E36" s="25">
        <v>8.3620000000000001</v>
      </c>
      <c r="F36" s="25">
        <v>14.397</v>
      </c>
      <c r="G36" s="26">
        <v>12.522333333333334</v>
      </c>
      <c r="H36" s="28">
        <f t="shared" si="0"/>
        <v>-13.02123127503415</v>
      </c>
      <c r="I36" s="27">
        <f t="shared" si="4"/>
        <v>72.171729251375268</v>
      </c>
      <c r="J36" s="28">
        <f t="shared" si="1"/>
        <v>0.17955662271041647</v>
      </c>
      <c r="K36" s="27">
        <f t="shared" si="2"/>
        <v>0.21193624375234371</v>
      </c>
      <c r="L36" s="18"/>
    </row>
    <row r="37" spans="1:14">
      <c r="A37" s="16"/>
      <c r="B37" s="11" t="s">
        <v>12</v>
      </c>
      <c r="C37" s="25">
        <v>11.803666666666667</v>
      </c>
      <c r="D37" s="25">
        <v>4.8646666666666665</v>
      </c>
      <c r="E37" s="25">
        <v>8.0246666666666666</v>
      </c>
      <c r="F37" s="25">
        <v>7.1593333333333335</v>
      </c>
      <c r="G37" s="26">
        <v>8.8516666666666683</v>
      </c>
      <c r="H37" s="28">
        <f t="shared" si="0"/>
        <v>23.638141353943599</v>
      </c>
      <c r="I37" s="27">
        <f t="shared" si="4"/>
        <v>-10.783417795131678</v>
      </c>
      <c r="J37" s="28">
        <f t="shared" si="1"/>
        <v>0.1269232602037722</v>
      </c>
      <c r="K37" s="27">
        <f t="shared" si="2"/>
        <v>0.10539155479875062</v>
      </c>
      <c r="L37" s="18"/>
    </row>
    <row r="38" spans="1:14">
      <c r="A38" s="16"/>
      <c r="B38" s="11" t="s">
        <v>13</v>
      </c>
      <c r="C38" s="25">
        <v>4.6356666666666664</v>
      </c>
      <c r="D38" s="25">
        <v>2.5980000000000003</v>
      </c>
      <c r="E38" s="25">
        <v>3.4066666666666667</v>
      </c>
      <c r="F38" s="25">
        <v>1.4509999999999998</v>
      </c>
      <c r="G38" s="26">
        <v>1.0163333333333333</v>
      </c>
      <c r="H38" s="28">
        <f t="shared" si="0"/>
        <v>-29.956351941189972</v>
      </c>
      <c r="I38" s="27">
        <f t="shared" si="4"/>
        <v>-57.407045009784738</v>
      </c>
      <c r="J38" s="28">
        <f t="shared" si="1"/>
        <v>1.4573113174968984E-2</v>
      </c>
      <c r="K38" s="27">
        <f t="shared" si="2"/>
        <v>2.1359970110762707E-2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2021.1676666666665</v>
      </c>
      <c r="D13" s="26">
        <v>1880.13</v>
      </c>
      <c r="E13" s="26">
        <v>1756.5256666666667</v>
      </c>
      <c r="F13" s="26">
        <v>2086.173666666667</v>
      </c>
      <c r="G13" s="26">
        <v>2205.8516666666669</v>
      </c>
      <c r="H13" s="28">
        <f t="shared" ref="H13:H38" si="0">IF(OR(OR(G13=0,F13=0),G13=""),"",(G13/F13-1)*100)</f>
        <v>5.7367227816284228</v>
      </c>
      <c r="I13" s="27">
        <f>IF(OR(OR(G13=0,F13=0),F13=""),"",(F13/E13-1)*100)</f>
        <v>18.767047146288984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1083.3299999999997</v>
      </c>
      <c r="D14" s="25">
        <f t="shared" ref="D14:G14" si="3">D13-SUM(D15:D38)</f>
        <v>921.32633333333342</v>
      </c>
      <c r="E14" s="25">
        <f t="shared" si="3"/>
        <v>888.49666666666644</v>
      </c>
      <c r="F14" s="25">
        <f t="shared" si="3"/>
        <v>1024.3441333333337</v>
      </c>
      <c r="G14" s="26">
        <f t="shared" si="3"/>
        <v>977.82933333333403</v>
      </c>
      <c r="H14" s="28">
        <f t="shared" si="0"/>
        <v>-4.540934875922531</v>
      </c>
      <c r="I14" s="27">
        <f>IF(OR(OR(G14=0,F14=0),F14=""),"",(F14/E14-1)*100)</f>
        <v>15.289586530056454</v>
      </c>
      <c r="J14" s="28">
        <f t="shared" si="1"/>
        <v>44.328879775083116</v>
      </c>
      <c r="K14" s="27">
        <f t="shared" si="2"/>
        <v>49.101575276331275</v>
      </c>
      <c r="L14" s="18"/>
    </row>
    <row r="15" spans="1:15">
      <c r="A15" s="16"/>
      <c r="B15" s="12" t="s">
        <v>4</v>
      </c>
      <c r="C15" s="109">
        <v>291.44133333333338</v>
      </c>
      <c r="D15" s="109">
        <v>390.90100000000001</v>
      </c>
      <c r="E15" s="109">
        <v>192.51833333333335</v>
      </c>
      <c r="F15" s="109">
        <v>326.46766666666667</v>
      </c>
      <c r="G15" s="109">
        <v>536.03066666666666</v>
      </c>
      <c r="H15" s="50">
        <f t="shared" si="0"/>
        <v>64.191042910834454</v>
      </c>
      <c r="I15" s="36">
        <f t="shared" ref="I15:I38" si="4">IF(OR(OR(G15=0,F15=0),F15=""),"",(F15/E15-1)*100)</f>
        <v>69.577442840941544</v>
      </c>
      <c r="J15" s="50">
        <f t="shared" si="1"/>
        <v>24.300394934382862</v>
      </c>
      <c r="K15" s="36">
        <f t="shared" si="2"/>
        <v>15.649112625810471</v>
      </c>
      <c r="L15" s="18"/>
      <c r="N15" s="23" t="s">
        <v>4</v>
      </c>
      <c r="O15" s="34">
        <f>J15</f>
        <v>24.300394934382862</v>
      </c>
    </row>
    <row r="16" spans="1:15">
      <c r="A16" s="16"/>
      <c r="B16" s="11" t="s">
        <v>23</v>
      </c>
      <c r="C16" s="55">
        <v>122.43633333333332</v>
      </c>
      <c r="D16" s="55">
        <v>135.48733333333334</v>
      </c>
      <c r="E16" s="55">
        <v>206.34533333333334</v>
      </c>
      <c r="F16" s="55">
        <v>170.06299999999999</v>
      </c>
      <c r="G16" s="56">
        <v>188.33966666666666</v>
      </c>
      <c r="H16" s="28">
        <f t="shared" si="0"/>
        <v>10.746997681251468</v>
      </c>
      <c r="I16" s="27">
        <f t="shared" si="4"/>
        <v>-17.583306948222731</v>
      </c>
      <c r="J16" s="28">
        <f t="shared" si="1"/>
        <v>8.538183664510532</v>
      </c>
      <c r="K16" s="27">
        <f t="shared" si="2"/>
        <v>8.1519100119660841</v>
      </c>
      <c r="L16" s="18"/>
      <c r="N16" s="23" t="s">
        <v>37</v>
      </c>
      <c r="O16" s="34">
        <f>100-O15</f>
        <v>75.699605065617135</v>
      </c>
    </row>
    <row r="17" spans="1:12">
      <c r="A17" s="16"/>
      <c r="B17" s="11" t="s">
        <v>24</v>
      </c>
      <c r="C17" s="25">
        <v>158.81866666666667</v>
      </c>
      <c r="D17" s="25">
        <v>160.81066666666666</v>
      </c>
      <c r="E17" s="25">
        <v>194.82566666666665</v>
      </c>
      <c r="F17" s="25">
        <v>226.81166666666664</v>
      </c>
      <c r="G17" s="26">
        <v>135.94166666666669</v>
      </c>
      <c r="H17" s="28">
        <f t="shared" si="0"/>
        <v>-40.064076656844506</v>
      </c>
      <c r="I17" s="27">
        <f t="shared" si="4"/>
        <v>16.417754676403007</v>
      </c>
      <c r="J17" s="28">
        <f t="shared" si="1"/>
        <v>6.1627746199313798</v>
      </c>
      <c r="K17" s="27">
        <f t="shared" si="2"/>
        <v>10.872137362805043</v>
      </c>
      <c r="L17" s="18"/>
    </row>
    <row r="18" spans="1:12">
      <c r="A18" s="16"/>
      <c r="B18" s="11" t="s">
        <v>19</v>
      </c>
      <c r="C18" s="25">
        <v>26.609333333333336</v>
      </c>
      <c r="D18" s="25">
        <v>33.107666666666667</v>
      </c>
      <c r="E18" s="25">
        <v>63.499000000000002</v>
      </c>
      <c r="F18" s="25">
        <v>62.3322</v>
      </c>
      <c r="G18" s="26">
        <v>68.529333333333327</v>
      </c>
      <c r="H18" s="28">
        <f t="shared" si="0"/>
        <v>9.94210589925164</v>
      </c>
      <c r="I18" s="27">
        <f t="shared" si="4"/>
        <v>-1.8375092521142111</v>
      </c>
      <c r="J18" s="28">
        <f t="shared" si="1"/>
        <v>3.1067063288480403</v>
      </c>
      <c r="K18" s="27">
        <f t="shared" si="2"/>
        <v>2.9878720547554281</v>
      </c>
      <c r="L18" s="18"/>
    </row>
    <row r="19" spans="1:12">
      <c r="A19" s="16"/>
      <c r="B19" s="11" t="s">
        <v>25</v>
      </c>
      <c r="C19" s="25">
        <v>32.984666666666669</v>
      </c>
      <c r="D19" s="25">
        <v>18.001666666666669</v>
      </c>
      <c r="E19" s="25">
        <v>11.152333333333333</v>
      </c>
      <c r="F19" s="25">
        <v>22.332333333333334</v>
      </c>
      <c r="G19" s="26">
        <v>46.117666666666672</v>
      </c>
      <c r="H19" s="28">
        <f t="shared" si="0"/>
        <v>106.50626147439439</v>
      </c>
      <c r="I19" s="27">
        <f t="shared" si="4"/>
        <v>100.24807962459276</v>
      </c>
      <c r="J19" s="28">
        <f t="shared" si="1"/>
        <v>2.0906966394688071</v>
      </c>
      <c r="K19" s="27">
        <f t="shared" si="2"/>
        <v>1.0704925332998003</v>
      </c>
      <c r="L19" s="18"/>
    </row>
    <row r="20" spans="1:12">
      <c r="A20" s="16"/>
      <c r="B20" s="11" t="s">
        <v>20</v>
      </c>
      <c r="C20" s="25">
        <v>42.412333333333329</v>
      </c>
      <c r="D20" s="25">
        <v>25.218666666666667</v>
      </c>
      <c r="E20" s="25">
        <v>34.288666666666664</v>
      </c>
      <c r="F20" s="25">
        <v>48.955666666666666</v>
      </c>
      <c r="G20" s="26">
        <v>45.641666666666673</v>
      </c>
      <c r="H20" s="28">
        <f t="shared" si="0"/>
        <v>-6.7693899923059515</v>
      </c>
      <c r="I20" s="27">
        <f t="shared" si="4"/>
        <v>42.775066591487956</v>
      </c>
      <c r="J20" s="28">
        <f t="shared" si="1"/>
        <v>2.0691176726147344</v>
      </c>
      <c r="K20" s="27">
        <f t="shared" si="2"/>
        <v>2.3466726403889986</v>
      </c>
      <c r="L20" s="18"/>
    </row>
    <row r="21" spans="1:12">
      <c r="A21" s="16"/>
      <c r="B21" s="11" t="s">
        <v>22</v>
      </c>
      <c r="C21" s="25">
        <v>18.160333333333337</v>
      </c>
      <c r="D21" s="25">
        <v>13.57</v>
      </c>
      <c r="E21" s="25">
        <v>14.558</v>
      </c>
      <c r="F21" s="25">
        <v>22.86</v>
      </c>
      <c r="G21" s="26">
        <v>30.091666666666665</v>
      </c>
      <c r="H21" s="28">
        <f t="shared" si="0"/>
        <v>31.634587343248754</v>
      </c>
      <c r="I21" s="27">
        <f t="shared" si="4"/>
        <v>57.027064157164453</v>
      </c>
      <c r="J21" s="28">
        <f t="shared" si="1"/>
        <v>1.3641745327390553</v>
      </c>
      <c r="K21" s="27">
        <f t="shared" si="2"/>
        <v>1.0957860491320552</v>
      </c>
      <c r="L21" s="18"/>
    </row>
    <row r="22" spans="1:12">
      <c r="A22" s="16"/>
      <c r="B22" s="11" t="s">
        <v>7</v>
      </c>
      <c r="C22" s="25">
        <v>31.003</v>
      </c>
      <c r="D22" s="25">
        <v>29.62</v>
      </c>
      <c r="E22" s="25">
        <v>26.560999999999996</v>
      </c>
      <c r="F22" s="25">
        <v>30.804333333333332</v>
      </c>
      <c r="G22" s="26">
        <v>28.223333333333333</v>
      </c>
      <c r="H22" s="28">
        <f t="shared" si="0"/>
        <v>-8.3786913096642213</v>
      </c>
      <c r="I22" s="27">
        <f t="shared" si="4"/>
        <v>15.975804123840721</v>
      </c>
      <c r="J22" s="28">
        <f t="shared" si="1"/>
        <v>1.279475576704689</v>
      </c>
      <c r="K22" s="27">
        <f t="shared" si="2"/>
        <v>1.4765948696185565</v>
      </c>
      <c r="L22" s="18"/>
    </row>
    <row r="23" spans="1:12">
      <c r="A23" s="16"/>
      <c r="B23" s="11" t="s">
        <v>10</v>
      </c>
      <c r="C23" s="25">
        <v>18.281666666666666</v>
      </c>
      <c r="D23" s="25">
        <v>18.170666666666666</v>
      </c>
      <c r="E23" s="25">
        <v>15.974666666666669</v>
      </c>
      <c r="F23" s="25">
        <v>25.086333333333339</v>
      </c>
      <c r="G23" s="26">
        <v>27.202999999999999</v>
      </c>
      <c r="H23" s="28">
        <f t="shared" si="0"/>
        <v>8.4375290662910487</v>
      </c>
      <c r="I23" s="27">
        <f t="shared" si="4"/>
        <v>57.03822719305569</v>
      </c>
      <c r="J23" s="28">
        <f t="shared" si="1"/>
        <v>1.2332198221246367</v>
      </c>
      <c r="K23" s="27">
        <f t="shared" si="2"/>
        <v>1.2025045533920875</v>
      </c>
      <c r="L23" s="18"/>
    </row>
    <row r="24" spans="1:12">
      <c r="A24" s="16"/>
      <c r="B24" s="11" t="s">
        <v>9</v>
      </c>
      <c r="C24" s="25">
        <v>19.919</v>
      </c>
      <c r="D24" s="25">
        <v>19.137333333333334</v>
      </c>
      <c r="E24" s="25">
        <v>13.778</v>
      </c>
      <c r="F24" s="25">
        <v>20.104000000000003</v>
      </c>
      <c r="G24" s="26">
        <v>21.10466666666667</v>
      </c>
      <c r="H24" s="28">
        <f t="shared" si="0"/>
        <v>4.9774505902639543</v>
      </c>
      <c r="I24" s="27">
        <f t="shared" si="4"/>
        <v>45.913775584264791</v>
      </c>
      <c r="J24" s="28">
        <f t="shared" si="1"/>
        <v>0.95675819845849419</v>
      </c>
      <c r="K24" s="27">
        <f t="shared" si="2"/>
        <v>0.96367815974413118</v>
      </c>
      <c r="L24" s="18"/>
    </row>
    <row r="25" spans="1:12">
      <c r="A25" s="16"/>
      <c r="B25" s="11" t="s">
        <v>21</v>
      </c>
      <c r="C25" s="25">
        <v>17.832000000000001</v>
      </c>
      <c r="D25" s="25">
        <v>13.693999999999997</v>
      </c>
      <c r="E25" s="25">
        <v>15.667666666666667</v>
      </c>
      <c r="F25" s="25">
        <v>16.202999999999999</v>
      </c>
      <c r="G25" s="26">
        <v>17.100333333333335</v>
      </c>
      <c r="H25" s="28">
        <f t="shared" si="0"/>
        <v>5.5380690818572775</v>
      </c>
      <c r="I25" s="27">
        <f t="shared" si="4"/>
        <v>3.4168031827755518</v>
      </c>
      <c r="J25" s="28">
        <f t="shared" si="1"/>
        <v>0.77522589536467779</v>
      </c>
      <c r="K25" s="27">
        <f t="shared" si="2"/>
        <v>0.77668509860396717</v>
      </c>
      <c r="L25" s="18"/>
    </row>
    <row r="26" spans="1:12">
      <c r="A26" s="16"/>
      <c r="B26" s="11" t="s">
        <v>17</v>
      </c>
      <c r="C26" s="25">
        <v>11.463666666666667</v>
      </c>
      <c r="D26" s="25">
        <v>4.84</v>
      </c>
      <c r="E26" s="25">
        <v>2.9403333333333337</v>
      </c>
      <c r="F26" s="25">
        <v>4.4560000000000004</v>
      </c>
      <c r="G26" s="26">
        <v>12.542333333333334</v>
      </c>
      <c r="H26" s="28">
        <f t="shared" si="0"/>
        <v>181.47067624177134</v>
      </c>
      <c r="I26" s="27">
        <f t="shared" si="4"/>
        <v>51.547443600498809</v>
      </c>
      <c r="J26" s="28">
        <f t="shared" si="1"/>
        <v>0.56859368754774231</v>
      </c>
      <c r="K26" s="27">
        <f t="shared" si="2"/>
        <v>0.21359679067945925</v>
      </c>
      <c r="L26" s="18"/>
    </row>
    <row r="27" spans="1:12">
      <c r="A27" s="16"/>
      <c r="B27" s="11" t="s">
        <v>5</v>
      </c>
      <c r="C27" s="25">
        <v>24.393666666666665</v>
      </c>
      <c r="D27" s="25">
        <v>8.0006666666666657</v>
      </c>
      <c r="E27" s="25">
        <v>15.859333333333334</v>
      </c>
      <c r="F27" s="25">
        <v>15.702333333333334</v>
      </c>
      <c r="G27" s="26">
        <v>10.811333333333332</v>
      </c>
      <c r="H27" s="28">
        <f t="shared" si="0"/>
        <v>-31.148236992379065</v>
      </c>
      <c r="I27" s="27">
        <f t="shared" si="4"/>
        <v>-0.98995333977889288</v>
      </c>
      <c r="J27" s="28">
        <f t="shared" si="1"/>
        <v>0.49012059589984508</v>
      </c>
      <c r="K27" s="27">
        <f t="shared" si="2"/>
        <v>0.75268581826281311</v>
      </c>
      <c r="L27" s="18"/>
    </row>
    <row r="28" spans="1:12">
      <c r="A28" s="16"/>
      <c r="B28" s="11" t="s">
        <v>3</v>
      </c>
      <c r="C28" s="25">
        <v>17.457666666666668</v>
      </c>
      <c r="D28" s="25">
        <v>14.798999999999999</v>
      </c>
      <c r="E28" s="25">
        <v>9.6216666666666679</v>
      </c>
      <c r="F28" s="25">
        <v>13.909666666666666</v>
      </c>
      <c r="G28" s="26">
        <v>9.6123333333333338</v>
      </c>
      <c r="H28" s="28">
        <f t="shared" si="0"/>
        <v>-30.894581705768164</v>
      </c>
      <c r="I28" s="27">
        <f t="shared" si="4"/>
        <v>44.566083492118459</v>
      </c>
      <c r="J28" s="28">
        <f t="shared" si="1"/>
        <v>0.43576517308885232</v>
      </c>
      <c r="K28" s="27">
        <f t="shared" si="2"/>
        <v>0.66675497294009223</v>
      </c>
      <c r="L28" s="18"/>
    </row>
    <row r="29" spans="1:12">
      <c r="A29" s="16"/>
      <c r="B29" s="11" t="s">
        <v>14</v>
      </c>
      <c r="C29" s="25">
        <v>14.846666666666666</v>
      </c>
      <c r="D29" s="25">
        <v>9.3669999999999991</v>
      </c>
      <c r="E29" s="25">
        <v>6.4936666666666669</v>
      </c>
      <c r="F29" s="25">
        <v>5.0386666666666668</v>
      </c>
      <c r="G29" s="26">
        <v>9.5443333333333342</v>
      </c>
      <c r="H29" s="28">
        <f t="shared" si="0"/>
        <v>89.421804710240821</v>
      </c>
      <c r="I29" s="27">
        <f t="shared" si="4"/>
        <v>-22.40644730763308</v>
      </c>
      <c r="J29" s="28">
        <f t="shared" si="1"/>
        <v>0.43268246353827056</v>
      </c>
      <c r="K29" s="27">
        <f t="shared" si="2"/>
        <v>0.24152671214173441</v>
      </c>
      <c r="L29" s="18"/>
    </row>
    <row r="30" spans="1:12">
      <c r="A30" s="16"/>
      <c r="B30" s="11" t="s">
        <v>18</v>
      </c>
      <c r="C30" s="25">
        <v>17.996333333333332</v>
      </c>
      <c r="D30" s="25">
        <v>11.930999999999999</v>
      </c>
      <c r="E30" s="25">
        <v>4.3416666666666668</v>
      </c>
      <c r="F30" s="25">
        <v>14.649000000000001</v>
      </c>
      <c r="G30" s="26">
        <v>9.1549999999999994</v>
      </c>
      <c r="H30" s="28">
        <f t="shared" si="0"/>
        <v>-37.504266502832962</v>
      </c>
      <c r="I30" s="27">
        <f t="shared" si="4"/>
        <v>237.40499040307103</v>
      </c>
      <c r="J30" s="28">
        <f t="shared" si="1"/>
        <v>0.41503244022905739</v>
      </c>
      <c r="K30" s="27">
        <f t="shared" si="2"/>
        <v>0.70219465589394037</v>
      </c>
      <c r="L30" s="18"/>
    </row>
    <row r="31" spans="1:12">
      <c r="A31" s="16"/>
      <c r="B31" s="11" t="s">
        <v>11</v>
      </c>
      <c r="C31" s="25">
        <v>14.334000000000001</v>
      </c>
      <c r="D31" s="25">
        <v>17.571999999999999</v>
      </c>
      <c r="E31" s="25">
        <v>8.913666666666666</v>
      </c>
      <c r="F31" s="25">
        <v>10.133000000000001</v>
      </c>
      <c r="G31" s="26">
        <v>6.8276666666666666</v>
      </c>
      <c r="H31" s="28">
        <f t="shared" si="0"/>
        <v>-32.619494062304689</v>
      </c>
      <c r="I31" s="27">
        <f t="shared" si="4"/>
        <v>13.679368759582688</v>
      </c>
      <c r="J31" s="28">
        <f t="shared" si="1"/>
        <v>0.3095251947282644</v>
      </c>
      <c r="K31" s="27">
        <f t="shared" si="2"/>
        <v>0.48572178634536817</v>
      </c>
      <c r="L31" s="18"/>
    </row>
    <row r="32" spans="1:12">
      <c r="A32" s="16"/>
      <c r="B32" s="11" t="s">
        <v>16</v>
      </c>
      <c r="C32" s="25">
        <v>7.8976666666666659</v>
      </c>
      <c r="D32" s="25">
        <v>3.1813333333333333</v>
      </c>
      <c r="E32" s="25">
        <v>4.2353333333333332</v>
      </c>
      <c r="F32" s="25">
        <v>2.3283333333333331</v>
      </c>
      <c r="G32" s="26">
        <v>6.6906666666666679</v>
      </c>
      <c r="H32" s="28">
        <f t="shared" si="0"/>
        <v>187.35862562634225</v>
      </c>
      <c r="I32" s="27">
        <f t="shared" si="4"/>
        <v>-45.025971981740909</v>
      </c>
      <c r="J32" s="28">
        <f t="shared" si="1"/>
        <v>0.30331444166312183</v>
      </c>
      <c r="K32" s="27">
        <f t="shared" si="2"/>
        <v>0.11160783833752412</v>
      </c>
      <c r="L32" s="18"/>
    </row>
    <row r="33" spans="1:14">
      <c r="A33" s="16"/>
      <c r="B33" s="11" t="s">
        <v>8</v>
      </c>
      <c r="C33" s="25">
        <v>15.954333333333333</v>
      </c>
      <c r="D33" s="25">
        <v>12.624666666666664</v>
      </c>
      <c r="E33" s="25">
        <v>7.3719999999999999</v>
      </c>
      <c r="F33" s="25">
        <v>5.4729999999999999</v>
      </c>
      <c r="G33" s="26">
        <v>5.7959999999999994</v>
      </c>
      <c r="H33" s="28">
        <f t="shared" si="0"/>
        <v>5.9016992508678978</v>
      </c>
      <c r="I33" s="27">
        <f t="shared" si="4"/>
        <v>-25.75963103635377</v>
      </c>
      <c r="J33" s="28">
        <f t="shared" si="1"/>
        <v>0.26275565522311478</v>
      </c>
      <c r="K33" s="27">
        <f t="shared" si="2"/>
        <v>0.26234632751092463</v>
      </c>
      <c r="L33" s="18"/>
    </row>
    <row r="34" spans="1:14">
      <c r="A34" s="16"/>
      <c r="B34" s="11" t="s">
        <v>185</v>
      </c>
      <c r="C34" s="25">
        <v>5.7556666666666665</v>
      </c>
      <c r="D34" s="25">
        <v>6.2786666666666671</v>
      </c>
      <c r="E34" s="25">
        <v>6.3516666666666666</v>
      </c>
      <c r="F34" s="25">
        <v>7.4829999999999997</v>
      </c>
      <c r="G34" s="26">
        <v>4.4329999999999998</v>
      </c>
      <c r="H34" s="28">
        <f t="shared" si="0"/>
        <v>-40.759053855405583</v>
      </c>
      <c r="I34" s="27">
        <f t="shared" si="4"/>
        <v>17.811598005772765</v>
      </c>
      <c r="J34" s="28">
        <f t="shared" si="1"/>
        <v>0.20096546231954246</v>
      </c>
      <c r="K34" s="27">
        <f t="shared" si="2"/>
        <v>0.35869496962621034</v>
      </c>
      <c r="L34" s="18"/>
    </row>
    <row r="35" spans="1:14">
      <c r="A35" s="16"/>
      <c r="B35" s="11" t="s">
        <v>15</v>
      </c>
      <c r="C35" s="25">
        <v>16.807666666666666</v>
      </c>
      <c r="D35" s="25">
        <v>7.4183333333333339</v>
      </c>
      <c r="E35" s="25">
        <v>9.299666666666667</v>
      </c>
      <c r="F35" s="25">
        <v>8.2223333333333333</v>
      </c>
      <c r="G35" s="26">
        <v>4.1790000000000003</v>
      </c>
      <c r="H35" s="28">
        <f t="shared" si="0"/>
        <v>-49.175011148497994</v>
      </c>
      <c r="I35" s="27">
        <f t="shared" si="4"/>
        <v>-11.584644610917961</v>
      </c>
      <c r="J35" s="28">
        <f t="shared" si="1"/>
        <v>0.18945063546884006</v>
      </c>
      <c r="K35" s="27">
        <f t="shared" si="2"/>
        <v>0.39413465258005836</v>
      </c>
      <c r="L35" s="18"/>
    </row>
    <row r="36" spans="1:14">
      <c r="A36" s="16"/>
      <c r="B36" s="11" t="s">
        <v>6</v>
      </c>
      <c r="C36" s="25">
        <v>7.7203333333333335</v>
      </c>
      <c r="D36" s="25">
        <v>4.0369999999999999</v>
      </c>
      <c r="E36" s="25">
        <v>1.8623333333333332</v>
      </c>
      <c r="F36" s="25">
        <v>1.563666666666667</v>
      </c>
      <c r="G36" s="26">
        <v>1.9339999999999999</v>
      </c>
      <c r="H36" s="28">
        <f t="shared" si="0"/>
        <v>23.683649541675521</v>
      </c>
      <c r="I36" s="27">
        <f t="shared" si="4"/>
        <v>-16.037229282262366</v>
      </c>
      <c r="J36" s="28">
        <f t="shared" si="1"/>
        <v>8.7675886335663228E-2</v>
      </c>
      <c r="K36" s="27">
        <f t="shared" si="2"/>
        <v>7.4953810972272841E-2</v>
      </c>
      <c r="L36" s="18"/>
    </row>
    <row r="37" spans="1:14">
      <c r="A37" s="16"/>
      <c r="B37" s="11" t="s">
        <v>12</v>
      </c>
      <c r="C37" s="25">
        <v>2.2230000000000003</v>
      </c>
      <c r="D37" s="25">
        <v>0.45866666666666661</v>
      </c>
      <c r="E37" s="25">
        <v>0.63800000000000001</v>
      </c>
      <c r="F37" s="25">
        <v>0.47433333333333333</v>
      </c>
      <c r="G37" s="26">
        <v>1.782</v>
      </c>
      <c r="H37" s="28">
        <f t="shared" si="0"/>
        <v>275.68517217146871</v>
      </c>
      <c r="I37" s="27">
        <f t="shared" si="4"/>
        <v>-25.653082549634277</v>
      </c>
      <c r="J37" s="28">
        <f t="shared" si="1"/>
        <v>8.0785123810833456E-2</v>
      </c>
      <c r="K37" s="27">
        <f t="shared" si="2"/>
        <v>2.2737001281932262E-2</v>
      </c>
      <c r="L37" s="18"/>
    </row>
    <row r="38" spans="1:14">
      <c r="A38" s="16"/>
      <c r="B38" s="11" t="s">
        <v>13</v>
      </c>
      <c r="C38" s="25">
        <v>1.0883333333333334</v>
      </c>
      <c r="D38" s="25">
        <v>0.57633333333333336</v>
      </c>
      <c r="E38" s="25">
        <v>0.93099999999999994</v>
      </c>
      <c r="F38" s="25">
        <v>0.37599999999999995</v>
      </c>
      <c r="G38" s="26">
        <v>0.39100000000000001</v>
      </c>
      <c r="H38" s="28">
        <f t="shared" si="0"/>
        <v>3.9893617021276695</v>
      </c>
      <c r="I38" s="27">
        <f t="shared" si="4"/>
        <v>-59.613319011815257</v>
      </c>
      <c r="J38" s="28">
        <f t="shared" si="1"/>
        <v>1.7725579915845051E-2</v>
      </c>
      <c r="K38" s="27">
        <f t="shared" si="2"/>
        <v>1.8023427579774834E-2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3301.3983333333331</v>
      </c>
      <c r="D13" s="26">
        <v>3172.9689999999996</v>
      </c>
      <c r="E13" s="26">
        <v>2982.2513333333332</v>
      </c>
      <c r="F13" s="26">
        <v>3561.496333333333</v>
      </c>
      <c r="G13" s="26">
        <v>3661.3163333333337</v>
      </c>
      <c r="H13" s="28">
        <f t="shared" ref="H13:H38" si="0">IF(OR(OR(G13=0,F13=0),G13=""),"",(G13/F13-1)*100)</f>
        <v>2.8027545351022587</v>
      </c>
      <c r="I13" s="27">
        <f>IF(OR(OR(G13=0,F13=0),F13=""),"",(F13/E13-1)*100)</f>
        <v>19.4230779118326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1404.4033333333332</v>
      </c>
      <c r="D14" s="25">
        <f t="shared" ref="D14:G14" si="3">D13-SUM(D15:D38)</f>
        <v>1311.9073333333331</v>
      </c>
      <c r="E14" s="25">
        <f t="shared" si="3"/>
        <v>1330.8566666666668</v>
      </c>
      <c r="F14" s="25">
        <f t="shared" si="3"/>
        <v>1511.1979999999999</v>
      </c>
      <c r="G14" s="26">
        <f t="shared" si="3"/>
        <v>1581.6833333333338</v>
      </c>
      <c r="H14" s="28">
        <f t="shared" si="0"/>
        <v>4.6642023965975277</v>
      </c>
      <c r="I14" s="27">
        <f>IF(OR(OR(G14=0,F14=0),F14=""),"",(F14/E14-1)*100)</f>
        <v>13.550770556308311</v>
      </c>
      <c r="J14" s="28">
        <f t="shared" si="1"/>
        <v>43.199854624233971</v>
      </c>
      <c r="K14" s="27">
        <f t="shared" si="2"/>
        <v>42.431547264450366</v>
      </c>
      <c r="L14" s="18"/>
    </row>
    <row r="15" spans="1:15">
      <c r="A15" s="16"/>
      <c r="B15" s="12" t="s">
        <v>4</v>
      </c>
      <c r="C15" s="109">
        <v>694.06366666666656</v>
      </c>
      <c r="D15" s="109">
        <v>783.45066666666662</v>
      </c>
      <c r="E15" s="109">
        <v>542.39766666666662</v>
      </c>
      <c r="F15" s="109">
        <v>809.46966666666674</v>
      </c>
      <c r="G15" s="109">
        <v>922.04233333333332</v>
      </c>
      <c r="H15" s="50">
        <f t="shared" si="0"/>
        <v>13.906965424687501</v>
      </c>
      <c r="I15" s="36">
        <f t="shared" ref="I15:I38" si="4">IF(OR(OR(G15=0,F15=0),F15=""),"",(F15/E15-1)*100)</f>
        <v>49.239149873432368</v>
      </c>
      <c r="J15" s="50">
        <f t="shared" si="1"/>
        <v>25.183356186377047</v>
      </c>
      <c r="K15" s="36">
        <f t="shared" si="2"/>
        <v>22.728358838686628</v>
      </c>
      <c r="L15" s="18"/>
      <c r="N15" s="23" t="s">
        <v>4</v>
      </c>
      <c r="O15" s="34">
        <f>J15</f>
        <v>25.183356186377047</v>
      </c>
    </row>
    <row r="16" spans="1:15">
      <c r="A16" s="16"/>
      <c r="B16" s="11" t="s">
        <v>23</v>
      </c>
      <c r="C16" s="55">
        <v>225.47900000000001</v>
      </c>
      <c r="D16" s="55">
        <v>213.83366666666666</v>
      </c>
      <c r="E16" s="55">
        <v>269.69566666666668</v>
      </c>
      <c r="F16" s="55">
        <v>247.76966666666667</v>
      </c>
      <c r="G16" s="56">
        <v>268.07066666666668</v>
      </c>
      <c r="H16" s="28">
        <f t="shared" si="0"/>
        <v>8.1934969171636673</v>
      </c>
      <c r="I16" s="27">
        <f t="shared" si="4"/>
        <v>-8.1299044478529545</v>
      </c>
      <c r="J16" s="28">
        <f t="shared" si="1"/>
        <v>7.321701876073897</v>
      </c>
      <c r="K16" s="27">
        <f t="shared" si="2"/>
        <v>6.9568979854815707</v>
      </c>
      <c r="L16" s="18"/>
      <c r="N16" s="23" t="s">
        <v>37</v>
      </c>
      <c r="O16" s="34">
        <f>100-O15</f>
        <v>74.81664381362296</v>
      </c>
    </row>
    <row r="17" spans="1:12">
      <c r="A17" s="16"/>
      <c r="B17" s="11" t="s">
        <v>24</v>
      </c>
      <c r="C17" s="25">
        <v>229.61233333333334</v>
      </c>
      <c r="D17" s="25">
        <v>218.49566666666666</v>
      </c>
      <c r="E17" s="25">
        <v>260.46633333333335</v>
      </c>
      <c r="F17" s="25">
        <v>302.21499999999997</v>
      </c>
      <c r="G17" s="26">
        <v>165.03966666666668</v>
      </c>
      <c r="H17" s="28">
        <f t="shared" si="0"/>
        <v>-45.389981745887297</v>
      </c>
      <c r="I17" s="27">
        <f t="shared" si="4"/>
        <v>16.02843105762868</v>
      </c>
      <c r="J17" s="28">
        <f t="shared" si="1"/>
        <v>4.507659312693459</v>
      </c>
      <c r="K17" s="27">
        <f t="shared" si="2"/>
        <v>8.4856187319767926</v>
      </c>
      <c r="L17" s="18"/>
    </row>
    <row r="18" spans="1:12">
      <c r="A18" s="16"/>
      <c r="B18" s="11" t="s">
        <v>19</v>
      </c>
      <c r="C18" s="25">
        <v>65.276333333333341</v>
      </c>
      <c r="D18" s="25">
        <v>92.853333333333339</v>
      </c>
      <c r="E18" s="25">
        <v>115.57333333333332</v>
      </c>
      <c r="F18" s="25">
        <v>145.79499999999999</v>
      </c>
      <c r="G18" s="26">
        <v>108.89833333333333</v>
      </c>
      <c r="H18" s="28">
        <f t="shared" si="0"/>
        <v>-25.307223613064</v>
      </c>
      <c r="I18" s="27">
        <f t="shared" si="4"/>
        <v>26.149342408860178</v>
      </c>
      <c r="J18" s="28">
        <f t="shared" si="1"/>
        <v>2.9742945820305606</v>
      </c>
      <c r="K18" s="27">
        <f t="shared" si="2"/>
        <v>4.0936445346146177</v>
      </c>
      <c r="L18" s="18"/>
    </row>
    <row r="19" spans="1:12">
      <c r="A19" s="16"/>
      <c r="B19" s="11" t="s">
        <v>20</v>
      </c>
      <c r="C19" s="25">
        <v>64.442333333333337</v>
      </c>
      <c r="D19" s="25">
        <v>62.808333333333337</v>
      </c>
      <c r="E19" s="25">
        <v>54.2</v>
      </c>
      <c r="F19" s="25">
        <v>67.035333333333327</v>
      </c>
      <c r="G19" s="26">
        <v>99.789666666666676</v>
      </c>
      <c r="H19" s="28">
        <f t="shared" si="0"/>
        <v>48.86129702743829</v>
      </c>
      <c r="I19" s="27">
        <f t="shared" si="4"/>
        <v>23.681426814268125</v>
      </c>
      <c r="J19" s="28">
        <f t="shared" si="1"/>
        <v>2.7255133832103553</v>
      </c>
      <c r="K19" s="27">
        <f t="shared" si="2"/>
        <v>1.8822238480473892</v>
      </c>
      <c r="L19" s="18"/>
    </row>
    <row r="20" spans="1:12">
      <c r="A20" s="16"/>
      <c r="B20" s="11" t="s">
        <v>25</v>
      </c>
      <c r="C20" s="25">
        <v>81.830333333333328</v>
      </c>
      <c r="D20" s="25">
        <v>56.969333333333338</v>
      </c>
      <c r="E20" s="25">
        <v>64.383333333333326</v>
      </c>
      <c r="F20" s="25">
        <v>96.36066666666666</v>
      </c>
      <c r="G20" s="26">
        <v>95.680333333333351</v>
      </c>
      <c r="H20" s="28">
        <f t="shared" si="0"/>
        <v>-0.70602804740520497</v>
      </c>
      <c r="I20" s="27">
        <f t="shared" si="4"/>
        <v>49.667098110276989</v>
      </c>
      <c r="J20" s="28">
        <f t="shared" si="1"/>
        <v>2.6132768824764212</v>
      </c>
      <c r="K20" s="27">
        <f t="shared" si="2"/>
        <v>2.7056230765926195</v>
      </c>
      <c r="L20" s="18"/>
    </row>
    <row r="21" spans="1:12">
      <c r="A21" s="16"/>
      <c r="B21" s="11" t="s">
        <v>7</v>
      </c>
      <c r="C21" s="25">
        <v>63.354333333333336</v>
      </c>
      <c r="D21" s="25">
        <v>58.363666666666667</v>
      </c>
      <c r="E21" s="25">
        <v>34.281333333333329</v>
      </c>
      <c r="F21" s="25">
        <v>39.382666666666665</v>
      </c>
      <c r="G21" s="26">
        <v>55.448333333333331</v>
      </c>
      <c r="H21" s="28">
        <f t="shared" si="0"/>
        <v>40.793750211599011</v>
      </c>
      <c r="I21" s="27">
        <f t="shared" si="4"/>
        <v>14.880790323207972</v>
      </c>
      <c r="J21" s="28">
        <f t="shared" si="1"/>
        <v>1.5144371118256283</v>
      </c>
      <c r="K21" s="27">
        <f t="shared" si="2"/>
        <v>1.1057898978603469</v>
      </c>
      <c r="L21" s="18"/>
    </row>
    <row r="22" spans="1:12">
      <c r="A22" s="16"/>
      <c r="B22" s="11" t="s">
        <v>5</v>
      </c>
      <c r="C22" s="25">
        <v>68.461333333333343</v>
      </c>
      <c r="D22" s="25">
        <v>26.922666666666668</v>
      </c>
      <c r="E22" s="25">
        <v>29.793333333333333</v>
      </c>
      <c r="F22" s="25">
        <v>29.245999999999999</v>
      </c>
      <c r="G22" s="26">
        <v>41.077666666666666</v>
      </c>
      <c r="H22" s="28">
        <f t="shared" si="0"/>
        <v>40.455674850121959</v>
      </c>
      <c r="I22" s="27">
        <f t="shared" si="4"/>
        <v>-1.83710002237637</v>
      </c>
      <c r="J22" s="28">
        <f t="shared" si="1"/>
        <v>1.1219371102323945</v>
      </c>
      <c r="K22" s="27">
        <f t="shared" si="2"/>
        <v>0.82117170039671539</v>
      </c>
      <c r="L22" s="18"/>
    </row>
    <row r="23" spans="1:12">
      <c r="A23" s="16"/>
      <c r="B23" s="11" t="s">
        <v>9</v>
      </c>
      <c r="C23" s="25">
        <v>39.244333333333337</v>
      </c>
      <c r="D23" s="25">
        <v>44.038000000000004</v>
      </c>
      <c r="E23" s="25">
        <v>37.234000000000002</v>
      </c>
      <c r="F23" s="25">
        <v>44.276666666666664</v>
      </c>
      <c r="G23" s="26">
        <v>39.283333333333331</v>
      </c>
      <c r="H23" s="28">
        <f t="shared" si="0"/>
        <v>-11.277572837461413</v>
      </c>
      <c r="I23" s="27">
        <f t="shared" si="4"/>
        <v>18.914612092890003</v>
      </c>
      <c r="J23" s="28">
        <f t="shared" si="1"/>
        <v>1.0729292351958297</v>
      </c>
      <c r="K23" s="27">
        <f t="shared" si="2"/>
        <v>1.2432040502826105</v>
      </c>
      <c r="L23" s="18"/>
    </row>
    <row r="24" spans="1:12">
      <c r="A24" s="16"/>
      <c r="B24" s="11" t="s">
        <v>10</v>
      </c>
      <c r="C24" s="25">
        <v>30.946000000000002</v>
      </c>
      <c r="D24" s="25">
        <v>26.455333333333328</v>
      </c>
      <c r="E24" s="25">
        <v>19.099333333333334</v>
      </c>
      <c r="F24" s="25">
        <v>27.147333333333336</v>
      </c>
      <c r="G24" s="26">
        <v>38.387999999999998</v>
      </c>
      <c r="H24" s="28">
        <f t="shared" si="0"/>
        <v>41.406154072837097</v>
      </c>
      <c r="I24" s="27">
        <f t="shared" si="4"/>
        <v>42.137596425704224</v>
      </c>
      <c r="J24" s="28">
        <f t="shared" si="1"/>
        <v>1.0484753707432544</v>
      </c>
      <c r="K24" s="27">
        <f t="shared" si="2"/>
        <v>0.76224515744271926</v>
      </c>
      <c r="L24" s="18"/>
    </row>
    <row r="25" spans="1:12">
      <c r="A25" s="16"/>
      <c r="B25" s="11" t="s">
        <v>17</v>
      </c>
      <c r="C25" s="25">
        <v>40.545999999999999</v>
      </c>
      <c r="D25" s="25">
        <v>30.549666666666667</v>
      </c>
      <c r="E25" s="25">
        <v>25.460666666666668</v>
      </c>
      <c r="F25" s="25">
        <v>31.308666666666667</v>
      </c>
      <c r="G25" s="26">
        <v>36.803666666666665</v>
      </c>
      <c r="H25" s="28">
        <f t="shared" si="0"/>
        <v>17.551050827246971</v>
      </c>
      <c r="I25" s="27">
        <f t="shared" si="4"/>
        <v>22.968762273834152</v>
      </c>
      <c r="J25" s="28">
        <f t="shared" si="1"/>
        <v>1.0052031377785895</v>
      </c>
      <c r="K25" s="27">
        <f t="shared" si="2"/>
        <v>0.87908743225810804</v>
      </c>
      <c r="L25" s="18"/>
    </row>
    <row r="26" spans="1:12">
      <c r="A26" s="16"/>
      <c r="B26" s="11" t="s">
        <v>21</v>
      </c>
      <c r="C26" s="25">
        <v>32.774000000000001</v>
      </c>
      <c r="D26" s="25">
        <v>28.753</v>
      </c>
      <c r="E26" s="25">
        <v>28.045000000000002</v>
      </c>
      <c r="F26" s="25">
        <v>37.954999999999998</v>
      </c>
      <c r="G26" s="26">
        <v>32.384666666666668</v>
      </c>
      <c r="H26" s="28">
        <f t="shared" si="0"/>
        <v>-14.676151583014963</v>
      </c>
      <c r="I26" s="27">
        <f t="shared" si="4"/>
        <v>35.336067035122113</v>
      </c>
      <c r="J26" s="28">
        <f t="shared" si="1"/>
        <v>0.88450884103704419</v>
      </c>
      <c r="K26" s="27">
        <f t="shared" si="2"/>
        <v>1.0657037505490434</v>
      </c>
      <c r="L26" s="18"/>
    </row>
    <row r="27" spans="1:12">
      <c r="A27" s="16"/>
      <c r="B27" s="11" t="s">
        <v>3</v>
      </c>
      <c r="C27" s="25">
        <v>24.270666666666667</v>
      </c>
      <c r="D27" s="25">
        <v>19.555333333333333</v>
      </c>
      <c r="E27" s="25">
        <v>10.590333333333334</v>
      </c>
      <c r="F27" s="25">
        <v>20.559666666666665</v>
      </c>
      <c r="G27" s="26">
        <v>28.519000000000002</v>
      </c>
      <c r="H27" s="28">
        <f t="shared" si="0"/>
        <v>38.713338413398411</v>
      </c>
      <c r="I27" s="27">
        <f t="shared" si="4"/>
        <v>94.136161908658806</v>
      </c>
      <c r="J27" s="28">
        <f t="shared" si="1"/>
        <v>0.77892750594526616</v>
      </c>
      <c r="K27" s="27">
        <f t="shared" si="2"/>
        <v>0.57727608685824849</v>
      </c>
      <c r="L27" s="18"/>
    </row>
    <row r="28" spans="1:12">
      <c r="A28" s="16"/>
      <c r="B28" s="11" t="s">
        <v>22</v>
      </c>
      <c r="C28" s="25">
        <v>30.503000000000004</v>
      </c>
      <c r="D28" s="25">
        <v>31.376333333333331</v>
      </c>
      <c r="E28" s="25">
        <v>13.098333333333334</v>
      </c>
      <c r="F28" s="25">
        <v>16.326666666666668</v>
      </c>
      <c r="G28" s="26">
        <v>28.125666666666671</v>
      </c>
      <c r="H28" s="28">
        <f t="shared" si="0"/>
        <v>72.268272764393643</v>
      </c>
      <c r="I28" s="27">
        <f t="shared" si="4"/>
        <v>24.646901641430198</v>
      </c>
      <c r="J28" s="28">
        <f t="shared" si="1"/>
        <v>0.76818455730266044</v>
      </c>
      <c r="K28" s="27">
        <f t="shared" si="2"/>
        <v>0.45842154921962119</v>
      </c>
      <c r="L28" s="18"/>
    </row>
    <row r="29" spans="1:12">
      <c r="A29" s="16"/>
      <c r="B29" s="11" t="s">
        <v>18</v>
      </c>
      <c r="C29" s="25">
        <v>37.29066666666666</v>
      </c>
      <c r="D29" s="25">
        <v>36.461333333333336</v>
      </c>
      <c r="E29" s="25">
        <v>38.907333333333334</v>
      </c>
      <c r="F29" s="25">
        <v>36.478999999999999</v>
      </c>
      <c r="G29" s="26">
        <v>24.796000000000003</v>
      </c>
      <c r="H29" s="28">
        <f t="shared" si="0"/>
        <v>-32.026645467255122</v>
      </c>
      <c r="I29" s="27">
        <f t="shared" si="4"/>
        <v>-6.2413255427425929</v>
      </c>
      <c r="J29" s="28">
        <f t="shared" si="1"/>
        <v>0.67724276578487397</v>
      </c>
      <c r="K29" s="27">
        <f t="shared" si="2"/>
        <v>1.0242604957523005</v>
      </c>
      <c r="L29" s="18"/>
    </row>
    <row r="30" spans="1:12">
      <c r="A30" s="16"/>
      <c r="B30" s="11" t="s">
        <v>11</v>
      </c>
      <c r="C30" s="25">
        <v>27.55</v>
      </c>
      <c r="D30" s="25">
        <v>23.476333333333333</v>
      </c>
      <c r="E30" s="25">
        <v>16.754000000000001</v>
      </c>
      <c r="F30" s="25">
        <v>27.547333333333331</v>
      </c>
      <c r="G30" s="26">
        <v>21.28833333333333</v>
      </c>
      <c r="H30" s="28">
        <f t="shared" si="0"/>
        <v>-22.720892524382275</v>
      </c>
      <c r="I30" s="27">
        <f t="shared" si="4"/>
        <v>64.422426485217429</v>
      </c>
      <c r="J30" s="28">
        <f t="shared" si="1"/>
        <v>0.58143933479661991</v>
      </c>
      <c r="K30" s="27">
        <f t="shared" si="2"/>
        <v>0.77347639180498007</v>
      </c>
      <c r="L30" s="18"/>
    </row>
    <row r="31" spans="1:12">
      <c r="A31" s="16"/>
      <c r="B31" s="11" t="s">
        <v>16</v>
      </c>
      <c r="C31" s="25">
        <v>15.339</v>
      </c>
      <c r="D31" s="25">
        <v>10.060333333333332</v>
      </c>
      <c r="E31" s="25">
        <v>10.384666666666668</v>
      </c>
      <c r="F31" s="25">
        <v>5.0366666666666662</v>
      </c>
      <c r="G31" s="26">
        <v>14.892000000000001</v>
      </c>
      <c r="H31" s="28">
        <f t="shared" si="0"/>
        <v>195.67174056915957</v>
      </c>
      <c r="I31" s="27">
        <f t="shared" si="4"/>
        <v>-51.499004943185476</v>
      </c>
      <c r="J31" s="28">
        <f t="shared" si="1"/>
        <v>0.40673896064156889</v>
      </c>
      <c r="K31" s="27">
        <f t="shared" si="2"/>
        <v>0.14141995934480348</v>
      </c>
      <c r="L31" s="18"/>
    </row>
    <row r="32" spans="1:12">
      <c r="A32" s="16"/>
      <c r="B32" s="11" t="s">
        <v>14</v>
      </c>
      <c r="C32" s="25">
        <v>32.043666666666667</v>
      </c>
      <c r="D32" s="25">
        <v>28.02</v>
      </c>
      <c r="E32" s="25">
        <v>18.876333333333331</v>
      </c>
      <c r="F32" s="25">
        <v>18.523</v>
      </c>
      <c r="G32" s="26">
        <v>14.664999999999999</v>
      </c>
      <c r="H32" s="28">
        <f t="shared" si="0"/>
        <v>-20.828159585380345</v>
      </c>
      <c r="I32" s="27">
        <f t="shared" si="4"/>
        <v>-1.8718324533366193</v>
      </c>
      <c r="J32" s="28">
        <f t="shared" si="1"/>
        <v>0.40053900468765824</v>
      </c>
      <c r="K32" s="27">
        <f t="shared" si="2"/>
        <v>0.52009038523040274</v>
      </c>
      <c r="L32" s="18"/>
    </row>
    <row r="33" spans="1:14">
      <c r="A33" s="16"/>
      <c r="B33" s="11" t="s">
        <v>185</v>
      </c>
      <c r="C33" s="25">
        <v>17.072333333333333</v>
      </c>
      <c r="D33" s="25">
        <v>15.435</v>
      </c>
      <c r="E33" s="25">
        <v>13.67</v>
      </c>
      <c r="F33" s="25">
        <v>17.585999999999999</v>
      </c>
      <c r="G33" s="26">
        <v>14.287999999999998</v>
      </c>
      <c r="H33" s="28">
        <f t="shared" si="0"/>
        <v>-18.753553963379964</v>
      </c>
      <c r="I33" s="27">
        <f t="shared" si="4"/>
        <v>28.646671543525958</v>
      </c>
      <c r="J33" s="28">
        <f t="shared" si="1"/>
        <v>0.39024216153953362</v>
      </c>
      <c r="K33" s="27">
        <f t="shared" si="2"/>
        <v>0.49378121873680625</v>
      </c>
      <c r="L33" s="18"/>
    </row>
    <row r="34" spans="1:14">
      <c r="A34" s="16"/>
      <c r="B34" s="11" t="s">
        <v>8</v>
      </c>
      <c r="C34" s="25">
        <v>20.797666666666665</v>
      </c>
      <c r="D34" s="25">
        <v>23.134666666666664</v>
      </c>
      <c r="E34" s="25">
        <v>10.766333333333334</v>
      </c>
      <c r="F34" s="25">
        <v>6.980666666666667</v>
      </c>
      <c r="G34" s="26">
        <v>9.8886666666666674</v>
      </c>
      <c r="H34" s="28">
        <f t="shared" si="0"/>
        <v>41.657912329290411</v>
      </c>
      <c r="I34" s="27">
        <f t="shared" si="4"/>
        <v>-35.162079321341224</v>
      </c>
      <c r="J34" s="28">
        <f t="shared" si="1"/>
        <v>0.27008501223011866</v>
      </c>
      <c r="K34" s="27">
        <f t="shared" si="2"/>
        <v>0.1960037583453921</v>
      </c>
      <c r="L34" s="18"/>
    </row>
    <row r="35" spans="1:14">
      <c r="A35" s="16"/>
      <c r="B35" s="11" t="s">
        <v>15</v>
      </c>
      <c r="C35" s="25">
        <v>35.871333333333332</v>
      </c>
      <c r="D35" s="25">
        <v>20.95633333333333</v>
      </c>
      <c r="E35" s="25">
        <v>27.068333333333339</v>
      </c>
      <c r="F35" s="25">
        <v>12.076666666666668</v>
      </c>
      <c r="G35" s="26">
        <v>9.3906666666666663</v>
      </c>
      <c r="H35" s="28">
        <f t="shared" si="0"/>
        <v>-22.241236544300314</v>
      </c>
      <c r="I35" s="27">
        <f t="shared" si="4"/>
        <v>-55.384520657594983</v>
      </c>
      <c r="J35" s="28">
        <f t="shared" si="1"/>
        <v>0.25648334674532808</v>
      </c>
      <c r="K35" s="27">
        <f t="shared" si="2"/>
        <v>0.3390896841205977</v>
      </c>
      <c r="L35" s="18"/>
    </row>
    <row r="36" spans="1:14">
      <c r="A36" s="16"/>
      <c r="B36" s="11" t="s">
        <v>12</v>
      </c>
      <c r="C36" s="25">
        <v>7.0293333333333337</v>
      </c>
      <c r="D36" s="25">
        <v>2.8063333333333333</v>
      </c>
      <c r="E36" s="25">
        <v>4.6643333333333334</v>
      </c>
      <c r="F36" s="25">
        <v>5.623333333333334</v>
      </c>
      <c r="G36" s="26">
        <v>7.1786666666666656</v>
      </c>
      <c r="H36" s="28">
        <f t="shared" si="0"/>
        <v>27.658565500889122</v>
      </c>
      <c r="I36" s="27">
        <f t="shared" si="4"/>
        <v>20.560280140070052</v>
      </c>
      <c r="J36" s="28">
        <f t="shared" si="1"/>
        <v>0.1960679169213185</v>
      </c>
      <c r="K36" s="27">
        <f t="shared" si="2"/>
        <v>0.15789243640945302</v>
      </c>
      <c r="L36" s="18"/>
    </row>
    <row r="37" spans="1:14">
      <c r="A37" s="16"/>
      <c r="B37" s="11" t="s">
        <v>6</v>
      </c>
      <c r="C37" s="25">
        <v>10.144666666666668</v>
      </c>
      <c r="D37" s="25">
        <v>5.45</v>
      </c>
      <c r="E37" s="25">
        <v>4.5173333333333332</v>
      </c>
      <c r="F37" s="25">
        <v>4.7560000000000002</v>
      </c>
      <c r="G37" s="26">
        <v>3.3556666666666666</v>
      </c>
      <c r="H37" s="28">
        <f t="shared" si="0"/>
        <v>-29.443509952340907</v>
      </c>
      <c r="I37" s="27">
        <f t="shared" si="4"/>
        <v>5.2833530106257465</v>
      </c>
      <c r="J37" s="28">
        <f t="shared" si="1"/>
        <v>9.1651918631450294E-2</v>
      </c>
      <c r="K37" s="27">
        <f t="shared" si="2"/>
        <v>0.13353937656728368</v>
      </c>
      <c r="L37" s="18"/>
    </row>
    <row r="38" spans="1:14">
      <c r="A38" s="16"/>
      <c r="B38" s="11" t="s">
        <v>13</v>
      </c>
      <c r="C38" s="25">
        <v>3.0526666666666666</v>
      </c>
      <c r="D38" s="25">
        <v>0.83633333333333326</v>
      </c>
      <c r="E38" s="25">
        <v>1.4673333333333334</v>
      </c>
      <c r="F38" s="25">
        <v>0.84166666666666667</v>
      </c>
      <c r="G38" s="26">
        <v>0.33866666666666667</v>
      </c>
      <c r="H38" s="28">
        <f t="shared" si="0"/>
        <v>-59.762376237623762</v>
      </c>
      <c r="I38" s="27">
        <f t="shared" si="4"/>
        <v>-42.639709223080423</v>
      </c>
      <c r="J38" s="28">
        <f t="shared" si="1"/>
        <v>9.249860865158787E-3</v>
      </c>
      <c r="K38" s="27">
        <f t="shared" si="2"/>
        <v>2.3632388970590921E-2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5865.5866666666661</v>
      </c>
      <c r="D13" s="26">
        <v>5283.2359999999999</v>
      </c>
      <c r="E13" s="26">
        <v>5324.5023333333338</v>
      </c>
      <c r="F13" s="26">
        <v>5967.9430000000002</v>
      </c>
      <c r="G13" s="26">
        <v>6119.5509999999995</v>
      </c>
      <c r="H13" s="28">
        <f t="shared" ref="H13:H38" si="0">IF(OR(OR(G13=0,F13=0),G13=""),"",(G13/F13-1)*100)</f>
        <v>2.5403727884130145</v>
      </c>
      <c r="I13" s="27">
        <f>IF(OR(OR(G13=0,F13=0),F13=""),"",(F13/E13-1)*100)</f>
        <v>12.084522202920112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2973.5203333333325</v>
      </c>
      <c r="D14" s="25">
        <f>D13-SUM(D15:D38)</f>
        <v>2553.6683333333331</v>
      </c>
      <c r="E14" s="25">
        <f>E13-SUM(E15:E38)</f>
        <v>2638.5353333333337</v>
      </c>
      <c r="F14" s="25">
        <f>F13-SUM(F15:F38)</f>
        <v>2964.4929999999995</v>
      </c>
      <c r="G14" s="26">
        <f>G13-SUM(G15:G38)</f>
        <v>2965.3526666666662</v>
      </c>
      <c r="H14" s="28">
        <f t="shared" si="0"/>
        <v>2.8998775394861731E-2</v>
      </c>
      <c r="I14" s="27">
        <f>IF(OR(OR(G14=0,F14=0),F14=""),"",(F14/E14-1)*100)</f>
        <v>12.353735140430144</v>
      </c>
      <c r="J14" s="28">
        <f t="shared" si="1"/>
        <v>48.457030044633449</v>
      </c>
      <c r="K14" s="27">
        <f t="shared" si="2"/>
        <v>49.673614510058144</v>
      </c>
      <c r="L14" s="18"/>
    </row>
    <row r="15" spans="1:15">
      <c r="A15" s="16"/>
      <c r="B15" s="12" t="s">
        <v>4</v>
      </c>
      <c r="C15" s="109">
        <v>890.19566666666663</v>
      </c>
      <c r="D15" s="109">
        <v>964.00166666666667</v>
      </c>
      <c r="E15" s="109">
        <v>766.56166666666661</v>
      </c>
      <c r="F15" s="109">
        <v>1015.576</v>
      </c>
      <c r="G15" s="109">
        <v>1215.9906666666668</v>
      </c>
      <c r="H15" s="50">
        <f t="shared" si="0"/>
        <v>19.734088504126412</v>
      </c>
      <c r="I15" s="36">
        <f t="shared" ref="I15:I38" si="3">IF(OR(OR(G15=0,F15=0),F15=""),"",(F15/E15-1)*100)</f>
        <v>32.484579409788751</v>
      </c>
      <c r="J15" s="50">
        <f t="shared" si="1"/>
        <v>19.87058636600409</v>
      </c>
      <c r="K15" s="36">
        <f t="shared" si="2"/>
        <v>17.017186658786787</v>
      </c>
      <c r="L15" s="18"/>
      <c r="N15" s="23" t="s">
        <v>4</v>
      </c>
      <c r="O15" s="34">
        <f>J15</f>
        <v>19.87058636600409</v>
      </c>
    </row>
    <row r="16" spans="1:15">
      <c r="A16" s="16"/>
      <c r="B16" s="11" t="s">
        <v>23</v>
      </c>
      <c r="C16" s="55">
        <v>371.06133333333332</v>
      </c>
      <c r="D16" s="55">
        <v>402.4496666666667</v>
      </c>
      <c r="E16" s="55">
        <v>451.815</v>
      </c>
      <c r="F16" s="55">
        <v>396.94399999999996</v>
      </c>
      <c r="G16" s="56">
        <v>444.16733333333332</v>
      </c>
      <c r="H16" s="28">
        <f t="shared" si="0"/>
        <v>11.896724307039118</v>
      </c>
      <c r="I16" s="27">
        <f t="shared" si="3"/>
        <v>-12.144572446687263</v>
      </c>
      <c r="J16" s="28">
        <f t="shared" si="1"/>
        <v>7.2581686684747515</v>
      </c>
      <c r="K16" s="27">
        <f t="shared" si="2"/>
        <v>6.6512699601856102</v>
      </c>
      <c r="L16" s="18"/>
      <c r="N16" s="23" t="s">
        <v>37</v>
      </c>
      <c r="O16" s="34">
        <f>100-O15</f>
        <v>80.12941363399591</v>
      </c>
    </row>
    <row r="17" spans="1:12">
      <c r="A17" s="16"/>
      <c r="B17" s="11" t="s">
        <v>24</v>
      </c>
      <c r="C17" s="25">
        <v>403.5</v>
      </c>
      <c r="D17" s="25">
        <v>367.47466666666668</v>
      </c>
      <c r="E17" s="25">
        <v>394.33566666666667</v>
      </c>
      <c r="F17" s="25">
        <v>411.96499999999997</v>
      </c>
      <c r="G17" s="26">
        <v>335.6513333333333</v>
      </c>
      <c r="H17" s="28">
        <f t="shared" si="0"/>
        <v>-18.524308294798509</v>
      </c>
      <c r="I17" s="27">
        <f t="shared" si="3"/>
        <v>4.4706413402456624</v>
      </c>
      <c r="J17" s="28">
        <f t="shared" si="1"/>
        <v>5.4849013160170301</v>
      </c>
      <c r="K17" s="27">
        <f t="shared" si="2"/>
        <v>6.9029647233561029</v>
      </c>
      <c r="L17" s="18"/>
    </row>
    <row r="18" spans="1:12">
      <c r="A18" s="16"/>
      <c r="B18" s="11" t="s">
        <v>19</v>
      </c>
      <c r="C18" s="25">
        <v>106.97133333333333</v>
      </c>
      <c r="D18" s="25">
        <v>121.568</v>
      </c>
      <c r="E18" s="25">
        <v>168.42100000000002</v>
      </c>
      <c r="F18" s="25">
        <v>203.565</v>
      </c>
      <c r="G18" s="26">
        <v>161.84766666666667</v>
      </c>
      <c r="H18" s="28">
        <f t="shared" si="0"/>
        <v>-20.493372305324264</v>
      </c>
      <c r="I18" s="27">
        <f t="shared" si="3"/>
        <v>20.866756520861408</v>
      </c>
      <c r="J18" s="28">
        <f t="shared" si="1"/>
        <v>2.6447637525476408</v>
      </c>
      <c r="K18" s="27">
        <f t="shared" si="2"/>
        <v>3.4109742670129388</v>
      </c>
      <c r="L18" s="18"/>
    </row>
    <row r="19" spans="1:12">
      <c r="A19" s="16"/>
      <c r="B19" s="11" t="s">
        <v>25</v>
      </c>
      <c r="C19" s="25">
        <v>195.41</v>
      </c>
      <c r="D19" s="25">
        <v>110.81333333333333</v>
      </c>
      <c r="E19" s="25">
        <v>117.14033333333333</v>
      </c>
      <c r="F19" s="25">
        <v>137.06033333333332</v>
      </c>
      <c r="G19" s="26">
        <v>147.07833333333335</v>
      </c>
      <c r="H19" s="28">
        <f t="shared" si="0"/>
        <v>7.3091898701545199</v>
      </c>
      <c r="I19" s="27">
        <f t="shared" si="3"/>
        <v>17.005244421932652</v>
      </c>
      <c r="J19" s="28">
        <f t="shared" si="1"/>
        <v>2.4034170698689064</v>
      </c>
      <c r="K19" s="27">
        <f t="shared" si="2"/>
        <v>2.2966092895547647</v>
      </c>
      <c r="L19" s="18"/>
    </row>
    <row r="20" spans="1:12">
      <c r="A20" s="16"/>
      <c r="B20" s="11" t="s">
        <v>20</v>
      </c>
      <c r="C20" s="25">
        <v>109.401</v>
      </c>
      <c r="D20" s="25">
        <v>92.968000000000004</v>
      </c>
      <c r="E20" s="25">
        <v>104.01266666666668</v>
      </c>
      <c r="F20" s="25">
        <v>102.65666666666668</v>
      </c>
      <c r="G20" s="26">
        <v>113.56166666666667</v>
      </c>
      <c r="H20" s="28">
        <f t="shared" si="0"/>
        <v>10.622787933889644</v>
      </c>
      <c r="I20" s="27">
        <f t="shared" si="3"/>
        <v>-1.3036873714098896</v>
      </c>
      <c r="J20" s="28">
        <f t="shared" si="1"/>
        <v>1.8557189353706944</v>
      </c>
      <c r="K20" s="27">
        <f t="shared" si="2"/>
        <v>1.7201348381957848</v>
      </c>
      <c r="L20" s="18"/>
    </row>
    <row r="21" spans="1:12">
      <c r="A21" s="16"/>
      <c r="B21" s="11" t="s">
        <v>22</v>
      </c>
      <c r="C21" s="25">
        <v>60.579333333333331</v>
      </c>
      <c r="D21" s="25">
        <v>62.248666666666672</v>
      </c>
      <c r="E21" s="25">
        <v>59.81</v>
      </c>
      <c r="F21" s="25">
        <v>75.677666666666667</v>
      </c>
      <c r="G21" s="26">
        <v>88.650666666666666</v>
      </c>
      <c r="H21" s="28">
        <f t="shared" si="0"/>
        <v>17.142441847660915</v>
      </c>
      <c r="I21" s="27">
        <f t="shared" si="3"/>
        <v>26.530123167809162</v>
      </c>
      <c r="J21" s="28">
        <f t="shared" si="1"/>
        <v>1.4486465864352904</v>
      </c>
      <c r="K21" s="27">
        <f t="shared" si="2"/>
        <v>1.2680695285907837</v>
      </c>
      <c r="L21" s="18"/>
    </row>
    <row r="22" spans="1:12">
      <c r="A22" s="16"/>
      <c r="B22" s="11" t="s">
        <v>7</v>
      </c>
      <c r="C22" s="25">
        <v>81.196000000000012</v>
      </c>
      <c r="D22" s="25">
        <v>77.721666666666678</v>
      </c>
      <c r="E22" s="25">
        <v>60.829333333333331</v>
      </c>
      <c r="F22" s="25">
        <v>73.895666666666671</v>
      </c>
      <c r="G22" s="26">
        <v>85.748000000000005</v>
      </c>
      <c r="H22" s="28">
        <f t="shared" si="0"/>
        <v>16.039280607342789</v>
      </c>
      <c r="I22" s="27">
        <f t="shared" si="3"/>
        <v>21.480316513962585</v>
      </c>
      <c r="J22" s="28">
        <f t="shared" si="1"/>
        <v>1.401213912589339</v>
      </c>
      <c r="K22" s="27">
        <f t="shared" si="2"/>
        <v>1.238209994074452</v>
      </c>
      <c r="L22" s="18"/>
    </row>
    <row r="23" spans="1:12">
      <c r="A23" s="16"/>
      <c r="B23" s="11" t="s">
        <v>5</v>
      </c>
      <c r="C23" s="25">
        <v>101.754</v>
      </c>
      <c r="D23" s="25">
        <v>47.675333333333334</v>
      </c>
      <c r="E23" s="25">
        <v>116.31733333333334</v>
      </c>
      <c r="F23" s="25">
        <v>104.99866666666667</v>
      </c>
      <c r="G23" s="26">
        <v>75.606333333333339</v>
      </c>
      <c r="H23" s="28">
        <f t="shared" si="0"/>
        <v>-27.993053880049267</v>
      </c>
      <c r="I23" s="27">
        <f t="shared" si="3"/>
        <v>-9.7308512345537501</v>
      </c>
      <c r="J23" s="28">
        <f t="shared" si="1"/>
        <v>1.2354882463326695</v>
      </c>
      <c r="K23" s="27">
        <f t="shared" si="2"/>
        <v>1.7593778403491231</v>
      </c>
      <c r="L23" s="18"/>
    </row>
    <row r="24" spans="1:12">
      <c r="A24" s="16"/>
      <c r="B24" s="11" t="s">
        <v>10</v>
      </c>
      <c r="C24" s="25">
        <v>61.495333333333328</v>
      </c>
      <c r="D24" s="25">
        <v>53.638333333333343</v>
      </c>
      <c r="E24" s="25">
        <v>46.132000000000005</v>
      </c>
      <c r="F24" s="25">
        <v>61.367999999999995</v>
      </c>
      <c r="G24" s="26">
        <v>66.150000000000006</v>
      </c>
      <c r="H24" s="28">
        <f t="shared" si="0"/>
        <v>7.7923347673054533</v>
      </c>
      <c r="I24" s="27">
        <f t="shared" si="3"/>
        <v>33.026966097286014</v>
      </c>
      <c r="J24" s="28">
        <f t="shared" si="1"/>
        <v>1.0809616587883657</v>
      </c>
      <c r="K24" s="27">
        <f t="shared" si="2"/>
        <v>1.0282940034782502</v>
      </c>
      <c r="L24" s="18"/>
    </row>
    <row r="25" spans="1:12">
      <c r="A25" s="16"/>
      <c r="B25" s="11" t="s">
        <v>9</v>
      </c>
      <c r="C25" s="25">
        <v>47.306333333333328</v>
      </c>
      <c r="D25" s="25">
        <v>51.725000000000001</v>
      </c>
      <c r="E25" s="25">
        <v>45.19533333333333</v>
      </c>
      <c r="F25" s="25">
        <v>51.959000000000003</v>
      </c>
      <c r="G25" s="26">
        <v>48.55266666666666</v>
      </c>
      <c r="H25" s="28">
        <f t="shared" si="0"/>
        <v>-6.5558100297029238</v>
      </c>
      <c r="I25" s="27">
        <f t="shared" si="3"/>
        <v>14.965409408051</v>
      </c>
      <c r="J25" s="28">
        <f t="shared" si="1"/>
        <v>0.79340243535296406</v>
      </c>
      <c r="K25" s="27">
        <f t="shared" si="2"/>
        <v>0.87063499098433084</v>
      </c>
      <c r="L25" s="18"/>
    </row>
    <row r="26" spans="1:12">
      <c r="A26" s="16"/>
      <c r="B26" s="11" t="s">
        <v>14</v>
      </c>
      <c r="C26" s="25">
        <v>40.976999999999997</v>
      </c>
      <c r="D26" s="25">
        <v>32.564</v>
      </c>
      <c r="E26" s="25">
        <v>35.835000000000001</v>
      </c>
      <c r="F26" s="25">
        <v>35.151666666666664</v>
      </c>
      <c r="G26" s="26">
        <v>44.900666666666666</v>
      </c>
      <c r="H26" s="28">
        <f t="shared" si="0"/>
        <v>27.734104594376753</v>
      </c>
      <c r="I26" s="27">
        <f t="shared" si="3"/>
        <v>-1.906888051718536</v>
      </c>
      <c r="J26" s="28">
        <f t="shared" si="1"/>
        <v>0.7337248544324031</v>
      </c>
      <c r="K26" s="27">
        <f t="shared" si="2"/>
        <v>0.58900808313126751</v>
      </c>
      <c r="L26" s="18"/>
    </row>
    <row r="27" spans="1:12">
      <c r="A27" s="16"/>
      <c r="B27" s="11" t="s">
        <v>18</v>
      </c>
      <c r="C27" s="25">
        <v>57.354333333333329</v>
      </c>
      <c r="D27" s="25">
        <v>53.672333333333334</v>
      </c>
      <c r="E27" s="25">
        <v>47.632666666666665</v>
      </c>
      <c r="F27" s="25">
        <v>52.395666666666671</v>
      </c>
      <c r="G27" s="26">
        <v>42.9</v>
      </c>
      <c r="H27" s="28">
        <f t="shared" si="0"/>
        <v>-18.122999993638157</v>
      </c>
      <c r="I27" s="27">
        <f t="shared" si="3"/>
        <v>9.9994401601142258</v>
      </c>
      <c r="J27" s="28">
        <f t="shared" si="1"/>
        <v>0.70103182406683107</v>
      </c>
      <c r="K27" s="27">
        <f t="shared" si="2"/>
        <v>0.87795186158223482</v>
      </c>
      <c r="L27" s="18"/>
    </row>
    <row r="28" spans="1:12">
      <c r="A28" s="16"/>
      <c r="B28" s="11" t="s">
        <v>21</v>
      </c>
      <c r="C28" s="25">
        <v>49.584666666666664</v>
      </c>
      <c r="D28" s="25">
        <v>37.324333333333335</v>
      </c>
      <c r="E28" s="25">
        <v>35.877333333333333</v>
      </c>
      <c r="F28" s="25">
        <v>42.017666666666663</v>
      </c>
      <c r="G28" s="26">
        <v>41.265000000000001</v>
      </c>
      <c r="H28" s="28">
        <f t="shared" si="0"/>
        <v>-1.7913100045218955</v>
      </c>
      <c r="I28" s="27">
        <f t="shared" si="3"/>
        <v>17.114798572915113</v>
      </c>
      <c r="J28" s="28">
        <f t="shared" si="1"/>
        <v>0.67431417762512325</v>
      </c>
      <c r="K28" s="27">
        <f t="shared" si="2"/>
        <v>0.70405609883785181</v>
      </c>
      <c r="L28" s="18"/>
    </row>
    <row r="29" spans="1:12">
      <c r="A29" s="16"/>
      <c r="B29" s="11" t="s">
        <v>8</v>
      </c>
      <c r="C29" s="25">
        <v>52.386666666666663</v>
      </c>
      <c r="D29" s="25">
        <v>42.779333333333334</v>
      </c>
      <c r="E29" s="25">
        <v>48.385333333333335</v>
      </c>
      <c r="F29" s="25">
        <v>26.775333333333332</v>
      </c>
      <c r="G29" s="26">
        <v>40.190666666666665</v>
      </c>
      <c r="H29" s="28">
        <f t="shared" si="0"/>
        <v>50.103328934591531</v>
      </c>
      <c r="I29" s="27">
        <f t="shared" si="3"/>
        <v>-44.662294359172208</v>
      </c>
      <c r="J29" s="28">
        <f t="shared" si="1"/>
        <v>0.65675842339849233</v>
      </c>
      <c r="K29" s="27">
        <f t="shared" si="2"/>
        <v>0.44865263179178033</v>
      </c>
      <c r="L29" s="18"/>
    </row>
    <row r="30" spans="1:12">
      <c r="A30" s="16"/>
      <c r="B30" s="11" t="s">
        <v>17</v>
      </c>
      <c r="C30" s="25">
        <v>48.820999999999998</v>
      </c>
      <c r="D30" s="25">
        <v>39.278666666666659</v>
      </c>
      <c r="E30" s="25">
        <v>30.856999999999999</v>
      </c>
      <c r="F30" s="25">
        <v>38.036333333333339</v>
      </c>
      <c r="G30" s="26">
        <v>40.026333333333334</v>
      </c>
      <c r="H30" s="28">
        <f t="shared" si="0"/>
        <v>5.2318397321858834</v>
      </c>
      <c r="I30" s="27">
        <f t="shared" si="3"/>
        <v>23.266465739810549</v>
      </c>
      <c r="J30" s="28">
        <f t="shared" si="1"/>
        <v>0.65407304119752152</v>
      </c>
      <c r="K30" s="27">
        <f t="shared" si="2"/>
        <v>0.63734411225665755</v>
      </c>
      <c r="L30" s="18"/>
    </row>
    <row r="31" spans="1:12">
      <c r="A31" s="16"/>
      <c r="B31" s="11" t="s">
        <v>15</v>
      </c>
      <c r="C31" s="25">
        <v>56.027333333333331</v>
      </c>
      <c r="D31" s="25">
        <v>36.149666666666668</v>
      </c>
      <c r="E31" s="25">
        <v>52.828666666666663</v>
      </c>
      <c r="F31" s="25">
        <v>51.229333333333329</v>
      </c>
      <c r="G31" s="26">
        <v>31.197333333333333</v>
      </c>
      <c r="H31" s="28">
        <f t="shared" si="0"/>
        <v>-39.102597470199363</v>
      </c>
      <c r="I31" s="27">
        <f t="shared" si="3"/>
        <v>-3.0273967416680314</v>
      </c>
      <c r="J31" s="28">
        <f t="shared" si="1"/>
        <v>0.5097977504122988</v>
      </c>
      <c r="K31" s="27">
        <f t="shared" si="2"/>
        <v>0.8584085560692073</v>
      </c>
      <c r="L31" s="18"/>
    </row>
    <row r="32" spans="1:12">
      <c r="A32" s="16"/>
      <c r="B32" s="11" t="s">
        <v>11</v>
      </c>
      <c r="C32" s="25">
        <v>42.37166666666667</v>
      </c>
      <c r="D32" s="25">
        <v>42.860999999999997</v>
      </c>
      <c r="E32" s="25">
        <v>30.84866666666667</v>
      </c>
      <c r="F32" s="25">
        <v>37.04066666666666</v>
      </c>
      <c r="G32" s="26">
        <v>31.108999999999998</v>
      </c>
      <c r="H32" s="28">
        <f t="shared" si="0"/>
        <v>-16.013930634797781</v>
      </c>
      <c r="I32" s="27">
        <f t="shared" si="3"/>
        <v>20.072180321137555</v>
      </c>
      <c r="J32" s="28">
        <f t="shared" si="1"/>
        <v>0.50835428939149296</v>
      </c>
      <c r="K32" s="27">
        <f t="shared" si="2"/>
        <v>0.62066053021395573</v>
      </c>
      <c r="L32" s="18"/>
    </row>
    <row r="33" spans="1:14">
      <c r="A33" s="16"/>
      <c r="B33" s="11" t="s">
        <v>185</v>
      </c>
      <c r="C33" s="25">
        <v>18.852666666666668</v>
      </c>
      <c r="D33" s="25">
        <v>18.685333333333332</v>
      </c>
      <c r="E33" s="25">
        <v>20.968666666666667</v>
      </c>
      <c r="F33" s="25">
        <v>29.325666666666667</v>
      </c>
      <c r="G33" s="26">
        <v>30.984333333333336</v>
      </c>
      <c r="H33" s="28">
        <f t="shared" si="0"/>
        <v>5.6560237334758012</v>
      </c>
      <c r="I33" s="27">
        <f t="shared" si="3"/>
        <v>39.854703843830478</v>
      </c>
      <c r="J33" s="28">
        <f t="shared" si="1"/>
        <v>0.50631710289420473</v>
      </c>
      <c r="K33" s="27">
        <f t="shared" si="2"/>
        <v>0.49138650732198119</v>
      </c>
      <c r="L33" s="18"/>
    </row>
    <row r="34" spans="1:14">
      <c r="A34" s="16"/>
      <c r="B34" s="11" t="s">
        <v>3</v>
      </c>
      <c r="C34" s="25">
        <v>39.393666666666668</v>
      </c>
      <c r="D34" s="25">
        <v>37.531333333333329</v>
      </c>
      <c r="E34" s="25">
        <v>20.57</v>
      </c>
      <c r="F34" s="25">
        <v>28.117000000000001</v>
      </c>
      <c r="G34" s="26">
        <v>29.352999999999998</v>
      </c>
      <c r="H34" s="28">
        <f t="shared" si="0"/>
        <v>4.3959170608528497</v>
      </c>
      <c r="I34" s="27">
        <f t="shared" si="3"/>
        <v>36.689353427321336</v>
      </c>
      <c r="J34" s="28">
        <f t="shared" si="1"/>
        <v>0.47965937370241707</v>
      </c>
      <c r="K34" s="27">
        <f t="shared" si="2"/>
        <v>0.47113385633877536</v>
      </c>
      <c r="L34" s="18"/>
    </row>
    <row r="35" spans="1:14">
      <c r="A35" s="16"/>
      <c r="B35" s="11" t="s">
        <v>16</v>
      </c>
      <c r="C35" s="25">
        <v>21.567333333333334</v>
      </c>
      <c r="D35" s="25">
        <v>14.634333333333336</v>
      </c>
      <c r="E35" s="25">
        <v>13.331666666666665</v>
      </c>
      <c r="F35" s="25">
        <v>5.844666666666666</v>
      </c>
      <c r="G35" s="26">
        <v>18.501333333333335</v>
      </c>
      <c r="H35" s="28">
        <f t="shared" si="0"/>
        <v>216.55070149423983</v>
      </c>
      <c r="I35" s="27">
        <f t="shared" si="3"/>
        <v>-56.159519939992499</v>
      </c>
      <c r="J35" s="28">
        <f t="shared" si="1"/>
        <v>0.30233154905210102</v>
      </c>
      <c r="K35" s="27">
        <f t="shared" si="2"/>
        <v>9.7934358063853255E-2</v>
      </c>
      <c r="L35" s="18"/>
    </row>
    <row r="36" spans="1:14">
      <c r="A36" s="16"/>
      <c r="B36" s="11" t="s">
        <v>6</v>
      </c>
      <c r="C36" s="25">
        <v>20.591999999999999</v>
      </c>
      <c r="D36" s="25">
        <v>14.899666666666667</v>
      </c>
      <c r="E36" s="25">
        <v>7.6726666666666672</v>
      </c>
      <c r="F36" s="25">
        <v>13.671666666666667</v>
      </c>
      <c r="G36" s="26">
        <v>11.694666666666668</v>
      </c>
      <c r="H36" s="28">
        <f t="shared" si="0"/>
        <v>-14.460563208582212</v>
      </c>
      <c r="I36" s="27">
        <f t="shared" si="3"/>
        <v>78.186636545312354</v>
      </c>
      <c r="J36" s="28">
        <f t="shared" si="1"/>
        <v>0.19110334510925178</v>
      </c>
      <c r="K36" s="27">
        <f t="shared" si="2"/>
        <v>0.22908507448322926</v>
      </c>
      <c r="L36" s="18"/>
    </row>
    <row r="37" spans="1:14">
      <c r="A37" s="16"/>
      <c r="B37" s="11" t="s">
        <v>12</v>
      </c>
      <c r="C37" s="25">
        <v>11.183</v>
      </c>
      <c r="D37" s="25">
        <v>4.6643333333333334</v>
      </c>
      <c r="E37" s="25">
        <v>7.7246666666666677</v>
      </c>
      <c r="F37" s="25">
        <v>6.8626666666666667</v>
      </c>
      <c r="G37" s="26">
        <v>8.3040000000000003</v>
      </c>
      <c r="H37" s="28">
        <f t="shared" si="0"/>
        <v>21.002525743151356</v>
      </c>
      <c r="I37" s="27">
        <f t="shared" si="3"/>
        <v>-11.159057564511965</v>
      </c>
      <c r="J37" s="28">
        <f t="shared" si="1"/>
        <v>0.13569623000118802</v>
      </c>
      <c r="K37" s="27">
        <f t="shared" si="2"/>
        <v>0.11499216173255453</v>
      </c>
      <c r="L37" s="18"/>
    </row>
    <row r="38" spans="1:14">
      <c r="A38" s="16"/>
      <c r="B38" s="11" t="s">
        <v>13</v>
      </c>
      <c r="C38" s="25">
        <v>4.0846666666666662</v>
      </c>
      <c r="D38" s="25">
        <v>2.2390000000000003</v>
      </c>
      <c r="E38" s="25">
        <v>2.8643333333333332</v>
      </c>
      <c r="F38" s="25">
        <v>1.3156666666666668</v>
      </c>
      <c r="G38" s="26">
        <v>0.76733333333333331</v>
      </c>
      <c r="H38" s="28">
        <f t="shared" si="0"/>
        <v>-41.677223207499367</v>
      </c>
      <c r="I38" s="27">
        <f t="shared" si="3"/>
        <v>-54.067264052135457</v>
      </c>
      <c r="J38" s="28">
        <f t="shared" si="1"/>
        <v>1.2539046301490638E-2</v>
      </c>
      <c r="K38" s="27">
        <f t="shared" si="2"/>
        <v>2.20455635495625E-2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58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1759.7103333333332</v>
      </c>
      <c r="D13" s="26">
        <v>2010.452</v>
      </c>
      <c r="E13" s="26">
        <v>2212.3696666666669</v>
      </c>
      <c r="F13" s="26">
        <v>2665.2176666666669</v>
      </c>
      <c r="G13" s="26">
        <v>2705.502</v>
      </c>
      <c r="H13" s="28">
        <f t="shared" ref="H13:H38" si="0">IF(OR(OR(G13=0,F13=0),G13=""),"",(G13/F13-1)*100)</f>
        <v>1.5114838025111821</v>
      </c>
      <c r="I13" s="27">
        <f>IF(OR(OR(G13=0,F13=0),F13=""),"",(F13/E13-1)*100)</f>
        <v>20.468911991651773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702.64899999999966</v>
      </c>
      <c r="D14" s="25">
        <f>D13-SUM(D15:D38)</f>
        <v>821.63366666666639</v>
      </c>
      <c r="E14" s="25">
        <f>E13-SUM(E15:E38)</f>
        <v>889.02300000000037</v>
      </c>
      <c r="F14" s="25">
        <f>F13-SUM(F15:F38)</f>
        <v>1103.6976666666665</v>
      </c>
      <c r="G14" s="26">
        <f>G13-SUM(G15:G38)</f>
        <v>1100.7159999999997</v>
      </c>
      <c r="H14" s="28">
        <f t="shared" si="0"/>
        <v>-0.27015248439111739</v>
      </c>
      <c r="I14" s="27">
        <f>IF(OR(OR(G14=0,F14=0),F14=""),"",(F14/E14-1)*100)</f>
        <v>24.147256782632851</v>
      </c>
      <c r="J14" s="28">
        <f t="shared" si="1"/>
        <v>40.684353587615149</v>
      </c>
      <c r="K14" s="27">
        <f t="shared" si="2"/>
        <v>41.41116429139683</v>
      </c>
      <c r="L14" s="18"/>
    </row>
    <row r="15" spans="1:15">
      <c r="A15" s="16"/>
      <c r="B15" s="12" t="s">
        <v>4</v>
      </c>
      <c r="C15" s="109">
        <v>325.77833333333336</v>
      </c>
      <c r="D15" s="109">
        <v>455.92599999999999</v>
      </c>
      <c r="E15" s="109">
        <v>373.64833333333331</v>
      </c>
      <c r="F15" s="109">
        <v>528.93400000000008</v>
      </c>
      <c r="G15" s="109">
        <v>613.22366666666665</v>
      </c>
      <c r="H15" s="50">
        <f t="shared" si="0"/>
        <v>15.935762621927596</v>
      </c>
      <c r="I15" s="36">
        <f t="shared" ref="I15:I38" si="3">IF(OR(OR(G15=0,F15=0),F15=""),"",(F15/E15-1)*100)</f>
        <v>41.559309332750516</v>
      </c>
      <c r="J15" s="50">
        <f t="shared" si="1"/>
        <v>22.665799791190938</v>
      </c>
      <c r="K15" s="36">
        <f t="shared" si="2"/>
        <v>19.845808716311229</v>
      </c>
      <c r="L15" s="18"/>
      <c r="N15" s="23" t="s">
        <v>4</v>
      </c>
      <c r="O15" s="34">
        <f>J15</f>
        <v>22.665799791190938</v>
      </c>
    </row>
    <row r="16" spans="1:15">
      <c r="A16" s="16"/>
      <c r="B16" s="11" t="s">
        <v>23</v>
      </c>
      <c r="C16" s="55">
        <v>142.19399999999999</v>
      </c>
      <c r="D16" s="55">
        <v>166.78733333333335</v>
      </c>
      <c r="E16" s="55">
        <v>261.37799999999999</v>
      </c>
      <c r="F16" s="55">
        <v>231.15366666666668</v>
      </c>
      <c r="G16" s="56">
        <v>232.971</v>
      </c>
      <c r="H16" s="28">
        <f t="shared" si="0"/>
        <v>0.78620138695615349</v>
      </c>
      <c r="I16" s="27">
        <f t="shared" si="3"/>
        <v>-11.563457266232547</v>
      </c>
      <c r="J16" s="28">
        <f t="shared" si="1"/>
        <v>8.6110082343313739</v>
      </c>
      <c r="K16" s="27">
        <f t="shared" si="2"/>
        <v>8.6729751778872846</v>
      </c>
      <c r="L16" s="18"/>
      <c r="N16" s="23" t="s">
        <v>37</v>
      </c>
      <c r="O16" s="34">
        <f>100-O15</f>
        <v>77.334200208809065</v>
      </c>
    </row>
    <row r="17" spans="1:12">
      <c r="A17" s="16"/>
      <c r="B17" s="11" t="s">
        <v>24</v>
      </c>
      <c r="C17" s="25">
        <v>138.946</v>
      </c>
      <c r="D17" s="25">
        <v>150.95099999999999</v>
      </c>
      <c r="E17" s="25">
        <v>190.22499999999999</v>
      </c>
      <c r="F17" s="25">
        <v>224.21366666666668</v>
      </c>
      <c r="G17" s="26">
        <v>166.43066666666667</v>
      </c>
      <c r="H17" s="28">
        <f t="shared" si="0"/>
        <v>-25.771399602462541</v>
      </c>
      <c r="I17" s="27">
        <f t="shared" si="3"/>
        <v>17.867612914531051</v>
      </c>
      <c r="J17" s="28">
        <f t="shared" si="1"/>
        <v>6.1515632465496859</v>
      </c>
      <c r="K17" s="27">
        <f t="shared" si="2"/>
        <v>8.4125836876612841</v>
      </c>
      <c r="L17" s="18"/>
    </row>
    <row r="18" spans="1:12">
      <c r="A18" s="16"/>
      <c r="B18" s="11" t="s">
        <v>25</v>
      </c>
      <c r="C18" s="25">
        <v>90.46833333333332</v>
      </c>
      <c r="D18" s="25">
        <v>54.980999999999995</v>
      </c>
      <c r="E18" s="25">
        <v>49.972999999999992</v>
      </c>
      <c r="F18" s="25">
        <v>66.416666666666671</v>
      </c>
      <c r="G18" s="26">
        <v>100.29233333333333</v>
      </c>
      <c r="H18" s="28">
        <f t="shared" si="0"/>
        <v>51.004767879548282</v>
      </c>
      <c r="I18" s="27">
        <f t="shared" si="3"/>
        <v>32.905102088461135</v>
      </c>
      <c r="J18" s="28">
        <f t="shared" si="1"/>
        <v>3.7069768691109202</v>
      </c>
      <c r="K18" s="27">
        <f t="shared" si="2"/>
        <v>2.4919790791321237</v>
      </c>
      <c r="L18" s="18"/>
    </row>
    <row r="19" spans="1:12">
      <c r="A19" s="16"/>
      <c r="B19" s="11" t="s">
        <v>19</v>
      </c>
      <c r="C19" s="25">
        <v>27.605</v>
      </c>
      <c r="D19" s="25">
        <v>40.037666666666667</v>
      </c>
      <c r="E19" s="25">
        <v>64.36633333333333</v>
      </c>
      <c r="F19" s="25">
        <v>82.271999999999991</v>
      </c>
      <c r="G19" s="26">
        <v>73.237000000000009</v>
      </c>
      <c r="H19" s="28">
        <f t="shared" si="0"/>
        <v>-10.981865033061045</v>
      </c>
      <c r="I19" s="27">
        <f t="shared" si="3"/>
        <v>27.818372958948512</v>
      </c>
      <c r="J19" s="28">
        <f t="shared" si="1"/>
        <v>2.7069652877728423</v>
      </c>
      <c r="K19" s="27">
        <f t="shared" si="2"/>
        <v>3.0868773319702587</v>
      </c>
      <c r="L19" s="18"/>
    </row>
    <row r="20" spans="1:12">
      <c r="A20" s="16"/>
      <c r="B20" s="11" t="s">
        <v>20</v>
      </c>
      <c r="C20" s="25">
        <v>39.279333333333334</v>
      </c>
      <c r="D20" s="25">
        <v>31.874666666666666</v>
      </c>
      <c r="E20" s="25">
        <v>43.028999999999996</v>
      </c>
      <c r="F20" s="25">
        <v>48.818000000000005</v>
      </c>
      <c r="G20" s="26">
        <v>51.522333333333336</v>
      </c>
      <c r="H20" s="28">
        <f t="shared" si="0"/>
        <v>5.5396233629672054</v>
      </c>
      <c r="I20" s="27">
        <f t="shared" si="3"/>
        <v>13.453717260452279</v>
      </c>
      <c r="J20" s="28">
        <f t="shared" si="1"/>
        <v>1.9043539178065048</v>
      </c>
      <c r="K20" s="27">
        <f t="shared" si="2"/>
        <v>1.8316702838404819</v>
      </c>
      <c r="L20" s="18"/>
    </row>
    <row r="21" spans="1:12">
      <c r="A21" s="16"/>
      <c r="B21" s="11" t="s">
        <v>7</v>
      </c>
      <c r="C21" s="25">
        <v>37.014000000000003</v>
      </c>
      <c r="D21" s="25">
        <v>42.529666666666664</v>
      </c>
      <c r="E21" s="25">
        <v>36.396000000000001</v>
      </c>
      <c r="F21" s="25">
        <v>42.791999999999994</v>
      </c>
      <c r="G21" s="26">
        <v>50.521333333333331</v>
      </c>
      <c r="H21" s="28">
        <f t="shared" si="0"/>
        <v>18.062566211752994</v>
      </c>
      <c r="I21" s="27">
        <f t="shared" si="3"/>
        <v>17.573359709858206</v>
      </c>
      <c r="J21" s="28">
        <f t="shared" si="1"/>
        <v>1.8673552388182797</v>
      </c>
      <c r="K21" s="27">
        <f t="shared" si="2"/>
        <v>1.6055724279180197</v>
      </c>
      <c r="L21" s="18"/>
    </row>
    <row r="22" spans="1:12">
      <c r="A22" s="16"/>
      <c r="B22" s="11" t="s">
        <v>22</v>
      </c>
      <c r="C22" s="25">
        <v>20.577000000000002</v>
      </c>
      <c r="D22" s="25">
        <v>23.609666666666669</v>
      </c>
      <c r="E22" s="25">
        <v>30.159000000000002</v>
      </c>
      <c r="F22" s="25">
        <v>41.681333333333335</v>
      </c>
      <c r="G22" s="26">
        <v>40.983666666666672</v>
      </c>
      <c r="H22" s="28">
        <f t="shared" si="0"/>
        <v>-1.6738108185918477</v>
      </c>
      <c r="I22" s="27">
        <f t="shared" si="3"/>
        <v>38.205289742144409</v>
      </c>
      <c r="J22" s="28">
        <f t="shared" si="1"/>
        <v>1.5148267000603464</v>
      </c>
      <c r="K22" s="27">
        <f t="shared" si="2"/>
        <v>1.5638997840451554</v>
      </c>
      <c r="L22" s="18"/>
    </row>
    <row r="23" spans="1:12">
      <c r="A23" s="16"/>
      <c r="B23" s="11" t="s">
        <v>10</v>
      </c>
      <c r="C23" s="25">
        <v>21.492999999999999</v>
      </c>
      <c r="D23" s="25">
        <v>25.045333333333332</v>
      </c>
      <c r="E23" s="25">
        <v>25.638999999999999</v>
      </c>
      <c r="F23" s="25">
        <v>37.31733333333333</v>
      </c>
      <c r="G23" s="26">
        <v>32.99666666666667</v>
      </c>
      <c r="H23" s="28">
        <f t="shared" si="0"/>
        <v>-11.578176361297688</v>
      </c>
      <c r="I23" s="27">
        <f t="shared" si="3"/>
        <v>45.549098378771923</v>
      </c>
      <c r="J23" s="28">
        <f t="shared" si="1"/>
        <v>1.2196134642172385</v>
      </c>
      <c r="K23" s="27">
        <f t="shared" si="2"/>
        <v>1.4001608123814275</v>
      </c>
      <c r="L23" s="18"/>
    </row>
    <row r="24" spans="1:12">
      <c r="A24" s="16"/>
      <c r="B24" s="11" t="s">
        <v>5</v>
      </c>
      <c r="C24" s="25">
        <v>31.483333333333334</v>
      </c>
      <c r="D24" s="25">
        <v>27.333333333333332</v>
      </c>
      <c r="E24" s="25">
        <v>64.249333333333325</v>
      </c>
      <c r="F24" s="25">
        <v>63.194333333333333</v>
      </c>
      <c r="G24" s="26">
        <v>28.061666666666667</v>
      </c>
      <c r="H24" s="28">
        <f t="shared" si="0"/>
        <v>-55.594647199379686</v>
      </c>
      <c r="I24" s="27">
        <f t="shared" si="3"/>
        <v>-1.6420403843360076</v>
      </c>
      <c r="J24" s="28">
        <f t="shared" si="1"/>
        <v>1.0372073894850815</v>
      </c>
      <c r="K24" s="27">
        <f t="shared" si="2"/>
        <v>2.3710758833581194</v>
      </c>
      <c r="L24" s="18"/>
    </row>
    <row r="25" spans="1:12">
      <c r="A25" s="16"/>
      <c r="B25" s="11" t="s">
        <v>8</v>
      </c>
      <c r="C25" s="25">
        <v>22.450999999999997</v>
      </c>
      <c r="D25" s="25">
        <v>16.116</v>
      </c>
      <c r="E25" s="25">
        <v>19.260999999999999</v>
      </c>
      <c r="F25" s="25">
        <v>15.362333333333332</v>
      </c>
      <c r="G25" s="26">
        <v>27.197999999999997</v>
      </c>
      <c r="H25" s="28">
        <f t="shared" si="0"/>
        <v>77.043417883568026</v>
      </c>
      <c r="I25" s="27">
        <f t="shared" si="3"/>
        <v>-20.24124742571345</v>
      </c>
      <c r="J25" s="28">
        <f t="shared" si="1"/>
        <v>1.0052847863354009</v>
      </c>
      <c r="K25" s="27">
        <f t="shared" si="2"/>
        <v>0.5764007017313032</v>
      </c>
      <c r="L25" s="18"/>
    </row>
    <row r="26" spans="1:12">
      <c r="A26" s="16"/>
      <c r="B26" s="11" t="s">
        <v>9</v>
      </c>
      <c r="C26" s="25">
        <v>13.967000000000001</v>
      </c>
      <c r="D26" s="25">
        <v>19.246666666666666</v>
      </c>
      <c r="E26" s="25">
        <v>22.504000000000001</v>
      </c>
      <c r="F26" s="25">
        <v>25.017666666666667</v>
      </c>
      <c r="G26" s="26">
        <v>25.143999999999995</v>
      </c>
      <c r="H26" s="28">
        <f t="shared" si="0"/>
        <v>0.50497648328511335</v>
      </c>
      <c r="I26" s="27">
        <f t="shared" si="3"/>
        <v>11.169866097878888</v>
      </c>
      <c r="J26" s="28">
        <f t="shared" si="1"/>
        <v>0.92936541906086179</v>
      </c>
      <c r="K26" s="27">
        <f t="shared" si="2"/>
        <v>0.93867255119750681</v>
      </c>
      <c r="L26" s="18"/>
    </row>
    <row r="27" spans="1:12">
      <c r="A27" s="16"/>
      <c r="B27" s="11" t="s">
        <v>18</v>
      </c>
      <c r="C27" s="25">
        <v>22.904</v>
      </c>
      <c r="D27" s="25">
        <v>20.273666666666667</v>
      </c>
      <c r="E27" s="25">
        <v>23.85166666666667</v>
      </c>
      <c r="F27" s="25">
        <v>26.328666666666663</v>
      </c>
      <c r="G27" s="26">
        <v>24.320333333333334</v>
      </c>
      <c r="H27" s="28">
        <f t="shared" si="0"/>
        <v>-7.627934064264541</v>
      </c>
      <c r="I27" s="27">
        <f t="shared" si="3"/>
        <v>10.385018517224488</v>
      </c>
      <c r="J27" s="28">
        <f t="shared" si="1"/>
        <v>0.8989212846020197</v>
      </c>
      <c r="K27" s="27">
        <f t="shared" si="2"/>
        <v>0.98786177939437814</v>
      </c>
      <c r="L27" s="18"/>
    </row>
    <row r="28" spans="1:12">
      <c r="A28" s="16"/>
      <c r="B28" s="11" t="s">
        <v>21</v>
      </c>
      <c r="C28" s="25">
        <v>16.678666666666668</v>
      </c>
      <c r="D28" s="25">
        <v>15.957333333333333</v>
      </c>
      <c r="E28" s="25">
        <v>18.223666666666666</v>
      </c>
      <c r="F28" s="25">
        <v>22.457666666666668</v>
      </c>
      <c r="G28" s="26">
        <v>21.677999999999997</v>
      </c>
      <c r="H28" s="28">
        <f t="shared" si="0"/>
        <v>-3.4717171567245186</v>
      </c>
      <c r="I28" s="27">
        <f t="shared" si="3"/>
        <v>23.233524171864438</v>
      </c>
      <c r="J28" s="28">
        <f t="shared" si="1"/>
        <v>0.80125610699973604</v>
      </c>
      <c r="K28" s="27">
        <f t="shared" si="2"/>
        <v>0.84262035883748332</v>
      </c>
      <c r="L28" s="18"/>
    </row>
    <row r="29" spans="1:12">
      <c r="A29" s="16"/>
      <c r="B29" s="11" t="s">
        <v>17</v>
      </c>
      <c r="C29" s="25">
        <v>16.077666666666669</v>
      </c>
      <c r="D29" s="25">
        <v>13.711999999999998</v>
      </c>
      <c r="E29" s="25">
        <v>11.604333333333335</v>
      </c>
      <c r="F29" s="25">
        <v>17.177666666666667</v>
      </c>
      <c r="G29" s="26">
        <v>20.009333333333334</v>
      </c>
      <c r="H29" s="28">
        <f t="shared" si="0"/>
        <v>16.484582694584059</v>
      </c>
      <c r="I29" s="27">
        <f t="shared" si="3"/>
        <v>48.028035503978387</v>
      </c>
      <c r="J29" s="28">
        <f t="shared" si="1"/>
        <v>0.73957932144693794</v>
      </c>
      <c r="K29" s="27">
        <f t="shared" si="2"/>
        <v>0.64451271209493455</v>
      </c>
      <c r="L29" s="18"/>
    </row>
    <row r="30" spans="1:12">
      <c r="A30" s="16"/>
      <c r="B30" s="11" t="s">
        <v>3</v>
      </c>
      <c r="C30" s="25">
        <v>15.285333333333334</v>
      </c>
      <c r="D30" s="25">
        <v>15.054666666666664</v>
      </c>
      <c r="E30" s="25">
        <v>9.5743333333333336</v>
      </c>
      <c r="F30" s="25">
        <v>14.133000000000001</v>
      </c>
      <c r="G30" s="26">
        <v>19.084</v>
      </c>
      <c r="H30" s="28">
        <f t="shared" si="0"/>
        <v>35.031486591664887</v>
      </c>
      <c r="I30" s="27">
        <f t="shared" si="3"/>
        <v>47.613410855412042</v>
      </c>
      <c r="J30" s="28">
        <f t="shared" si="1"/>
        <v>0.70537741239888196</v>
      </c>
      <c r="K30" s="27">
        <f t="shared" si="2"/>
        <v>0.53027563852508353</v>
      </c>
      <c r="L30" s="18"/>
    </row>
    <row r="31" spans="1:12">
      <c r="A31" s="16"/>
      <c r="B31" s="11" t="s">
        <v>14</v>
      </c>
      <c r="C31" s="25">
        <v>11.441666666666668</v>
      </c>
      <c r="D31" s="25">
        <v>10.866</v>
      </c>
      <c r="E31" s="25">
        <v>12.869666666666667</v>
      </c>
      <c r="F31" s="25">
        <v>9.924666666666667</v>
      </c>
      <c r="G31" s="26">
        <v>17.606666666666666</v>
      </c>
      <c r="H31" s="28">
        <f t="shared" si="0"/>
        <v>77.403103378786838</v>
      </c>
      <c r="I31" s="27">
        <f t="shared" si="3"/>
        <v>-22.883265559843558</v>
      </c>
      <c r="J31" s="28">
        <f t="shared" si="1"/>
        <v>0.6507726354172596</v>
      </c>
      <c r="K31" s="27">
        <f t="shared" si="2"/>
        <v>0.3723773405374145</v>
      </c>
      <c r="L31" s="18"/>
    </row>
    <row r="32" spans="1:12">
      <c r="A32" s="16"/>
      <c r="B32" s="11" t="s">
        <v>11</v>
      </c>
      <c r="C32" s="25">
        <v>15.481333333333334</v>
      </c>
      <c r="D32" s="25">
        <v>24.275666666666666</v>
      </c>
      <c r="E32" s="25">
        <v>19.218</v>
      </c>
      <c r="F32" s="25">
        <v>20.252666666666666</v>
      </c>
      <c r="G32" s="26">
        <v>16.269666666666669</v>
      </c>
      <c r="H32" s="28">
        <f t="shared" si="0"/>
        <v>-19.666545969255068</v>
      </c>
      <c r="I32" s="27">
        <f t="shared" si="3"/>
        <v>5.3838415374475312</v>
      </c>
      <c r="J32" s="28">
        <f t="shared" si="1"/>
        <v>0.60135481942599445</v>
      </c>
      <c r="K32" s="27">
        <f t="shared" si="2"/>
        <v>0.75988790408988482</v>
      </c>
      <c r="L32" s="18"/>
    </row>
    <row r="33" spans="1:14">
      <c r="A33" s="16"/>
      <c r="B33" s="11" t="s">
        <v>15</v>
      </c>
      <c r="C33" s="25">
        <v>21.905333333333335</v>
      </c>
      <c r="D33" s="25">
        <v>14.132</v>
      </c>
      <c r="E33" s="25">
        <v>22.814333333333334</v>
      </c>
      <c r="F33" s="25">
        <v>20.513333333333332</v>
      </c>
      <c r="G33" s="26">
        <v>14.622666666666667</v>
      </c>
      <c r="H33" s="28">
        <f t="shared" si="0"/>
        <v>-28.716282092947665</v>
      </c>
      <c r="I33" s="27">
        <f t="shared" si="3"/>
        <v>-10.085764796984364</v>
      </c>
      <c r="J33" s="28">
        <f t="shared" si="1"/>
        <v>0.54047887108073356</v>
      </c>
      <c r="K33" s="27">
        <f t="shared" si="2"/>
        <v>0.76966821846820999</v>
      </c>
      <c r="L33" s="18"/>
    </row>
    <row r="34" spans="1:14">
      <c r="A34" s="16"/>
      <c r="B34" s="11" t="s">
        <v>185</v>
      </c>
      <c r="C34" s="25">
        <v>7.4553333333333329</v>
      </c>
      <c r="D34" s="25">
        <v>8.4013333333333335</v>
      </c>
      <c r="E34" s="25">
        <v>10.023666666666667</v>
      </c>
      <c r="F34" s="25">
        <v>14.215333333333334</v>
      </c>
      <c r="G34" s="26">
        <v>11.307333333333334</v>
      </c>
      <c r="H34" s="28">
        <f t="shared" si="0"/>
        <v>-20.456783754631147</v>
      </c>
      <c r="I34" s="27">
        <f t="shared" si="3"/>
        <v>41.817698114462431</v>
      </c>
      <c r="J34" s="28">
        <f t="shared" si="1"/>
        <v>0.41793845775509814</v>
      </c>
      <c r="K34" s="27">
        <f t="shared" si="2"/>
        <v>0.53336481710749584</v>
      </c>
      <c r="L34" s="18"/>
    </row>
    <row r="35" spans="1:14">
      <c r="A35" s="16"/>
      <c r="B35" s="11" t="s">
        <v>16</v>
      </c>
      <c r="C35" s="25">
        <v>7.6493333333333338</v>
      </c>
      <c r="D35" s="25">
        <v>4.9096666666666664</v>
      </c>
      <c r="E35" s="25">
        <v>6.9609999999999994</v>
      </c>
      <c r="F35" s="25">
        <v>3.6020000000000003</v>
      </c>
      <c r="G35" s="26">
        <v>9.8756666666666675</v>
      </c>
      <c r="H35" s="28">
        <f t="shared" si="0"/>
        <v>174.17175643161204</v>
      </c>
      <c r="I35" s="27">
        <f t="shared" si="3"/>
        <v>-48.25456112627495</v>
      </c>
      <c r="J35" s="28">
        <f t="shared" si="1"/>
        <v>0.36502159919551597</v>
      </c>
      <c r="K35" s="27">
        <f t="shared" si="2"/>
        <v>0.1351484362815645</v>
      </c>
      <c r="L35" s="18"/>
    </row>
    <row r="36" spans="1:14">
      <c r="A36" s="16"/>
      <c r="B36" s="11" t="s">
        <v>6</v>
      </c>
      <c r="C36" s="25">
        <v>5.9293333333333331</v>
      </c>
      <c r="D36" s="25">
        <v>4.92</v>
      </c>
      <c r="E36" s="25">
        <v>3.8670000000000004</v>
      </c>
      <c r="F36" s="25">
        <v>3.2590000000000003</v>
      </c>
      <c r="G36" s="26">
        <v>4.008</v>
      </c>
      <c r="H36" s="28">
        <f t="shared" si="0"/>
        <v>22.982509972384157</v>
      </c>
      <c r="I36" s="27">
        <f t="shared" si="3"/>
        <v>-15.72278251874838</v>
      </c>
      <c r="J36" s="28">
        <f t="shared" si="1"/>
        <v>0.14814256282198277</v>
      </c>
      <c r="K36" s="27">
        <f t="shared" si="2"/>
        <v>0.12227894332082695</v>
      </c>
      <c r="L36" s="18"/>
    </row>
    <row r="37" spans="1:14">
      <c r="A37" s="16"/>
      <c r="B37" s="11" t="s">
        <v>12</v>
      </c>
      <c r="C37" s="25">
        <v>3.6843333333333335</v>
      </c>
      <c r="D37" s="25">
        <v>0.79066666666666663</v>
      </c>
      <c r="E37" s="25">
        <v>1.7790000000000001</v>
      </c>
      <c r="F37" s="25">
        <v>1.7080000000000002</v>
      </c>
      <c r="G37" s="26">
        <v>2.9180000000000006</v>
      </c>
      <c r="H37" s="28">
        <f t="shared" si="0"/>
        <v>70.843091334894638</v>
      </c>
      <c r="I37" s="27">
        <f t="shared" si="3"/>
        <v>-3.9910061832490129</v>
      </c>
      <c r="J37" s="28">
        <f t="shared" si="1"/>
        <v>0.10785429099664316</v>
      </c>
      <c r="K37" s="27">
        <f t="shared" si="2"/>
        <v>6.4084822090203261E-2</v>
      </c>
      <c r="L37" s="18"/>
    </row>
    <row r="38" spans="1:14">
      <c r="A38" s="16"/>
      <c r="B38" s="11" t="s">
        <v>13</v>
      </c>
      <c r="C38" s="25">
        <v>1.3126666666666666</v>
      </c>
      <c r="D38" s="25">
        <v>1.087</v>
      </c>
      <c r="E38" s="25">
        <v>1.732</v>
      </c>
      <c r="F38" s="25">
        <v>0.77500000000000002</v>
      </c>
      <c r="G38" s="26">
        <v>0.504</v>
      </c>
      <c r="H38" s="28">
        <f t="shared" si="0"/>
        <v>-34.967741935483879</v>
      </c>
      <c r="I38" s="27">
        <f t="shared" si="3"/>
        <v>-55.254041570438808</v>
      </c>
      <c r="J38" s="28">
        <f t="shared" si="1"/>
        <v>1.8628705504560705E-2</v>
      </c>
      <c r="K38" s="27">
        <f t="shared" si="2"/>
        <v>2.9078300421491527E-2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641.43633333333321</v>
      </c>
      <c r="D13" s="26">
        <v>744.11066666666682</v>
      </c>
      <c r="E13" s="26">
        <v>743.96333333333348</v>
      </c>
      <c r="F13" s="26">
        <v>985.70500000000004</v>
      </c>
      <c r="G13" s="26">
        <v>961.13633333333325</v>
      </c>
      <c r="H13" s="28">
        <f t="shared" ref="H13:H39" si="0">IF(OR(OR(G13=0,F13=0),G13=""),"",(G13/F13-1)*100)</f>
        <v>-2.4924969099950567</v>
      </c>
      <c r="I13" s="27">
        <f>IF(OR(OR(G13=0,F13=0),F13=""),"",(F13/E13-1)*100)</f>
        <v>32.493760893233969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28</v>
      </c>
      <c r="C14" s="25">
        <f>C13-SUM(C15:C39)</f>
        <v>293.05399999999997</v>
      </c>
      <c r="D14" s="25">
        <f t="shared" ref="D14:G14" si="3">D13-SUM(D15:D39)</f>
        <v>311.54033333333359</v>
      </c>
      <c r="E14" s="25">
        <f t="shared" si="3"/>
        <v>321.93033333333352</v>
      </c>
      <c r="F14" s="25">
        <f t="shared" si="3"/>
        <v>446.94033333333323</v>
      </c>
      <c r="G14" s="26">
        <f t="shared" si="3"/>
        <v>370.51933333333318</v>
      </c>
      <c r="H14" s="28">
        <f t="shared" si="0"/>
        <v>-17.098702958858802</v>
      </c>
      <c r="I14" s="27">
        <f>IF(OR(OR(G14=0,F14=0),F14=""),"",(F14/E14-1)*100)</f>
        <v>38.831382773291409</v>
      </c>
      <c r="J14" s="28">
        <f t="shared" si="1"/>
        <v>38.550132846224713</v>
      </c>
      <c r="K14" s="27">
        <f t="shared" si="2"/>
        <v>45.342200083527345</v>
      </c>
      <c r="L14" s="18"/>
    </row>
    <row r="15" spans="1:15">
      <c r="A15" s="16"/>
      <c r="B15" s="12" t="s">
        <v>4</v>
      </c>
      <c r="C15" s="109">
        <v>105.52500000000001</v>
      </c>
      <c r="D15" s="109">
        <v>192.34299999999999</v>
      </c>
      <c r="E15" s="109">
        <v>97.658666666666662</v>
      </c>
      <c r="F15" s="109">
        <v>173.08500000000001</v>
      </c>
      <c r="G15" s="109">
        <v>252.26133333333334</v>
      </c>
      <c r="H15" s="50">
        <f t="shared" si="0"/>
        <v>45.744191197003389</v>
      </c>
      <c r="I15" s="36">
        <f t="shared" ref="I15:I39" si="4">IF(OR(OR(G15=0,F15=0),F15=""),"",(F15/E15-1)*100)</f>
        <v>77.234654033094884</v>
      </c>
      <c r="J15" s="50">
        <f t="shared" si="1"/>
        <v>26.246155158702773</v>
      </c>
      <c r="K15" s="36">
        <f t="shared" si="2"/>
        <v>17.559513241791407</v>
      </c>
      <c r="L15" s="18"/>
      <c r="N15" s="23" t="s">
        <v>4</v>
      </c>
      <c r="O15" s="34">
        <f>J15</f>
        <v>26.246155158702773</v>
      </c>
    </row>
    <row r="16" spans="1:15">
      <c r="A16" s="16"/>
      <c r="B16" s="11" t="s">
        <v>23</v>
      </c>
      <c r="C16" s="55">
        <v>47.50533333333334</v>
      </c>
      <c r="D16" s="55">
        <v>64.594000000000008</v>
      </c>
      <c r="E16" s="55">
        <v>116.30200000000001</v>
      </c>
      <c r="F16" s="55">
        <v>91.627666666666656</v>
      </c>
      <c r="G16" s="56">
        <v>92.159000000000006</v>
      </c>
      <c r="H16" s="28">
        <f t="shared" si="0"/>
        <v>0.5798830775275432</v>
      </c>
      <c r="I16" s="27">
        <f t="shared" si="4"/>
        <v>-21.215742922162427</v>
      </c>
      <c r="J16" s="28">
        <f t="shared" si="1"/>
        <v>9.5885460578086583</v>
      </c>
      <c r="K16" s="27">
        <f t="shared" si="2"/>
        <v>9.2956479541715478</v>
      </c>
      <c r="L16" s="18"/>
      <c r="N16" s="23" t="s">
        <v>37</v>
      </c>
      <c r="O16" s="34">
        <f>100-O15</f>
        <v>73.753844841297223</v>
      </c>
    </row>
    <row r="17" spans="1:12">
      <c r="A17" s="16"/>
      <c r="B17" s="11" t="s">
        <v>24</v>
      </c>
      <c r="C17" s="25">
        <v>56.555</v>
      </c>
      <c r="D17" s="25">
        <v>58.44466666666667</v>
      </c>
      <c r="E17" s="25">
        <v>74.88066666666667</v>
      </c>
      <c r="F17" s="25">
        <v>106.17833333333333</v>
      </c>
      <c r="G17" s="26">
        <v>61.115666666666662</v>
      </c>
      <c r="H17" s="28">
        <f t="shared" si="0"/>
        <v>-42.440548134427928</v>
      </c>
      <c r="I17" s="27">
        <f t="shared" si="4"/>
        <v>41.796725456504106</v>
      </c>
      <c r="J17" s="28">
        <f t="shared" si="1"/>
        <v>6.3586886216974419</v>
      </c>
      <c r="K17" s="27">
        <f t="shared" si="2"/>
        <v>10.771816449478628</v>
      </c>
      <c r="L17" s="18"/>
    </row>
    <row r="18" spans="1:12">
      <c r="A18" s="16"/>
      <c r="B18" s="11" t="s">
        <v>19</v>
      </c>
      <c r="C18" s="25">
        <v>7.3453333333333335</v>
      </c>
      <c r="D18" s="25">
        <v>12.533333333333333</v>
      </c>
      <c r="E18" s="25">
        <v>26.757999999999999</v>
      </c>
      <c r="F18" s="25">
        <v>25.807333333333332</v>
      </c>
      <c r="G18" s="26">
        <v>31.333333333333332</v>
      </c>
      <c r="H18" s="28">
        <f t="shared" si="0"/>
        <v>21.412518405621149</v>
      </c>
      <c r="I18" s="27">
        <f t="shared" si="4"/>
        <v>-3.552831551934621</v>
      </c>
      <c r="J18" s="28">
        <f t="shared" si="1"/>
        <v>3.2600300547026109</v>
      </c>
      <c r="K18" s="27">
        <f t="shared" si="2"/>
        <v>2.6181599295259059</v>
      </c>
      <c r="L18" s="18"/>
    </row>
    <row r="19" spans="1:12">
      <c r="A19" s="16"/>
      <c r="B19" s="11" t="s">
        <v>25</v>
      </c>
      <c r="C19" s="25">
        <v>17.628333333333334</v>
      </c>
      <c r="D19" s="25">
        <v>11.256333333333332</v>
      </c>
      <c r="E19" s="25">
        <v>4.9140000000000006</v>
      </c>
      <c r="F19" s="25">
        <v>10.209</v>
      </c>
      <c r="G19" s="26">
        <v>25.507999999999999</v>
      </c>
      <c r="H19" s="28">
        <f t="shared" si="0"/>
        <v>149.85796845920265</v>
      </c>
      <c r="I19" s="27">
        <f t="shared" si="4"/>
        <v>107.75335775335773</v>
      </c>
      <c r="J19" s="28">
        <f t="shared" si="1"/>
        <v>2.6539419138942826</v>
      </c>
      <c r="K19" s="27">
        <f t="shared" si="2"/>
        <v>1.0357054088190685</v>
      </c>
      <c r="L19" s="18"/>
    </row>
    <row r="20" spans="1:12">
      <c r="A20" s="16"/>
      <c r="B20" s="11" t="s">
        <v>20</v>
      </c>
      <c r="C20" s="25">
        <v>14.031333333333334</v>
      </c>
      <c r="D20" s="25">
        <v>9.0299999999999994</v>
      </c>
      <c r="E20" s="25">
        <v>13.740666666666668</v>
      </c>
      <c r="F20" s="25">
        <v>24.090666666666664</v>
      </c>
      <c r="G20" s="26">
        <v>22.404</v>
      </c>
      <c r="H20" s="28">
        <f t="shared" si="0"/>
        <v>-7.001328315253474</v>
      </c>
      <c r="I20" s="27">
        <f t="shared" si="4"/>
        <v>75.323856193294802</v>
      </c>
      <c r="J20" s="28">
        <f t="shared" si="1"/>
        <v>2.3309908514539561</v>
      </c>
      <c r="K20" s="27">
        <f t="shared" si="2"/>
        <v>2.4440036995517587</v>
      </c>
      <c r="L20" s="18"/>
    </row>
    <row r="21" spans="1:12">
      <c r="A21" s="16"/>
      <c r="B21" s="11" t="s">
        <v>7</v>
      </c>
      <c r="C21" s="25">
        <v>13.580666666666668</v>
      </c>
      <c r="D21" s="25">
        <v>15.219333333333333</v>
      </c>
      <c r="E21" s="25">
        <v>15.890333333333333</v>
      </c>
      <c r="F21" s="25">
        <v>17.246666666666666</v>
      </c>
      <c r="G21" s="26">
        <v>17.354333333333333</v>
      </c>
      <c r="H21" s="28">
        <f t="shared" si="0"/>
        <v>0.6242752222651804</v>
      </c>
      <c r="I21" s="27">
        <f t="shared" si="4"/>
        <v>8.5355876738478322</v>
      </c>
      <c r="J21" s="28">
        <f t="shared" si="1"/>
        <v>1.8056057950849154</v>
      </c>
      <c r="K21" s="27">
        <f t="shared" si="2"/>
        <v>1.749678318225703</v>
      </c>
      <c r="L21" s="18"/>
    </row>
    <row r="22" spans="1:12">
      <c r="A22" s="16"/>
      <c r="B22" s="11" t="s">
        <v>10</v>
      </c>
      <c r="C22" s="25">
        <v>6.7560000000000002</v>
      </c>
      <c r="D22" s="25">
        <v>8.2303333333333342</v>
      </c>
      <c r="E22" s="25">
        <v>7.7270000000000003</v>
      </c>
      <c r="F22" s="25">
        <v>13.149000000000001</v>
      </c>
      <c r="G22" s="26">
        <v>14.018666666666666</v>
      </c>
      <c r="H22" s="28">
        <f t="shared" si="0"/>
        <v>6.6139376885441026</v>
      </c>
      <c r="I22" s="27">
        <f t="shared" si="4"/>
        <v>70.169535395366893</v>
      </c>
      <c r="J22" s="28">
        <f t="shared" si="1"/>
        <v>1.4585513189422659</v>
      </c>
      <c r="K22" s="27">
        <f t="shared" si="2"/>
        <v>1.3339690881145982</v>
      </c>
      <c r="L22" s="18"/>
    </row>
    <row r="23" spans="1:12">
      <c r="A23" s="16"/>
      <c r="B23" s="11" t="s">
        <v>22</v>
      </c>
      <c r="C23" s="25">
        <v>5.3849999999999998</v>
      </c>
      <c r="D23" s="25">
        <v>4.3746666666666663</v>
      </c>
      <c r="E23" s="25">
        <v>8.0353333333333339</v>
      </c>
      <c r="F23" s="25">
        <v>12.471333333333334</v>
      </c>
      <c r="G23" s="26">
        <v>11.143333333333333</v>
      </c>
      <c r="H23" s="28">
        <f t="shared" si="0"/>
        <v>-10.648420377398848</v>
      </c>
      <c r="I23" s="27">
        <f t="shared" si="4"/>
        <v>55.206172737077907</v>
      </c>
      <c r="J23" s="28">
        <f t="shared" si="1"/>
        <v>1.1593915396671093</v>
      </c>
      <c r="K23" s="27">
        <f t="shared" si="2"/>
        <v>1.2652196482044153</v>
      </c>
      <c r="L23" s="18"/>
    </row>
    <row r="24" spans="1:12">
      <c r="A24" s="16"/>
      <c r="B24" s="11" t="s">
        <v>9</v>
      </c>
      <c r="C24" s="25">
        <v>6.206666666666667</v>
      </c>
      <c r="D24" s="25">
        <v>6.8519999999999994</v>
      </c>
      <c r="E24" s="25">
        <v>5.8566666666666665</v>
      </c>
      <c r="F24" s="25">
        <v>8.8336666666666659</v>
      </c>
      <c r="G24" s="26">
        <v>9.9756666666666671</v>
      </c>
      <c r="H24" s="28">
        <f t="shared" si="0"/>
        <v>12.927814044753049</v>
      </c>
      <c r="I24" s="27">
        <f t="shared" si="4"/>
        <v>50.830961866818434</v>
      </c>
      <c r="J24" s="28">
        <f t="shared" si="1"/>
        <v>1.0379033983732451</v>
      </c>
      <c r="K24" s="27">
        <f t="shared" si="2"/>
        <v>0.89617752437764508</v>
      </c>
      <c r="L24" s="18"/>
    </row>
    <row r="25" spans="1:12">
      <c r="A25" s="16"/>
      <c r="B25" s="11" t="s">
        <v>21</v>
      </c>
      <c r="C25" s="25">
        <v>6.5916666666666659</v>
      </c>
      <c r="D25" s="25">
        <v>5.3990000000000009</v>
      </c>
      <c r="E25" s="25">
        <v>7.719666666666666</v>
      </c>
      <c r="F25" s="25">
        <v>9.0246666666666666</v>
      </c>
      <c r="G25" s="26">
        <v>8.7286666666666672</v>
      </c>
      <c r="H25" s="28">
        <f t="shared" si="0"/>
        <v>-3.2798995346088433</v>
      </c>
      <c r="I25" s="27">
        <f t="shared" si="4"/>
        <v>16.904874994602537</v>
      </c>
      <c r="J25" s="28">
        <f t="shared" si="1"/>
        <v>0.90816113843024027</v>
      </c>
      <c r="K25" s="27">
        <f t="shared" si="2"/>
        <v>0.91555451850874914</v>
      </c>
      <c r="L25" s="18"/>
    </row>
    <row r="26" spans="1:12">
      <c r="A26" s="16"/>
      <c r="B26" s="11" t="s">
        <v>3</v>
      </c>
      <c r="C26" s="25">
        <v>5.7233333333333336</v>
      </c>
      <c r="D26" s="25">
        <v>7.27</v>
      </c>
      <c r="E26" s="25">
        <v>5.1353333333333326</v>
      </c>
      <c r="F26" s="25">
        <v>6.2279999999999989</v>
      </c>
      <c r="G26" s="26">
        <v>6.6013333333333337</v>
      </c>
      <c r="H26" s="28">
        <f t="shared" si="0"/>
        <v>5.9944337400985148</v>
      </c>
      <c r="I26" s="27">
        <f t="shared" si="4"/>
        <v>21.277424380111643</v>
      </c>
      <c r="J26" s="28">
        <f t="shared" si="1"/>
        <v>0.68682590641840968</v>
      </c>
      <c r="K26" s="27">
        <f t="shared" si="2"/>
        <v>0.63183203899746865</v>
      </c>
      <c r="L26" s="18"/>
    </row>
    <row r="27" spans="1:12">
      <c r="A27" s="16"/>
      <c r="B27" s="11" t="s">
        <v>18</v>
      </c>
      <c r="C27" s="25">
        <v>7.7076666666666673</v>
      </c>
      <c r="D27" s="25">
        <v>4.4370000000000003</v>
      </c>
      <c r="E27" s="25">
        <v>2.468666666666667</v>
      </c>
      <c r="F27" s="25">
        <v>7.801333333333333</v>
      </c>
      <c r="G27" s="26">
        <v>6.1879999999999997</v>
      </c>
      <c r="H27" s="28">
        <f t="shared" si="0"/>
        <v>-20.680225602461121</v>
      </c>
      <c r="I27" s="27">
        <f t="shared" si="4"/>
        <v>216.0140426681069</v>
      </c>
      <c r="J27" s="28">
        <f t="shared" si="1"/>
        <v>0.64382125463297091</v>
      </c>
      <c r="K27" s="27">
        <f t="shared" si="2"/>
        <v>0.79144706918736674</v>
      </c>
      <c r="L27" s="18"/>
    </row>
    <row r="28" spans="1:12">
      <c r="A28" s="16"/>
      <c r="B28" s="11" t="s">
        <v>17</v>
      </c>
      <c r="C28" s="25">
        <v>5.4119999999999999</v>
      </c>
      <c r="D28" s="25">
        <v>1.8173333333333332</v>
      </c>
      <c r="E28" s="25">
        <v>1.3116666666666665</v>
      </c>
      <c r="F28" s="25">
        <v>1.8813333333333333</v>
      </c>
      <c r="G28" s="26">
        <v>5.1966666666666663</v>
      </c>
      <c r="H28" s="28">
        <f t="shared" si="0"/>
        <v>176.22253720765414</v>
      </c>
      <c r="I28" s="27">
        <f t="shared" si="4"/>
        <v>43.430749682337996</v>
      </c>
      <c r="J28" s="28">
        <f t="shared" si="1"/>
        <v>0.54067945268950746</v>
      </c>
      <c r="K28" s="27">
        <f t="shared" si="2"/>
        <v>0.19086170135419148</v>
      </c>
      <c r="L28" s="18"/>
    </row>
    <row r="29" spans="1:12">
      <c r="A29" s="16"/>
      <c r="B29" s="11" t="s">
        <v>5</v>
      </c>
      <c r="C29" s="25">
        <v>8.6106666666666669</v>
      </c>
      <c r="D29" s="25">
        <v>4.5580000000000007</v>
      </c>
      <c r="E29" s="25">
        <v>8.3493333333333339</v>
      </c>
      <c r="F29" s="25">
        <v>9.52</v>
      </c>
      <c r="G29" s="26">
        <v>4.9353333333333325</v>
      </c>
      <c r="H29" s="28">
        <f t="shared" si="0"/>
        <v>-48.158263305322137</v>
      </c>
      <c r="I29" s="27">
        <f t="shared" si="4"/>
        <v>14.021079527307556</v>
      </c>
      <c r="J29" s="28">
        <f t="shared" si="1"/>
        <v>0.51348941478645582</v>
      </c>
      <c r="K29" s="27">
        <f t="shared" si="2"/>
        <v>0.96580619962361947</v>
      </c>
      <c r="L29" s="18"/>
    </row>
    <row r="30" spans="1:12">
      <c r="A30" s="16"/>
      <c r="B30" s="11" t="s">
        <v>11</v>
      </c>
      <c r="C30" s="25">
        <v>5.1993333333333327</v>
      </c>
      <c r="D30" s="25">
        <v>7.9136666666666677</v>
      </c>
      <c r="E30" s="25">
        <v>5.844333333333334</v>
      </c>
      <c r="F30" s="25">
        <v>6.1539999999999999</v>
      </c>
      <c r="G30" s="26">
        <v>4.6036666666666664</v>
      </c>
      <c r="H30" s="28">
        <f t="shared" si="0"/>
        <v>-25.192286859495184</v>
      </c>
      <c r="I30" s="27">
        <f t="shared" si="4"/>
        <v>5.2985798209091328</v>
      </c>
      <c r="J30" s="28">
        <f t="shared" si="1"/>
        <v>0.47898164984572084</v>
      </c>
      <c r="K30" s="27">
        <f t="shared" si="2"/>
        <v>0.62432472189955412</v>
      </c>
      <c r="L30" s="18"/>
    </row>
    <row r="31" spans="1:12">
      <c r="A31" s="16"/>
      <c r="B31" s="11" t="s">
        <v>14</v>
      </c>
      <c r="C31" s="25">
        <v>4.5149999999999997</v>
      </c>
      <c r="D31" s="25">
        <v>3.609</v>
      </c>
      <c r="E31" s="25">
        <v>3.0743333333333331</v>
      </c>
      <c r="F31" s="25">
        <v>1.736666666666667</v>
      </c>
      <c r="G31" s="26">
        <v>4.1663333333333332</v>
      </c>
      <c r="H31" s="28">
        <f t="shared" si="0"/>
        <v>139.90403071017269</v>
      </c>
      <c r="I31" s="27">
        <f t="shared" si="4"/>
        <v>-43.510788246774354</v>
      </c>
      <c r="J31" s="28">
        <f t="shared" si="1"/>
        <v>0.43347995376306314</v>
      </c>
      <c r="K31" s="27">
        <f t="shared" si="2"/>
        <v>0.17618523459520516</v>
      </c>
      <c r="L31" s="18"/>
    </row>
    <row r="32" spans="1:12">
      <c r="A32" s="16"/>
      <c r="B32" s="11" t="s">
        <v>8</v>
      </c>
      <c r="C32" s="25">
        <v>6.89</v>
      </c>
      <c r="D32" s="25">
        <v>4.8216666666666663</v>
      </c>
      <c r="E32" s="25">
        <v>3.782</v>
      </c>
      <c r="F32" s="25">
        <v>3.6666666666666665</v>
      </c>
      <c r="G32" s="26">
        <v>3.484</v>
      </c>
      <c r="H32" s="28">
        <f t="shared" si="0"/>
        <v>-4.9818181818181761</v>
      </c>
      <c r="I32" s="27">
        <f t="shared" si="4"/>
        <v>-3.049532875022043</v>
      </c>
      <c r="J32" s="28">
        <f t="shared" si="1"/>
        <v>0.36248759714629458</v>
      </c>
      <c r="K32" s="27">
        <f t="shared" si="2"/>
        <v>0.37198418052730448</v>
      </c>
      <c r="L32" s="18"/>
    </row>
    <row r="33" spans="1:15">
      <c r="A33" s="16"/>
      <c r="B33" s="11" t="s">
        <v>15</v>
      </c>
      <c r="C33" s="25">
        <v>8.5236666666666672</v>
      </c>
      <c r="D33" s="25">
        <v>3.9456666666666664</v>
      </c>
      <c r="E33" s="25">
        <v>5.5886666666666658</v>
      </c>
      <c r="F33" s="25">
        <v>4.6896666666666667</v>
      </c>
      <c r="G33" s="26">
        <v>2.7176666666666662</v>
      </c>
      <c r="H33" s="28">
        <f t="shared" si="0"/>
        <v>-42.049896936527119</v>
      </c>
      <c r="I33" s="27">
        <f t="shared" si="4"/>
        <v>-16.086126684957634</v>
      </c>
      <c r="J33" s="28">
        <f t="shared" si="1"/>
        <v>0.28275558548925939</v>
      </c>
      <c r="K33" s="27">
        <f t="shared" si="2"/>
        <v>0.47576776689442241</v>
      </c>
      <c r="L33" s="18"/>
    </row>
    <row r="34" spans="1:15">
      <c r="A34" s="16"/>
      <c r="B34" s="11" t="s">
        <v>16</v>
      </c>
      <c r="C34" s="25">
        <v>3.0826666666666669</v>
      </c>
      <c r="D34" s="25">
        <v>1.2573333333333332</v>
      </c>
      <c r="E34" s="25">
        <v>2.1146666666666665</v>
      </c>
      <c r="F34" s="25">
        <v>1.1173333333333335</v>
      </c>
      <c r="G34" s="26">
        <v>2.7103333333333333</v>
      </c>
      <c r="H34" s="28">
        <f t="shared" si="0"/>
        <v>142.57159904534601</v>
      </c>
      <c r="I34" s="27">
        <f t="shared" si="4"/>
        <v>-47.162673392181574</v>
      </c>
      <c r="J34" s="28">
        <f t="shared" si="1"/>
        <v>0.28199259973177582</v>
      </c>
      <c r="K34" s="27">
        <f t="shared" si="2"/>
        <v>0.11335372482977497</v>
      </c>
      <c r="L34" s="18"/>
    </row>
    <row r="35" spans="1:15">
      <c r="A35" s="16"/>
      <c r="B35" s="11" t="s">
        <v>185</v>
      </c>
      <c r="C35" s="25">
        <v>2.3180000000000001</v>
      </c>
      <c r="D35" s="25">
        <v>2.798</v>
      </c>
      <c r="E35" s="25">
        <v>3.279666666666667</v>
      </c>
      <c r="F35" s="25">
        <v>3.2149999999999999</v>
      </c>
      <c r="G35" s="26">
        <v>1.8680000000000001</v>
      </c>
      <c r="H35" s="28">
        <f t="shared" si="0"/>
        <v>-41.897356143079314</v>
      </c>
      <c r="I35" s="27">
        <f t="shared" si="4"/>
        <v>-1.9717450960463623</v>
      </c>
      <c r="J35" s="28">
        <f t="shared" si="1"/>
        <v>0.19435328113354716</v>
      </c>
      <c r="K35" s="27">
        <f t="shared" si="2"/>
        <v>0.32616249283507742</v>
      </c>
      <c r="L35" s="18"/>
    </row>
    <row r="36" spans="1:15">
      <c r="A36" s="16"/>
      <c r="B36" s="11" t="s">
        <v>6</v>
      </c>
      <c r="C36" s="25">
        <v>2.1896666666666671</v>
      </c>
      <c r="D36" s="25">
        <v>1.466</v>
      </c>
      <c r="E36" s="25">
        <v>0.89033333333333331</v>
      </c>
      <c r="F36" s="25">
        <v>0.55733333333333335</v>
      </c>
      <c r="G36" s="26">
        <v>1.0273333333333332</v>
      </c>
      <c r="H36" s="28">
        <f t="shared" si="0"/>
        <v>84.330143540669837</v>
      </c>
      <c r="I36" s="27">
        <f t="shared" si="4"/>
        <v>-37.401722201422686</v>
      </c>
      <c r="J36" s="28">
        <f t="shared" si="1"/>
        <v>0.10688736838929198</v>
      </c>
      <c r="K36" s="27">
        <f t="shared" si="2"/>
        <v>5.6541595440150277E-2</v>
      </c>
      <c r="L36" s="18"/>
    </row>
    <row r="37" spans="1:15">
      <c r="A37" s="16"/>
      <c r="B37" s="11" t="s">
        <v>12</v>
      </c>
      <c r="C37" s="25">
        <v>0.66533333333333333</v>
      </c>
      <c r="D37" s="25">
        <v>0.15066666666666664</v>
      </c>
      <c r="E37" s="25">
        <v>0.23100000000000001</v>
      </c>
      <c r="F37" s="25">
        <v>0.23166666666666669</v>
      </c>
      <c r="G37" s="26">
        <v>0.92300000000000004</v>
      </c>
      <c r="H37" s="28">
        <f t="shared" si="0"/>
        <v>298.41726618705036</v>
      </c>
      <c r="I37" s="27">
        <f t="shared" si="4"/>
        <v>0.28860028860029363</v>
      </c>
      <c r="J37" s="28">
        <f t="shared" si="1"/>
        <v>9.6032161930548185E-2</v>
      </c>
      <c r="K37" s="27">
        <f t="shared" si="2"/>
        <v>2.3502636860588785E-2</v>
      </c>
      <c r="L37" s="18"/>
    </row>
    <row r="38" spans="1:15">
      <c r="A38" s="16"/>
      <c r="B38" s="11" t="s">
        <v>13</v>
      </c>
      <c r="C38" s="157">
        <v>0.43466666666666659</v>
      </c>
      <c r="D38" s="157">
        <v>0.24933333333333332</v>
      </c>
      <c r="E38" s="157">
        <v>0.48</v>
      </c>
      <c r="F38" s="157">
        <v>0.24233333333333332</v>
      </c>
      <c r="G38" s="158">
        <v>0.19333333333333333</v>
      </c>
      <c r="H38" s="159">
        <f t="shared" si="0"/>
        <v>-20.220082530949103</v>
      </c>
      <c r="I38" s="160">
        <f t="shared" si="4"/>
        <v>-49.513888888888893</v>
      </c>
      <c r="J38" s="159">
        <f t="shared" si="1"/>
        <v>2.0115079060931004E-2</v>
      </c>
      <c r="K38" s="160">
        <f t="shared" si="2"/>
        <v>2.4584772658486395E-2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939.29866666666658</v>
      </c>
      <c r="D13" s="26">
        <v>1109.6546666666666</v>
      </c>
      <c r="E13" s="26">
        <v>1166.9333333333332</v>
      </c>
      <c r="F13" s="26">
        <v>1409.7076666666665</v>
      </c>
      <c r="G13" s="26">
        <v>1504.2706666666666</v>
      </c>
      <c r="H13" s="28">
        <f t="shared" ref="H13:H38" si="0">IF(OR(OR(G13=0,F13=0),G13=""),"",(G13/F13-1)*100)</f>
        <v>6.7079865021660634</v>
      </c>
      <c r="I13" s="27">
        <f>IF(OR(OR(G13=0,F13=0),F13=""),"",(F13/E13-1)*100)</f>
        <v>20.80447326325412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320.45299999999975</v>
      </c>
      <c r="D14" s="25">
        <f>D13-SUM(D15:D38)</f>
        <v>376.34099999999967</v>
      </c>
      <c r="E14" s="25">
        <f>E13-SUM(E15:E38)</f>
        <v>412.08400000000006</v>
      </c>
      <c r="F14" s="25">
        <f>F13-SUM(F15:F38)</f>
        <v>507.53466666666645</v>
      </c>
      <c r="G14" s="26">
        <f>G13-SUM(G15:G38)</f>
        <v>549.97200000000009</v>
      </c>
      <c r="H14" s="28">
        <f t="shared" si="0"/>
        <v>8.3614649639696772</v>
      </c>
      <c r="I14" s="27">
        <f>IF(OR(OR(G14=0,F14=0),F14=""),"",(F14/E14-1)*100)</f>
        <v>23.162915004384143</v>
      </c>
      <c r="J14" s="28">
        <f t="shared" si="1"/>
        <v>36.560707603152984</v>
      </c>
      <c r="K14" s="27">
        <f t="shared" si="2"/>
        <v>36.002830846962823</v>
      </c>
      <c r="L14" s="18"/>
    </row>
    <row r="15" spans="1:15">
      <c r="A15" s="16"/>
      <c r="B15" s="12" t="s">
        <v>4</v>
      </c>
      <c r="C15" s="109">
        <v>229.55500000000001</v>
      </c>
      <c r="D15" s="109">
        <v>317.57033333333334</v>
      </c>
      <c r="E15" s="109">
        <v>256.43033333333329</v>
      </c>
      <c r="F15" s="109">
        <v>349.14266666666668</v>
      </c>
      <c r="G15" s="109">
        <v>390.74333333333334</v>
      </c>
      <c r="H15" s="50">
        <f t="shared" si="0"/>
        <v>11.915091061151696</v>
      </c>
      <c r="I15" s="36">
        <f t="shared" ref="I15:I38" si="3">IF(OR(OR(G15=0,F15=0),F15=""),"",(F15/E15-1)*100)</f>
        <v>36.154979065139223</v>
      </c>
      <c r="J15" s="50">
        <f t="shared" si="1"/>
        <v>25.975600135791165</v>
      </c>
      <c r="K15" s="36">
        <f t="shared" si="2"/>
        <v>24.767026165945051</v>
      </c>
      <c r="L15" s="18"/>
      <c r="N15" s="23" t="s">
        <v>4</v>
      </c>
      <c r="O15" s="34">
        <f>J15</f>
        <v>25.975600135791165</v>
      </c>
    </row>
    <row r="16" spans="1:15">
      <c r="A16" s="16"/>
      <c r="B16" s="11" t="s">
        <v>23</v>
      </c>
      <c r="C16" s="55">
        <v>75.488000000000014</v>
      </c>
      <c r="D16" s="55">
        <v>84.749000000000009</v>
      </c>
      <c r="E16" s="55">
        <v>135.018</v>
      </c>
      <c r="F16" s="55">
        <v>127.20633333333332</v>
      </c>
      <c r="G16" s="56">
        <v>133.46133333333333</v>
      </c>
      <c r="H16" s="28">
        <f t="shared" si="0"/>
        <v>4.9172080006498753</v>
      </c>
      <c r="I16" s="27">
        <f t="shared" si="3"/>
        <v>-5.7856483333086572</v>
      </c>
      <c r="J16" s="28">
        <f t="shared" si="1"/>
        <v>8.872162190669588</v>
      </c>
      <c r="K16" s="27">
        <f t="shared" si="2"/>
        <v>9.0235966180222249</v>
      </c>
      <c r="L16" s="18"/>
      <c r="N16" s="23" t="s">
        <v>37</v>
      </c>
      <c r="O16" s="34">
        <f>100-O15</f>
        <v>74.024399864208831</v>
      </c>
    </row>
    <row r="17" spans="1:12">
      <c r="A17" s="16"/>
      <c r="B17" s="11" t="s">
        <v>24</v>
      </c>
      <c r="C17" s="25">
        <v>66.463999999999984</v>
      </c>
      <c r="D17" s="25">
        <v>80.759666666666661</v>
      </c>
      <c r="E17" s="25">
        <v>110.84233333333333</v>
      </c>
      <c r="F17" s="25">
        <v>122.11966666666666</v>
      </c>
      <c r="G17" s="26">
        <v>84.715000000000003</v>
      </c>
      <c r="H17" s="28">
        <f t="shared" si="0"/>
        <v>-30.629519132872396</v>
      </c>
      <c r="I17" s="27">
        <f t="shared" si="3"/>
        <v>10.174211417418743</v>
      </c>
      <c r="J17" s="28">
        <f t="shared" si="1"/>
        <v>5.6316327823982038</v>
      </c>
      <c r="K17" s="27">
        <f t="shared" si="2"/>
        <v>8.6627653061875964</v>
      </c>
      <c r="L17" s="18"/>
    </row>
    <row r="18" spans="1:12">
      <c r="A18" s="16"/>
      <c r="B18" s="11" t="s">
        <v>25</v>
      </c>
      <c r="C18" s="25">
        <v>35.776999999999994</v>
      </c>
      <c r="D18" s="25">
        <v>29.085333333333335</v>
      </c>
      <c r="E18" s="25">
        <v>32.446666666666665</v>
      </c>
      <c r="F18" s="25">
        <v>43.92166666666666</v>
      </c>
      <c r="G18" s="26">
        <v>61.449666666666666</v>
      </c>
      <c r="H18" s="28">
        <f t="shared" si="0"/>
        <v>39.907410920957773</v>
      </c>
      <c r="I18" s="27">
        <f t="shared" si="3"/>
        <v>35.365728374768835</v>
      </c>
      <c r="J18" s="28">
        <f t="shared" si="1"/>
        <v>4.0850139558217808</v>
      </c>
      <c r="K18" s="27">
        <f t="shared" si="2"/>
        <v>3.1156577853138816</v>
      </c>
      <c r="L18" s="18"/>
    </row>
    <row r="19" spans="1:12">
      <c r="A19" s="16"/>
      <c r="B19" s="11" t="s">
        <v>19</v>
      </c>
      <c r="C19" s="25">
        <v>16.197333333333333</v>
      </c>
      <c r="D19" s="25">
        <v>29.731666666666666</v>
      </c>
      <c r="E19" s="25">
        <v>37.702666666666666</v>
      </c>
      <c r="F19" s="25">
        <v>58.712333333333333</v>
      </c>
      <c r="G19" s="26">
        <v>43.683</v>
      </c>
      <c r="H19" s="28">
        <f t="shared" si="0"/>
        <v>-25.598255903075451</v>
      </c>
      <c r="I19" s="27">
        <f t="shared" si="3"/>
        <v>55.724617180040312</v>
      </c>
      <c r="J19" s="28">
        <f t="shared" si="1"/>
        <v>2.9039321824175262</v>
      </c>
      <c r="K19" s="27">
        <f t="shared" si="2"/>
        <v>4.164858766226474</v>
      </c>
      <c r="L19" s="18"/>
    </row>
    <row r="20" spans="1:12">
      <c r="A20" s="16"/>
      <c r="B20" s="11" t="s">
        <v>20</v>
      </c>
      <c r="C20" s="25">
        <v>18.707666666666665</v>
      </c>
      <c r="D20" s="25">
        <v>21.608333333333334</v>
      </c>
      <c r="E20" s="25">
        <v>22.176666666666666</v>
      </c>
      <c r="F20" s="25">
        <v>25.663</v>
      </c>
      <c r="G20" s="26">
        <v>37.408333333333331</v>
      </c>
      <c r="H20" s="28">
        <f t="shared" si="0"/>
        <v>45.767577186351296</v>
      </c>
      <c r="I20" s="27">
        <f t="shared" si="3"/>
        <v>15.720727491357289</v>
      </c>
      <c r="J20" s="28">
        <f t="shared" si="1"/>
        <v>2.4868086682981696</v>
      </c>
      <c r="K20" s="27">
        <f t="shared" si="2"/>
        <v>1.8204483530036846</v>
      </c>
      <c r="L20" s="18"/>
    </row>
    <row r="21" spans="1:12">
      <c r="A21" s="16"/>
      <c r="B21" s="11" t="s">
        <v>7</v>
      </c>
      <c r="C21" s="25">
        <v>23.632666666666665</v>
      </c>
      <c r="D21" s="25">
        <v>28.024999999999999</v>
      </c>
      <c r="E21" s="25">
        <v>19.035999999999998</v>
      </c>
      <c r="F21" s="25">
        <v>20.229333333333333</v>
      </c>
      <c r="G21" s="26">
        <v>30.282666666666668</v>
      </c>
      <c r="H21" s="28">
        <f t="shared" si="0"/>
        <v>49.69680991299763</v>
      </c>
      <c r="I21" s="27">
        <f t="shared" si="3"/>
        <v>6.2688239826294234</v>
      </c>
      <c r="J21" s="28">
        <f t="shared" si="1"/>
        <v>2.0131128883720395</v>
      </c>
      <c r="K21" s="27">
        <f t="shared" si="2"/>
        <v>1.4350020086906909</v>
      </c>
      <c r="L21" s="18"/>
    </row>
    <row r="22" spans="1:12">
      <c r="A22" s="16"/>
      <c r="B22" s="11" t="s">
        <v>5</v>
      </c>
      <c r="C22" s="25">
        <v>23.77333333333333</v>
      </c>
      <c r="D22" s="25">
        <v>14.975</v>
      </c>
      <c r="E22" s="25">
        <v>15.337333333333333</v>
      </c>
      <c r="F22" s="25">
        <v>11.001333333333335</v>
      </c>
      <c r="G22" s="26">
        <v>18.870666666666665</v>
      </c>
      <c r="H22" s="28">
        <f t="shared" si="0"/>
        <v>71.530723548660717</v>
      </c>
      <c r="I22" s="27">
        <f t="shared" si="3"/>
        <v>-28.270885855863682</v>
      </c>
      <c r="J22" s="28">
        <f t="shared" si="1"/>
        <v>1.2544728209373668</v>
      </c>
      <c r="K22" s="27">
        <f t="shared" si="2"/>
        <v>0.78039820549083128</v>
      </c>
      <c r="L22" s="18"/>
    </row>
    <row r="23" spans="1:12">
      <c r="A23" s="16"/>
      <c r="B23" s="11" t="s">
        <v>9</v>
      </c>
      <c r="C23" s="25">
        <v>9.5406666666666666</v>
      </c>
      <c r="D23" s="25">
        <v>13.296666666666667</v>
      </c>
      <c r="E23" s="25">
        <v>16.503333333333334</v>
      </c>
      <c r="F23" s="25">
        <v>18.785666666666668</v>
      </c>
      <c r="G23" s="26">
        <v>16.526</v>
      </c>
      <c r="H23" s="28">
        <f t="shared" si="0"/>
        <v>-12.028674343914691</v>
      </c>
      <c r="I23" s="27">
        <f t="shared" si="3"/>
        <v>13.829529388002415</v>
      </c>
      <c r="J23" s="28">
        <f t="shared" si="1"/>
        <v>1.0986054814603401</v>
      </c>
      <c r="K23" s="27">
        <f t="shared" si="2"/>
        <v>1.3325930695323833</v>
      </c>
      <c r="L23" s="18"/>
    </row>
    <row r="24" spans="1:12">
      <c r="A24" s="16"/>
      <c r="B24" s="11" t="s">
        <v>17</v>
      </c>
      <c r="C24" s="25">
        <v>12.484999999999999</v>
      </c>
      <c r="D24" s="25">
        <v>10.890333333333333</v>
      </c>
      <c r="E24" s="25">
        <v>9.7383333333333315</v>
      </c>
      <c r="F24" s="25">
        <v>14.306666666666667</v>
      </c>
      <c r="G24" s="26">
        <v>16.369333333333334</v>
      </c>
      <c r="H24" s="28">
        <f t="shared" si="0"/>
        <v>14.417520969245112</v>
      </c>
      <c r="I24" s="27">
        <f t="shared" si="3"/>
        <v>46.910833475954149</v>
      </c>
      <c r="J24" s="28">
        <f t="shared" si="1"/>
        <v>1.0881906890869817</v>
      </c>
      <c r="K24" s="27">
        <f t="shared" si="2"/>
        <v>1.0148676214903185</v>
      </c>
      <c r="L24" s="18"/>
    </row>
    <row r="25" spans="1:12">
      <c r="A25" s="16"/>
      <c r="B25" s="11" t="s">
        <v>3</v>
      </c>
      <c r="C25" s="25">
        <v>8.2506666666666675</v>
      </c>
      <c r="D25" s="25">
        <v>5.6290000000000004</v>
      </c>
      <c r="E25" s="25">
        <v>3.6173333333333333</v>
      </c>
      <c r="F25" s="25">
        <v>9.0353333333333321</v>
      </c>
      <c r="G25" s="26">
        <v>16.149333333333331</v>
      </c>
      <c r="H25" s="28">
        <f t="shared" si="0"/>
        <v>78.735335350106993</v>
      </c>
      <c r="I25" s="27">
        <f t="shared" si="3"/>
        <v>149.77884260965718</v>
      </c>
      <c r="J25" s="28">
        <f t="shared" si="1"/>
        <v>1.0735656614988613</v>
      </c>
      <c r="K25" s="27">
        <f t="shared" si="2"/>
        <v>0.64093666701110374</v>
      </c>
      <c r="L25" s="18"/>
    </row>
    <row r="26" spans="1:12">
      <c r="A26" s="16"/>
      <c r="B26" s="11" t="s">
        <v>21</v>
      </c>
      <c r="C26" s="25">
        <v>10.237</v>
      </c>
      <c r="D26" s="25">
        <v>11.017666666666665</v>
      </c>
      <c r="E26" s="25">
        <v>12.808</v>
      </c>
      <c r="F26" s="25">
        <v>17.438000000000002</v>
      </c>
      <c r="G26" s="26">
        <v>15.551333333333332</v>
      </c>
      <c r="H26" s="28">
        <f t="shared" si="0"/>
        <v>-10.81928355698285</v>
      </c>
      <c r="I26" s="27">
        <f t="shared" si="3"/>
        <v>36.149281698938182</v>
      </c>
      <c r="J26" s="28">
        <f t="shared" si="1"/>
        <v>1.0338121774184255</v>
      </c>
      <c r="K26" s="27">
        <f t="shared" si="2"/>
        <v>1.2369940529041132</v>
      </c>
      <c r="L26" s="18"/>
    </row>
    <row r="27" spans="1:12">
      <c r="A27" s="16"/>
      <c r="B27" s="11" t="s">
        <v>10</v>
      </c>
      <c r="C27" s="25">
        <v>10.020333333333333</v>
      </c>
      <c r="D27" s="25">
        <v>10.866333333333335</v>
      </c>
      <c r="E27" s="25">
        <v>9.636000000000001</v>
      </c>
      <c r="F27" s="25">
        <v>14.000333333333336</v>
      </c>
      <c r="G27" s="26">
        <v>14.326666666666668</v>
      </c>
      <c r="H27" s="28">
        <f t="shared" si="0"/>
        <v>2.3308968834075294</v>
      </c>
      <c r="I27" s="27">
        <f t="shared" si="3"/>
        <v>45.29196070291961</v>
      </c>
      <c r="J27" s="28">
        <f t="shared" si="1"/>
        <v>0.95239952384455662</v>
      </c>
      <c r="K27" s="27">
        <f t="shared" si="2"/>
        <v>0.99313734786148378</v>
      </c>
      <c r="L27" s="18"/>
    </row>
    <row r="28" spans="1:12">
      <c r="A28" s="16"/>
      <c r="B28" s="11" t="s">
        <v>18</v>
      </c>
      <c r="C28" s="25">
        <v>13.091666666666669</v>
      </c>
      <c r="D28" s="25">
        <v>11.285333333333332</v>
      </c>
      <c r="E28" s="25">
        <v>18.518333333333334</v>
      </c>
      <c r="F28" s="25">
        <v>16.688333333333333</v>
      </c>
      <c r="G28" s="26">
        <v>14.022333333333334</v>
      </c>
      <c r="H28" s="28">
        <f t="shared" si="0"/>
        <v>-15.975232198142407</v>
      </c>
      <c r="I28" s="27">
        <f t="shared" si="3"/>
        <v>-9.882098820988217</v>
      </c>
      <c r="J28" s="28">
        <f t="shared" si="1"/>
        <v>0.93216823568099005</v>
      </c>
      <c r="K28" s="27">
        <f t="shared" si="2"/>
        <v>1.1838151787025348</v>
      </c>
      <c r="L28" s="18"/>
    </row>
    <row r="29" spans="1:12">
      <c r="A29" s="16"/>
      <c r="B29" s="11" t="s">
        <v>22</v>
      </c>
      <c r="C29" s="25">
        <v>10.733333333333334</v>
      </c>
      <c r="D29" s="25">
        <v>14.028333333333334</v>
      </c>
      <c r="E29" s="25">
        <v>6.5379999999999994</v>
      </c>
      <c r="F29" s="25">
        <v>9.3403333333333336</v>
      </c>
      <c r="G29" s="26">
        <v>12.250333333333336</v>
      </c>
      <c r="H29" s="28">
        <f t="shared" si="0"/>
        <v>31.155205024802846</v>
      </c>
      <c r="I29" s="27">
        <f t="shared" si="3"/>
        <v>42.862241256245561</v>
      </c>
      <c r="J29" s="28">
        <f t="shared" si="1"/>
        <v>0.81437028619849461</v>
      </c>
      <c r="K29" s="27">
        <f t="shared" si="2"/>
        <v>0.66257235838257733</v>
      </c>
      <c r="L29" s="18"/>
    </row>
    <row r="30" spans="1:12">
      <c r="A30" s="16"/>
      <c r="B30" s="11" t="s">
        <v>14</v>
      </c>
      <c r="C30" s="25">
        <v>7.9493333333333327</v>
      </c>
      <c r="D30" s="25">
        <v>7.8516666666666666</v>
      </c>
      <c r="E30" s="25">
        <v>7.3576666666666668</v>
      </c>
      <c r="F30" s="25">
        <v>5.2953333333333328</v>
      </c>
      <c r="G30" s="26">
        <v>9.2690000000000001</v>
      </c>
      <c r="H30" s="28">
        <f t="shared" si="0"/>
        <v>75.040916530278253</v>
      </c>
      <c r="I30" s="27">
        <f t="shared" si="3"/>
        <v>-28.029719566891686</v>
      </c>
      <c r="J30" s="28">
        <f t="shared" si="1"/>
        <v>0.61617900324675623</v>
      </c>
      <c r="K30" s="27">
        <f t="shared" si="2"/>
        <v>0.37563343511172415</v>
      </c>
      <c r="L30" s="18"/>
    </row>
    <row r="31" spans="1:12">
      <c r="A31" s="16"/>
      <c r="B31" s="11" t="s">
        <v>11</v>
      </c>
      <c r="C31" s="25">
        <v>9.0170000000000012</v>
      </c>
      <c r="D31" s="25">
        <v>11.780333333333333</v>
      </c>
      <c r="E31" s="25">
        <v>8.6853333333333342</v>
      </c>
      <c r="F31" s="25">
        <v>13.301333333333332</v>
      </c>
      <c r="G31" s="26">
        <v>9.052999999999999</v>
      </c>
      <c r="H31" s="28">
        <f t="shared" si="0"/>
        <v>-31.939153969526867</v>
      </c>
      <c r="I31" s="27">
        <f t="shared" si="3"/>
        <v>53.147067853853216</v>
      </c>
      <c r="J31" s="28">
        <f t="shared" si="1"/>
        <v>0.60181988525114716</v>
      </c>
      <c r="K31" s="27">
        <f t="shared" si="2"/>
        <v>0.94355259943964753</v>
      </c>
      <c r="L31" s="18"/>
    </row>
    <row r="32" spans="1:12">
      <c r="A32" s="16"/>
      <c r="B32" s="11" t="s">
        <v>8</v>
      </c>
      <c r="C32" s="25">
        <v>9.5133333333333336</v>
      </c>
      <c r="D32" s="25">
        <v>7.4343333333333321</v>
      </c>
      <c r="E32" s="25">
        <v>4.3523333333333332</v>
      </c>
      <c r="F32" s="25">
        <v>4.9530000000000003</v>
      </c>
      <c r="G32" s="26">
        <v>7.7673333333333332</v>
      </c>
      <c r="H32" s="28">
        <f t="shared" si="0"/>
        <v>56.820782017632411</v>
      </c>
      <c r="I32" s="27">
        <f t="shared" si="3"/>
        <v>13.801026269434026</v>
      </c>
      <c r="J32" s="28">
        <f t="shared" si="1"/>
        <v>0.51635211039148099</v>
      </c>
      <c r="K32" s="27">
        <f t="shared" si="2"/>
        <v>0.35134944053412498</v>
      </c>
      <c r="L32" s="18"/>
    </row>
    <row r="33" spans="1:14">
      <c r="A33" s="16"/>
      <c r="B33" s="11" t="s">
        <v>16</v>
      </c>
      <c r="C33" s="25">
        <v>4.9430000000000005</v>
      </c>
      <c r="D33" s="25">
        <v>3.5340000000000003</v>
      </c>
      <c r="E33" s="25">
        <v>4.9829999999999997</v>
      </c>
      <c r="F33" s="25">
        <v>2.6453333333333333</v>
      </c>
      <c r="G33" s="26">
        <v>7.0719999999999992</v>
      </c>
      <c r="H33" s="28">
        <f t="shared" si="0"/>
        <v>167.3387096774193</v>
      </c>
      <c r="I33" s="27">
        <f t="shared" si="3"/>
        <v>-46.912836979062142</v>
      </c>
      <c r="J33" s="28">
        <f t="shared" si="1"/>
        <v>0.47012815955993736</v>
      </c>
      <c r="K33" s="27">
        <f t="shared" si="2"/>
        <v>0.18765119860547921</v>
      </c>
      <c r="L33" s="18"/>
    </row>
    <row r="34" spans="1:14">
      <c r="A34" s="16"/>
      <c r="B34" s="11" t="s">
        <v>185</v>
      </c>
      <c r="C34" s="25">
        <v>6.1670000000000007</v>
      </c>
      <c r="D34" s="25">
        <v>6.0959999999999992</v>
      </c>
      <c r="E34" s="25">
        <v>5.8393333333333333</v>
      </c>
      <c r="F34" s="25">
        <v>8.7433333333333341</v>
      </c>
      <c r="G34" s="26">
        <v>6.3580000000000005</v>
      </c>
      <c r="H34" s="28">
        <f t="shared" si="0"/>
        <v>-27.281738467403738</v>
      </c>
      <c r="I34" s="27">
        <f t="shared" si="3"/>
        <v>49.731704532480883</v>
      </c>
      <c r="J34" s="28">
        <f t="shared" si="1"/>
        <v>0.42266329729667457</v>
      </c>
      <c r="K34" s="27">
        <f t="shared" si="2"/>
        <v>0.62022315264890637</v>
      </c>
      <c r="L34" s="18"/>
    </row>
    <row r="35" spans="1:14">
      <c r="A35" s="16"/>
      <c r="B35" s="11" t="s">
        <v>15</v>
      </c>
      <c r="C35" s="25">
        <v>11.761666666666665</v>
      </c>
      <c r="D35" s="25">
        <v>9.8776666666666664</v>
      </c>
      <c r="E35" s="25">
        <v>13.150666666666666</v>
      </c>
      <c r="F35" s="25">
        <v>6.7686666666666655</v>
      </c>
      <c r="G35" s="26">
        <v>5.5170000000000003</v>
      </c>
      <c r="H35" s="28">
        <f t="shared" si="0"/>
        <v>-18.492071308972701</v>
      </c>
      <c r="I35" s="27">
        <f t="shared" si="3"/>
        <v>-48.529859069248715</v>
      </c>
      <c r="J35" s="28">
        <f t="shared" si="1"/>
        <v>0.36675580547117853</v>
      </c>
      <c r="K35" s="27">
        <f t="shared" si="2"/>
        <v>0.4801468294963282</v>
      </c>
      <c r="L35" s="18"/>
    </row>
    <row r="36" spans="1:14">
      <c r="A36" s="16"/>
      <c r="B36" s="11" t="s">
        <v>12</v>
      </c>
      <c r="C36" s="25">
        <v>1.8886666666666667</v>
      </c>
      <c r="D36" s="25">
        <v>0.56599999999999995</v>
      </c>
      <c r="E36" s="25">
        <v>1.3896666666666668</v>
      </c>
      <c r="F36" s="25">
        <v>1.4173333333333333</v>
      </c>
      <c r="G36" s="26">
        <v>2.3826666666666667</v>
      </c>
      <c r="H36" s="28">
        <f t="shared" si="0"/>
        <v>68.109125117591731</v>
      </c>
      <c r="I36" s="27">
        <f t="shared" si="3"/>
        <v>1.9908851043415554</v>
      </c>
      <c r="J36" s="28">
        <f t="shared" si="1"/>
        <v>0.15839348060588387</v>
      </c>
      <c r="K36" s="27">
        <f t="shared" si="2"/>
        <v>0.10054093957541554</v>
      </c>
      <c r="L36" s="18"/>
    </row>
    <row r="37" spans="1:14">
      <c r="A37" s="16"/>
      <c r="B37" s="11" t="s">
        <v>6</v>
      </c>
      <c r="C37" s="25">
        <v>2.7453333333333334</v>
      </c>
      <c r="D37" s="25">
        <v>2.1629999999999998</v>
      </c>
      <c r="E37" s="25">
        <v>1.7710000000000001</v>
      </c>
      <c r="F37" s="25">
        <v>0.8886666666666666</v>
      </c>
      <c r="G37" s="26">
        <v>0.86333333333333329</v>
      </c>
      <c r="H37" s="28">
        <f t="shared" si="0"/>
        <v>-2.8507126781695424</v>
      </c>
      <c r="I37" s="27">
        <f t="shared" si="3"/>
        <v>-49.82119329945418</v>
      </c>
      <c r="J37" s="28">
        <f t="shared" si="1"/>
        <v>5.7392153717017239E-2</v>
      </c>
      <c r="K37" s="27">
        <f t="shared" si="2"/>
        <v>6.3039074531528169E-2</v>
      </c>
      <c r="L37" s="18"/>
    </row>
    <row r="38" spans="1:14">
      <c r="A38" s="16"/>
      <c r="B38" s="11" t="s">
        <v>13</v>
      </c>
      <c r="C38" s="25">
        <v>0.90666666666666662</v>
      </c>
      <c r="D38" s="25">
        <v>0.49266666666666664</v>
      </c>
      <c r="E38" s="25">
        <v>0.97099999999999997</v>
      </c>
      <c r="F38" s="25">
        <v>0.56899999999999995</v>
      </c>
      <c r="G38" s="26">
        <v>0.20699999999999999</v>
      </c>
      <c r="H38" s="28">
        <f t="shared" si="0"/>
        <v>-63.620386643233736</v>
      </c>
      <c r="I38" s="27">
        <f t="shared" si="3"/>
        <v>-41.400617919670445</v>
      </c>
      <c r="J38" s="28">
        <f t="shared" si="1"/>
        <v>1.3760821412458574E-2</v>
      </c>
      <c r="K38" s="27">
        <f t="shared" si="2"/>
        <v>4.0362978329076739E-2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1488.7236666666668</v>
      </c>
      <c r="D13" s="26">
        <v>1675.4593333333332</v>
      </c>
      <c r="E13" s="26">
        <v>1886.9203333333335</v>
      </c>
      <c r="F13" s="26">
        <v>2249.8003333333336</v>
      </c>
      <c r="G13" s="26">
        <v>2317.5176666666666</v>
      </c>
      <c r="H13" s="28">
        <f t="shared" ref="H13:H38" si="0">IF(OR(OR(G13=0,F13=0),G13=""),"",(G13/F13-1)*100)</f>
        <v>3.0099263623542205</v>
      </c>
      <c r="I13" s="27">
        <f>IF(OR(OR(G13=0,F13=0),F13=""),"",(F13/E13-1)*100)</f>
        <v>19.231336564112134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591.08266666666657</v>
      </c>
      <c r="D14" s="25">
        <f>D13-SUM(D15:D38)</f>
        <v>690.79666666666651</v>
      </c>
      <c r="E14" s="25">
        <f>E13-SUM(E15:E38)</f>
        <v>750.54433333333327</v>
      </c>
      <c r="F14" s="25">
        <f>F13-SUM(F15:F38)</f>
        <v>935.58066666666696</v>
      </c>
      <c r="G14" s="26">
        <f>G13-SUM(G15:G38)</f>
        <v>963.91533333333314</v>
      </c>
      <c r="H14" s="28">
        <f t="shared" si="0"/>
        <v>3.028564791491295</v>
      </c>
      <c r="I14" s="27">
        <f>IF(OR(OR(G14=0,F14=0),F14=""),"",(F14/E14-1)*100)</f>
        <v>24.653618062979234</v>
      </c>
      <c r="J14" s="28">
        <f t="shared" si="1"/>
        <v>41.592577575460403</v>
      </c>
      <c r="K14" s="27">
        <f t="shared" si="2"/>
        <v>41.585053251392246</v>
      </c>
      <c r="L14" s="18"/>
    </row>
    <row r="15" spans="1:15">
      <c r="A15" s="16"/>
      <c r="B15" s="12" t="s">
        <v>4</v>
      </c>
      <c r="C15" s="109">
        <v>275.75533333333334</v>
      </c>
      <c r="D15" s="109">
        <v>361.15533333333332</v>
      </c>
      <c r="E15" s="109">
        <v>322.2766666666667</v>
      </c>
      <c r="F15" s="109">
        <v>445.2</v>
      </c>
      <c r="G15" s="109">
        <v>487.22766666666666</v>
      </c>
      <c r="H15" s="50">
        <f t="shared" si="0"/>
        <v>9.4401766996106584</v>
      </c>
      <c r="I15" s="36">
        <f t="shared" ref="I15:I38" si="3">IF(OR(OR(G15=0,F15=0),F15=""),"",(F15/E15-1)*100)</f>
        <v>38.142175977162452</v>
      </c>
      <c r="J15" s="50">
        <f t="shared" si="1"/>
        <v>21.023687269985572</v>
      </c>
      <c r="K15" s="36">
        <f t="shared" si="2"/>
        <v>19.788422705955679</v>
      </c>
      <c r="L15" s="18"/>
      <c r="N15" s="23" t="s">
        <v>4</v>
      </c>
      <c r="O15" s="34">
        <f>J15</f>
        <v>21.023687269985572</v>
      </c>
    </row>
    <row r="16" spans="1:15">
      <c r="A16" s="16"/>
      <c r="B16" s="11" t="s">
        <v>23</v>
      </c>
      <c r="C16" s="55">
        <v>119.61599999999999</v>
      </c>
      <c r="D16" s="55">
        <v>136.43233333333333</v>
      </c>
      <c r="E16" s="55">
        <v>214.46933333333334</v>
      </c>
      <c r="F16" s="55">
        <v>187.23199999999997</v>
      </c>
      <c r="G16" s="56">
        <v>200.00800000000001</v>
      </c>
      <c r="H16" s="28">
        <f t="shared" si="0"/>
        <v>6.8236198940352377</v>
      </c>
      <c r="I16" s="27">
        <f t="shared" si="3"/>
        <v>-12.699873175341326</v>
      </c>
      <c r="J16" s="28">
        <f t="shared" si="1"/>
        <v>8.6302686221881384</v>
      </c>
      <c r="K16" s="27">
        <f t="shared" si="2"/>
        <v>8.322160736930579</v>
      </c>
      <c r="L16" s="18"/>
      <c r="N16" s="23" t="s">
        <v>37</v>
      </c>
      <c r="O16" s="34">
        <f>100-O15</f>
        <v>78.976312730014428</v>
      </c>
    </row>
    <row r="17" spans="1:12">
      <c r="A17" s="16"/>
      <c r="B17" s="11" t="s">
        <v>24</v>
      </c>
      <c r="C17" s="25">
        <v>112.18766666666666</v>
      </c>
      <c r="D17" s="25">
        <v>123.60599999999999</v>
      </c>
      <c r="E17" s="25">
        <v>157.94833333333335</v>
      </c>
      <c r="F17" s="25">
        <v>169.18333333333331</v>
      </c>
      <c r="G17" s="26">
        <v>140.71633333333332</v>
      </c>
      <c r="H17" s="28">
        <f t="shared" si="0"/>
        <v>-16.826125504876355</v>
      </c>
      <c r="I17" s="27">
        <f t="shared" si="3"/>
        <v>7.113085502643246</v>
      </c>
      <c r="J17" s="28">
        <f t="shared" si="1"/>
        <v>6.0718559067438962</v>
      </c>
      <c r="K17" s="27">
        <f t="shared" si="2"/>
        <v>7.5199265831145583</v>
      </c>
      <c r="L17" s="18"/>
    </row>
    <row r="18" spans="1:12">
      <c r="A18" s="16"/>
      <c r="B18" s="11" t="s">
        <v>25</v>
      </c>
      <c r="C18" s="25">
        <v>84.215000000000003</v>
      </c>
      <c r="D18" s="25">
        <v>50.746333333333332</v>
      </c>
      <c r="E18" s="25">
        <v>46.34</v>
      </c>
      <c r="F18" s="25">
        <v>62.717000000000006</v>
      </c>
      <c r="G18" s="26">
        <v>93.407666666666657</v>
      </c>
      <c r="H18" s="28">
        <f t="shared" si="0"/>
        <v>48.935163778029313</v>
      </c>
      <c r="I18" s="27">
        <f t="shared" si="3"/>
        <v>35.340958135520076</v>
      </c>
      <c r="J18" s="28">
        <f t="shared" si="1"/>
        <v>4.0305050533235773</v>
      </c>
      <c r="K18" s="27">
        <f t="shared" si="2"/>
        <v>2.7876696020876519</v>
      </c>
      <c r="L18" s="18"/>
    </row>
    <row r="19" spans="1:12">
      <c r="A19" s="16"/>
      <c r="B19" s="11" t="s">
        <v>19</v>
      </c>
      <c r="C19" s="25">
        <v>23.201999999999998</v>
      </c>
      <c r="D19" s="25">
        <v>34.079666666666668</v>
      </c>
      <c r="E19" s="25">
        <v>51.681999999999995</v>
      </c>
      <c r="F19" s="25">
        <v>73.684000000000012</v>
      </c>
      <c r="G19" s="26">
        <v>59.454333333333331</v>
      </c>
      <c r="H19" s="28">
        <f t="shared" si="0"/>
        <v>-19.311745652606639</v>
      </c>
      <c r="I19" s="27">
        <f t="shared" si="3"/>
        <v>42.571881893115624</v>
      </c>
      <c r="J19" s="28">
        <f t="shared" si="1"/>
        <v>2.5654317198301113</v>
      </c>
      <c r="K19" s="27">
        <f t="shared" si="2"/>
        <v>3.275135082357679</v>
      </c>
      <c r="L19" s="18"/>
    </row>
    <row r="20" spans="1:12">
      <c r="A20" s="16"/>
      <c r="B20" s="11" t="s">
        <v>7</v>
      </c>
      <c r="C20" s="25">
        <v>31.494</v>
      </c>
      <c r="D20" s="25">
        <v>35.945</v>
      </c>
      <c r="E20" s="25">
        <v>31.143000000000001</v>
      </c>
      <c r="F20" s="25">
        <v>37.511333333333333</v>
      </c>
      <c r="G20" s="26">
        <v>46.178333333333335</v>
      </c>
      <c r="H20" s="28">
        <f t="shared" si="0"/>
        <v>23.10501715037234</v>
      </c>
      <c r="I20" s="27">
        <f t="shared" si="3"/>
        <v>20.448682957111821</v>
      </c>
      <c r="J20" s="28">
        <f t="shared" si="1"/>
        <v>1.9925774028619416</v>
      </c>
      <c r="K20" s="27">
        <f t="shared" si="2"/>
        <v>1.6673183294339748</v>
      </c>
      <c r="L20" s="18"/>
    </row>
    <row r="21" spans="1:12">
      <c r="A21" s="16"/>
      <c r="B21" s="11" t="s">
        <v>20</v>
      </c>
      <c r="C21" s="25">
        <v>31.364000000000004</v>
      </c>
      <c r="D21" s="25">
        <v>28.087333333333333</v>
      </c>
      <c r="E21" s="25">
        <v>35.966666666666669</v>
      </c>
      <c r="F21" s="25">
        <v>36.97</v>
      </c>
      <c r="G21" s="26">
        <v>42.793333333333329</v>
      </c>
      <c r="H21" s="28">
        <f t="shared" si="0"/>
        <v>15.751510233522659</v>
      </c>
      <c r="I21" s="27">
        <f t="shared" si="3"/>
        <v>2.7896200185356657</v>
      </c>
      <c r="J21" s="28">
        <f t="shared" si="1"/>
        <v>1.8465159488895662</v>
      </c>
      <c r="K21" s="27">
        <f t="shared" si="2"/>
        <v>1.6432569349487458</v>
      </c>
      <c r="L21" s="18"/>
    </row>
    <row r="22" spans="1:12">
      <c r="A22" s="16"/>
      <c r="B22" s="11" t="s">
        <v>22</v>
      </c>
      <c r="C22" s="25">
        <v>17.697666666666667</v>
      </c>
      <c r="D22" s="25">
        <v>21.527000000000001</v>
      </c>
      <c r="E22" s="25">
        <v>27.555999999999997</v>
      </c>
      <c r="F22" s="25">
        <v>37.714333333333336</v>
      </c>
      <c r="G22" s="26">
        <v>36.997000000000007</v>
      </c>
      <c r="H22" s="28">
        <f t="shared" si="0"/>
        <v>-1.9020178004825583</v>
      </c>
      <c r="I22" s="27">
        <f t="shared" si="3"/>
        <v>36.864324768955356</v>
      </c>
      <c r="J22" s="28">
        <f t="shared" si="1"/>
        <v>1.5964063848200802</v>
      </c>
      <c r="K22" s="27">
        <f t="shared" si="2"/>
        <v>1.6763413523659356</v>
      </c>
      <c r="L22" s="18"/>
    </row>
    <row r="23" spans="1:12">
      <c r="A23" s="16"/>
      <c r="B23" s="11" t="s">
        <v>5</v>
      </c>
      <c r="C23" s="25">
        <v>28.482333333333333</v>
      </c>
      <c r="D23" s="25">
        <v>25.501999999999999</v>
      </c>
      <c r="E23" s="25">
        <v>61.434666666666665</v>
      </c>
      <c r="F23" s="25">
        <v>59.349666666666657</v>
      </c>
      <c r="G23" s="26">
        <v>26.986333333333334</v>
      </c>
      <c r="H23" s="28">
        <f t="shared" si="0"/>
        <v>-54.52993277131575</v>
      </c>
      <c r="I23" s="27">
        <f t="shared" si="3"/>
        <v>-3.3938492924733166</v>
      </c>
      <c r="J23" s="28">
        <f t="shared" si="1"/>
        <v>1.1644499509748434</v>
      </c>
      <c r="K23" s="27">
        <f t="shared" si="2"/>
        <v>2.6379970607762075</v>
      </c>
      <c r="L23" s="18"/>
    </row>
    <row r="24" spans="1:12">
      <c r="A24" s="16"/>
      <c r="B24" s="11" t="s">
        <v>10</v>
      </c>
      <c r="C24" s="25">
        <v>18.540333333333333</v>
      </c>
      <c r="D24" s="25">
        <v>21.298666666666666</v>
      </c>
      <c r="E24" s="25">
        <v>22.28</v>
      </c>
      <c r="F24" s="25">
        <v>31.430333333333333</v>
      </c>
      <c r="G24" s="26">
        <v>26.971333333333334</v>
      </c>
      <c r="H24" s="28">
        <f t="shared" si="0"/>
        <v>-14.186931944724313</v>
      </c>
      <c r="I24" s="27">
        <f t="shared" si="3"/>
        <v>41.069718731298607</v>
      </c>
      <c r="J24" s="28">
        <f t="shared" si="1"/>
        <v>1.1638027067179495</v>
      </c>
      <c r="K24" s="27">
        <f t="shared" si="2"/>
        <v>1.3970276769745935</v>
      </c>
      <c r="L24" s="18"/>
    </row>
    <row r="25" spans="1:12">
      <c r="A25" s="16"/>
      <c r="B25" s="11" t="s">
        <v>8</v>
      </c>
      <c r="C25" s="25">
        <v>20.466333333333335</v>
      </c>
      <c r="D25" s="25">
        <v>13.896000000000001</v>
      </c>
      <c r="E25" s="25">
        <v>18.020999999999997</v>
      </c>
      <c r="F25" s="25">
        <v>14.386333333333335</v>
      </c>
      <c r="G25" s="26">
        <v>26.181333333333331</v>
      </c>
      <c r="H25" s="28">
        <f t="shared" si="0"/>
        <v>81.987534465580737</v>
      </c>
      <c r="I25" s="27">
        <f t="shared" si="3"/>
        <v>-20.169062020235629</v>
      </c>
      <c r="J25" s="28">
        <f t="shared" si="1"/>
        <v>1.1297145091882075</v>
      </c>
      <c r="K25" s="27">
        <f t="shared" si="2"/>
        <v>0.63944933780049518</v>
      </c>
      <c r="L25" s="18"/>
    </row>
    <row r="26" spans="1:12">
      <c r="A26" s="16"/>
      <c r="B26" s="11" t="s">
        <v>18</v>
      </c>
      <c r="C26" s="25">
        <v>19.524666666666665</v>
      </c>
      <c r="D26" s="25">
        <v>17.811666666666667</v>
      </c>
      <c r="E26" s="25">
        <v>22.650333333333336</v>
      </c>
      <c r="F26" s="25">
        <v>22.003666666666671</v>
      </c>
      <c r="G26" s="26">
        <v>21.789666666666665</v>
      </c>
      <c r="H26" s="28">
        <f t="shared" si="0"/>
        <v>-0.97256517853088198</v>
      </c>
      <c r="I26" s="27">
        <f t="shared" si="3"/>
        <v>-2.8549984547688645</v>
      </c>
      <c r="J26" s="28">
        <f t="shared" si="1"/>
        <v>0.94021577397540146</v>
      </c>
      <c r="K26" s="27">
        <f t="shared" si="2"/>
        <v>0.97802753162836242</v>
      </c>
      <c r="L26" s="18"/>
    </row>
    <row r="27" spans="1:12">
      <c r="A27" s="16"/>
      <c r="B27" s="11" t="s">
        <v>9</v>
      </c>
      <c r="C27" s="25">
        <v>10.690333333333333</v>
      </c>
      <c r="D27" s="25">
        <v>16.074333333333332</v>
      </c>
      <c r="E27" s="25">
        <v>19.783000000000001</v>
      </c>
      <c r="F27" s="25">
        <v>21.34566666666667</v>
      </c>
      <c r="G27" s="26">
        <v>20.15733333333333</v>
      </c>
      <c r="H27" s="28">
        <f t="shared" si="0"/>
        <v>-5.5670940237675381</v>
      </c>
      <c r="I27" s="27">
        <f t="shared" si="3"/>
        <v>7.8990378944885364</v>
      </c>
      <c r="J27" s="28">
        <f t="shared" si="1"/>
        <v>0.8697812156196435</v>
      </c>
      <c r="K27" s="27">
        <f t="shared" si="2"/>
        <v>0.94878049177993717</v>
      </c>
      <c r="L27" s="18"/>
    </row>
    <row r="28" spans="1:12">
      <c r="A28" s="16"/>
      <c r="B28" s="11" t="s">
        <v>21</v>
      </c>
      <c r="C28" s="25">
        <v>14.203999999999999</v>
      </c>
      <c r="D28" s="25">
        <v>13.901666666666669</v>
      </c>
      <c r="E28" s="25">
        <v>15.125</v>
      </c>
      <c r="F28" s="25">
        <v>19.205333333333332</v>
      </c>
      <c r="G28" s="26">
        <v>18.54</v>
      </c>
      <c r="H28" s="28">
        <f t="shared" si="0"/>
        <v>-3.4643154679255717</v>
      </c>
      <c r="I28" s="27">
        <f t="shared" si="3"/>
        <v>26.97741046831954</v>
      </c>
      <c r="J28" s="28">
        <f t="shared" si="1"/>
        <v>0.79999390152077943</v>
      </c>
      <c r="K28" s="27">
        <f t="shared" si="2"/>
        <v>0.85364612355970548</v>
      </c>
      <c r="L28" s="18"/>
    </row>
    <row r="29" spans="1:12">
      <c r="A29" s="16"/>
      <c r="B29" s="11" t="s">
        <v>17</v>
      </c>
      <c r="C29" s="25">
        <v>14.154333333333334</v>
      </c>
      <c r="D29" s="25">
        <v>12.902333333333333</v>
      </c>
      <c r="E29" s="25">
        <v>11.030666666666667</v>
      </c>
      <c r="F29" s="25">
        <v>16.334333333333333</v>
      </c>
      <c r="G29" s="26">
        <v>17.772333333333336</v>
      </c>
      <c r="H29" s="28">
        <f t="shared" si="0"/>
        <v>8.8035426402465191</v>
      </c>
      <c r="I29" s="27">
        <f t="shared" si="3"/>
        <v>48.081107216245613</v>
      </c>
      <c r="J29" s="28">
        <f t="shared" si="1"/>
        <v>0.76686937877352401</v>
      </c>
      <c r="K29" s="27">
        <f t="shared" si="2"/>
        <v>0.72603479923625802</v>
      </c>
      <c r="L29" s="18"/>
    </row>
    <row r="30" spans="1:12">
      <c r="A30" s="16"/>
      <c r="B30" s="11" t="s">
        <v>14</v>
      </c>
      <c r="C30" s="25">
        <v>9.3906666666666663</v>
      </c>
      <c r="D30" s="25">
        <v>9.3149999999999995</v>
      </c>
      <c r="E30" s="25">
        <v>12.034333333333334</v>
      </c>
      <c r="F30" s="25">
        <v>9.5126666666666662</v>
      </c>
      <c r="G30" s="26">
        <v>17.182999999999996</v>
      </c>
      <c r="H30" s="28">
        <f t="shared" si="0"/>
        <v>80.632840423295221</v>
      </c>
      <c r="I30" s="27">
        <f t="shared" si="3"/>
        <v>-20.953937345926942</v>
      </c>
      <c r="J30" s="28">
        <f t="shared" si="1"/>
        <v>0.74143987108045051</v>
      </c>
      <c r="K30" s="27">
        <f t="shared" si="2"/>
        <v>0.4228227067853873</v>
      </c>
      <c r="L30" s="18"/>
    </row>
    <row r="31" spans="1:12">
      <c r="A31" s="16"/>
      <c r="B31" s="11" t="s">
        <v>3</v>
      </c>
      <c r="C31" s="25">
        <v>12.567000000000002</v>
      </c>
      <c r="D31" s="25">
        <v>11.353</v>
      </c>
      <c r="E31" s="25">
        <v>7.280666666666666</v>
      </c>
      <c r="F31" s="25">
        <v>11.165333333333331</v>
      </c>
      <c r="G31" s="26">
        <v>16.626333333333331</v>
      </c>
      <c r="H31" s="28">
        <f t="shared" si="0"/>
        <v>48.910317649868659</v>
      </c>
      <c r="I31" s="27">
        <f t="shared" si="3"/>
        <v>53.35591978756522</v>
      </c>
      <c r="J31" s="28">
        <f t="shared" si="1"/>
        <v>0.71741991754683487</v>
      </c>
      <c r="K31" s="27">
        <f t="shared" si="2"/>
        <v>0.49628107738745986</v>
      </c>
      <c r="L31" s="18"/>
    </row>
    <row r="32" spans="1:12">
      <c r="A32" s="16"/>
      <c r="B32" s="11" t="s">
        <v>11</v>
      </c>
      <c r="C32" s="25">
        <v>13.353333333333333</v>
      </c>
      <c r="D32" s="25">
        <v>21.254666666666665</v>
      </c>
      <c r="E32" s="25">
        <v>16.887</v>
      </c>
      <c r="F32" s="25">
        <v>18.691666666666666</v>
      </c>
      <c r="G32" s="26">
        <v>14.898333333333333</v>
      </c>
      <c r="H32" s="28">
        <f t="shared" si="0"/>
        <v>-20.294248773963442</v>
      </c>
      <c r="I32" s="27">
        <f t="shared" si="3"/>
        <v>10.686721541225008</v>
      </c>
      <c r="J32" s="28">
        <f t="shared" si="1"/>
        <v>0.64285737915266528</v>
      </c>
      <c r="K32" s="27">
        <f t="shared" si="2"/>
        <v>0.83081446783203428</v>
      </c>
      <c r="L32" s="18"/>
    </row>
    <row r="33" spans="1:14">
      <c r="A33" s="16"/>
      <c r="B33" s="11" t="s">
        <v>15</v>
      </c>
      <c r="C33" s="25">
        <v>18.670666666666666</v>
      </c>
      <c r="D33" s="25">
        <v>12.479333333333335</v>
      </c>
      <c r="E33" s="25">
        <v>20.936999999999998</v>
      </c>
      <c r="F33" s="25">
        <v>19.022666666666669</v>
      </c>
      <c r="G33" s="26">
        <v>13.350999999999999</v>
      </c>
      <c r="H33" s="28">
        <f t="shared" si="0"/>
        <v>-29.815308053550172</v>
      </c>
      <c r="I33" s="27">
        <f t="shared" si="3"/>
        <v>-9.1433029246469353</v>
      </c>
      <c r="J33" s="28">
        <f t="shared" si="1"/>
        <v>0.5760905382526389</v>
      </c>
      <c r="K33" s="27">
        <f t="shared" si="2"/>
        <v>0.84552688453390157</v>
      </c>
      <c r="L33" s="18"/>
    </row>
    <row r="34" spans="1:14">
      <c r="A34" s="16"/>
      <c r="B34" s="11" t="s">
        <v>185</v>
      </c>
      <c r="C34" s="25">
        <v>6.4843333333333328</v>
      </c>
      <c r="D34" s="25">
        <v>6.9430000000000005</v>
      </c>
      <c r="E34" s="25">
        <v>8.5743333333333336</v>
      </c>
      <c r="F34" s="25">
        <v>13.018666666666666</v>
      </c>
      <c r="G34" s="26">
        <v>10.723999999999998</v>
      </c>
      <c r="H34" s="28">
        <f t="shared" si="0"/>
        <v>-17.625972961900871</v>
      </c>
      <c r="I34" s="27">
        <f t="shared" si="3"/>
        <v>51.832989931189985</v>
      </c>
      <c r="J34" s="28">
        <f t="shared" si="1"/>
        <v>0.46273649406196538</v>
      </c>
      <c r="K34" s="27">
        <f t="shared" si="2"/>
        <v>0.57865875801422961</v>
      </c>
      <c r="L34" s="18"/>
    </row>
    <row r="35" spans="1:14">
      <c r="A35" s="16"/>
      <c r="B35" s="11" t="s">
        <v>16</v>
      </c>
      <c r="C35" s="25">
        <v>6.3763333333333323</v>
      </c>
      <c r="D35" s="25">
        <v>4.3940000000000001</v>
      </c>
      <c r="E35" s="25">
        <v>6.2669999999999995</v>
      </c>
      <c r="F35" s="25">
        <v>3.2450000000000001</v>
      </c>
      <c r="G35" s="26">
        <v>9.1426666666666652</v>
      </c>
      <c r="H35" s="28">
        <f t="shared" si="0"/>
        <v>181.74627632254749</v>
      </c>
      <c r="I35" s="27">
        <f t="shared" si="3"/>
        <v>-48.220839317057596</v>
      </c>
      <c r="J35" s="28">
        <f t="shared" si="1"/>
        <v>0.39450256617964646</v>
      </c>
      <c r="K35" s="27">
        <f t="shared" si="2"/>
        <v>0.14423502174489261</v>
      </c>
      <c r="L35" s="18"/>
    </row>
    <row r="36" spans="1:14">
      <c r="A36" s="16"/>
      <c r="B36" s="11" t="s">
        <v>6</v>
      </c>
      <c r="C36" s="25">
        <v>4.7670000000000003</v>
      </c>
      <c r="D36" s="25">
        <v>4.3106666666666671</v>
      </c>
      <c r="E36" s="25">
        <v>3.4926666666666666</v>
      </c>
      <c r="F36" s="25">
        <v>2.9496666666666669</v>
      </c>
      <c r="G36" s="26">
        <v>3.406333333333333</v>
      </c>
      <c r="H36" s="28">
        <f t="shared" si="0"/>
        <v>15.48197536444793</v>
      </c>
      <c r="I36" s="27">
        <f t="shared" si="3"/>
        <v>-15.546860087803005</v>
      </c>
      <c r="J36" s="28">
        <f t="shared" si="1"/>
        <v>0.14698197913773542</v>
      </c>
      <c r="K36" s="27">
        <f t="shared" si="2"/>
        <v>0.13110793091120235</v>
      </c>
      <c r="L36" s="18"/>
    </row>
    <row r="37" spans="1:14">
      <c r="A37" s="16"/>
      <c r="B37" s="11" t="s">
        <v>12</v>
      </c>
      <c r="C37" s="25">
        <v>3.3096666666666668</v>
      </c>
      <c r="D37" s="25">
        <v>0.73366666666666669</v>
      </c>
      <c r="E37" s="25">
        <v>1.6859999999999999</v>
      </c>
      <c r="F37" s="25">
        <v>1.659</v>
      </c>
      <c r="G37" s="26">
        <v>2.7033333333333331</v>
      </c>
      <c r="H37" s="28">
        <f t="shared" si="0"/>
        <v>62.949568012859139</v>
      </c>
      <c r="I37" s="27">
        <f t="shared" si="3"/>
        <v>-1.6014234875444844</v>
      </c>
      <c r="J37" s="28">
        <f t="shared" si="1"/>
        <v>0.11664779829797774</v>
      </c>
      <c r="K37" s="27">
        <f t="shared" si="2"/>
        <v>7.3739877064646187E-2</v>
      </c>
      <c r="L37" s="18"/>
    </row>
    <row r="38" spans="1:14">
      <c r="A38" s="16"/>
      <c r="B38" s="11" t="s">
        <v>13</v>
      </c>
      <c r="C38" s="25">
        <v>1.1280000000000001</v>
      </c>
      <c r="D38" s="25">
        <v>0.91366666666666674</v>
      </c>
      <c r="E38" s="25">
        <v>1.5103333333333335</v>
      </c>
      <c r="F38" s="25">
        <v>0.68766666666666676</v>
      </c>
      <c r="G38" s="26">
        <v>0.38633333333333342</v>
      </c>
      <c r="H38" s="28">
        <f t="shared" si="0"/>
        <v>-43.819680077556953</v>
      </c>
      <c r="I38" s="27">
        <f t="shared" si="3"/>
        <v>-54.469212094460381</v>
      </c>
      <c r="J38" s="28">
        <f t="shared" si="1"/>
        <v>1.6670135416443431E-2</v>
      </c>
      <c r="K38" s="27">
        <f t="shared" si="2"/>
        <v>3.0565675383637751E-2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179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195</v>
      </c>
      <c r="C8" s="188"/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189</v>
      </c>
      <c r="H10" s="190"/>
      <c r="I10" s="190" t="s">
        <v>188</v>
      </c>
      <c r="J10" s="18"/>
    </row>
    <row r="11" spans="1:13">
      <c r="A11" s="16"/>
      <c r="B11" s="11"/>
      <c r="C11" s="183">
        <v>2008</v>
      </c>
      <c r="D11" s="183">
        <v>2009</v>
      </c>
      <c r="E11" s="183">
        <v>2010</v>
      </c>
      <c r="F11" s="75">
        <v>2011</v>
      </c>
      <c r="G11" s="76" t="s">
        <v>106</v>
      </c>
      <c r="H11" s="76" t="s">
        <v>107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32</v>
      </c>
      <c r="C13" s="25">
        <v>3360.6890000000003</v>
      </c>
      <c r="D13" s="25">
        <v>3379.5583333333329</v>
      </c>
      <c r="E13" s="25">
        <v>3497.6073333333334</v>
      </c>
      <c r="F13" s="29">
        <v>3750.1033333333339</v>
      </c>
      <c r="G13" s="28">
        <f>IF(OR(OR(F13=0,E13=0),F13=""),"",(F13/E13-1)*100)</f>
        <v>7.2191065473139693</v>
      </c>
      <c r="H13" s="26">
        <f>F13-E13</f>
        <v>252.49600000000055</v>
      </c>
      <c r="I13" s="28">
        <f>IF(F13=0,"",F13/$F$13*100)</f>
        <v>100</v>
      </c>
      <c r="J13" s="18"/>
    </row>
    <row r="14" spans="1:13">
      <c r="A14" s="16"/>
      <c r="B14" s="11" t="s">
        <v>62</v>
      </c>
      <c r="C14" s="25">
        <v>1752.9710000000002</v>
      </c>
      <c r="D14" s="25">
        <v>1768.3573333333334</v>
      </c>
      <c r="E14" s="25">
        <v>1800.9309999999998</v>
      </c>
      <c r="F14" s="29">
        <v>1845.1013333333333</v>
      </c>
      <c r="G14" s="28">
        <f>IF(OR(OR(F14=0,E14=0),F14=""),"",(F14/E14-1)*100)</f>
        <v>2.4526388480921035</v>
      </c>
      <c r="H14" s="26">
        <f>F14-E14</f>
        <v>44.170333333333474</v>
      </c>
      <c r="I14" s="28">
        <f>IF(F14=0,"",F14/$F$13*100)</f>
        <v>49.201346451786655</v>
      </c>
      <c r="J14" s="18"/>
    </row>
    <row r="15" spans="1:13">
      <c r="A15" s="16"/>
      <c r="B15" s="11" t="s">
        <v>63</v>
      </c>
      <c r="C15" s="25">
        <v>129.07066666666665</v>
      </c>
      <c r="D15" s="25">
        <v>141.25866666666664</v>
      </c>
      <c r="E15" s="25">
        <v>154.17400000000001</v>
      </c>
      <c r="F15" s="29">
        <v>147.85766666666666</v>
      </c>
      <c r="G15" s="28">
        <f t="shared" ref="G15:G22" si="0">IF(OR(OR(F15=0,E15=0),F15=""),"",(F15/E15-1)*100)</f>
        <v>-4.0968862021698467</v>
      </c>
      <c r="H15" s="26">
        <f t="shared" ref="H15:H22" si="1">F15-E15</f>
        <v>-6.3163333333333469</v>
      </c>
      <c r="I15" s="28">
        <f>IF(F15=0,"",F15/$F$13*100)</f>
        <v>3.9427624661009331</v>
      </c>
      <c r="J15" s="18"/>
      <c r="M15" s="34"/>
    </row>
    <row r="16" spans="1:13">
      <c r="A16" s="16"/>
      <c r="B16" s="11" t="s">
        <v>64</v>
      </c>
      <c r="C16" s="25">
        <v>147.17833333333334</v>
      </c>
      <c r="D16" s="25">
        <v>153.18266666666668</v>
      </c>
      <c r="E16" s="25">
        <v>133.45766666666665</v>
      </c>
      <c r="F16" s="29">
        <v>162.03599999999997</v>
      </c>
      <c r="G16" s="28">
        <f t="shared" si="0"/>
        <v>21.413781648612652</v>
      </c>
      <c r="H16" s="26">
        <f t="shared" si="1"/>
        <v>28.578333333333319</v>
      </c>
      <c r="I16" s="28">
        <f t="shared" ref="I16:I22" si="2">IF(F16=0,"",F16/$F$13*100)</f>
        <v>4.3208409368275174</v>
      </c>
      <c r="J16" s="18"/>
      <c r="M16" s="34"/>
    </row>
    <row r="17" spans="1:12">
      <c r="A17" s="16"/>
      <c r="B17" s="11" t="s">
        <v>65</v>
      </c>
      <c r="C17" s="25">
        <v>1066.4296666666667</v>
      </c>
      <c r="D17" s="25">
        <v>1067.9393333333335</v>
      </c>
      <c r="E17" s="25">
        <v>1189.2470000000001</v>
      </c>
      <c r="F17" s="29">
        <v>1301.9506666666668</v>
      </c>
      <c r="G17" s="28">
        <f t="shared" si="0"/>
        <v>9.4768930816446773</v>
      </c>
      <c r="H17" s="26">
        <f t="shared" si="1"/>
        <v>112.70366666666678</v>
      </c>
      <c r="I17" s="28">
        <f t="shared" si="2"/>
        <v>34.717727778167891</v>
      </c>
      <c r="J17" s="18"/>
    </row>
    <row r="18" spans="1:12">
      <c r="A18" s="16"/>
      <c r="B18" s="11" t="s">
        <v>66</v>
      </c>
      <c r="C18" s="25">
        <v>198.744</v>
      </c>
      <c r="D18" s="25">
        <v>156.98933333333332</v>
      </c>
      <c r="E18" s="25">
        <v>143.99066666666667</v>
      </c>
      <c r="F18" s="29">
        <v>189.27333333333334</v>
      </c>
      <c r="G18" s="28">
        <f t="shared" si="0"/>
        <v>31.448334614280562</v>
      </c>
      <c r="H18" s="26">
        <f t="shared" si="1"/>
        <v>45.282666666666671</v>
      </c>
      <c r="I18" s="28">
        <f t="shared" si="2"/>
        <v>5.0471498118718507</v>
      </c>
      <c r="J18" s="18"/>
    </row>
    <row r="19" spans="1:12">
      <c r="A19" s="16"/>
      <c r="B19" s="11" t="s">
        <v>67</v>
      </c>
      <c r="C19" s="25">
        <v>57.675333333333334</v>
      </c>
      <c r="D19" s="25">
        <v>83.944000000000003</v>
      </c>
      <c r="E19" s="25">
        <v>69.77033333333334</v>
      </c>
      <c r="F19" s="29">
        <v>85.311333333333337</v>
      </c>
      <c r="G19" s="28">
        <f t="shared" si="0"/>
        <v>22.274510178633712</v>
      </c>
      <c r="H19" s="26">
        <f t="shared" si="1"/>
        <v>15.540999999999997</v>
      </c>
      <c r="I19" s="28">
        <f t="shared" si="2"/>
        <v>2.2749062025846394</v>
      </c>
      <c r="J19" s="18"/>
    </row>
    <row r="20" spans="1:12">
      <c r="A20" s="16"/>
      <c r="B20" s="11" t="s">
        <v>68</v>
      </c>
      <c r="C20" s="25">
        <v>6.9303333333333335</v>
      </c>
      <c r="D20" s="25">
        <v>4.3010000000000002</v>
      </c>
      <c r="E20" s="25">
        <v>3.65</v>
      </c>
      <c r="F20" s="29">
        <v>10.357333333333335</v>
      </c>
      <c r="G20" s="28">
        <f t="shared" si="0"/>
        <v>183.76255707762562</v>
      </c>
      <c r="H20" s="26">
        <f t="shared" si="1"/>
        <v>6.7073333333333345</v>
      </c>
      <c r="I20" s="28">
        <f t="shared" si="2"/>
        <v>0.27618794504329214</v>
      </c>
      <c r="J20" s="18"/>
    </row>
    <row r="21" spans="1:12">
      <c r="A21" s="16"/>
      <c r="B21" s="11" t="s">
        <v>69</v>
      </c>
      <c r="C21" s="25">
        <v>0</v>
      </c>
      <c r="D21" s="25">
        <v>1.8123333333333334</v>
      </c>
      <c r="E21" s="25">
        <v>0.80066666666666675</v>
      </c>
      <c r="F21" s="29">
        <v>0.78100000000000003</v>
      </c>
      <c r="G21" s="28">
        <f t="shared" si="0"/>
        <v>-2.4562864279766949</v>
      </c>
      <c r="H21" s="26">
        <f t="shared" si="1"/>
        <v>-1.9666666666666721E-2</v>
      </c>
      <c r="I21" s="28">
        <f t="shared" si="2"/>
        <v>2.0826092792109726E-2</v>
      </c>
      <c r="J21" s="18"/>
      <c r="L21" s="23" t="s">
        <v>116</v>
      </c>
    </row>
    <row r="22" spans="1:12">
      <c r="A22" s="16"/>
      <c r="B22" s="11" t="s">
        <v>70</v>
      </c>
      <c r="C22" s="25">
        <v>1.6890000000000001</v>
      </c>
      <c r="D22" s="25">
        <v>1.774</v>
      </c>
      <c r="E22" s="25">
        <v>1.5853333333333335</v>
      </c>
      <c r="F22" s="29">
        <v>7.4346666666666676</v>
      </c>
      <c r="G22" s="28">
        <f t="shared" si="0"/>
        <v>368.96551724137936</v>
      </c>
      <c r="H22" s="26">
        <f t="shared" si="1"/>
        <v>5.8493333333333339</v>
      </c>
      <c r="I22" s="28">
        <f t="shared" si="2"/>
        <v>0.19825231482510258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51</v>
      </c>
      <c r="F50" s="34">
        <f>F15-F16</f>
        <v>-14.178333333333313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27" activePane="bottomLeft" state="frozen"/>
      <selection activeCell="F16" sqref="F16"/>
      <selection pane="bottomLeft" activeCell="H27" sqref="H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6382.4306666666671</v>
      </c>
      <c r="D13" s="26">
        <v>6149.0736666666671</v>
      </c>
      <c r="E13" s="26">
        <v>6368.7526666666672</v>
      </c>
      <c r="F13" s="26">
        <v>6621.282666666667</v>
      </c>
      <c r="G13" s="26">
        <v>6700.6339999999991</v>
      </c>
      <c r="H13" s="28">
        <f t="shared" ref="H13:H27" si="0">IF(OR(OR(G13=0,F13=0),G13=""),"",(G13/F13-1)*100)</f>
        <v>1.1984284213209628</v>
      </c>
      <c r="I13" s="27">
        <f>IF(OR(OR(G13=0,F13=0),F13=""),"",(F13/E13-1)*100)</f>
        <v>3.9651406361203678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2335.5566666666668</v>
      </c>
      <c r="D14" s="25">
        <f t="shared" ref="D14:G14" si="3">D13-SUM(D15:D27)</f>
        <v>2203.6106666666669</v>
      </c>
      <c r="E14" s="25">
        <f t="shared" si="3"/>
        <v>2307.2150000000001</v>
      </c>
      <c r="F14" s="25">
        <f t="shared" si="3"/>
        <v>2432.2719999999999</v>
      </c>
      <c r="G14" s="26">
        <f t="shared" si="3"/>
        <v>2389.9916666666668</v>
      </c>
      <c r="H14" s="54">
        <f t="shared" ref="H14" si="4">IF(OR(OR(G14=0,F14=0),G14=""),"",(G14/F14-1)*100)</f>
        <v>-1.738306132428169</v>
      </c>
      <c r="I14" s="53">
        <f t="shared" ref="I14" si="5">IF(OR(OR(G14=0,F14=0),F14=""),"",(F14/E14-1)*100)</f>
        <v>5.4202577566459853</v>
      </c>
      <c r="J14" s="54">
        <f t="shared" ref="J14" si="6">IF(G14=0,"",G14/$G$13*100)</f>
        <v>35.66814224843003</v>
      </c>
      <c r="K14" s="53">
        <f t="shared" ref="K14" si="7">IF(F14=0,"",F14/$F$13*100)</f>
        <v>36.734151409132807</v>
      </c>
      <c r="L14" s="18"/>
    </row>
    <row r="15" spans="1:15">
      <c r="A15" s="16"/>
      <c r="B15" s="12" t="s">
        <v>4</v>
      </c>
      <c r="C15" s="109">
        <v>1746.0883333333331</v>
      </c>
      <c r="D15" s="109">
        <v>1752.9710000000002</v>
      </c>
      <c r="E15" s="109">
        <v>1768.3573333333334</v>
      </c>
      <c r="F15" s="109">
        <v>1800.9309999999998</v>
      </c>
      <c r="G15" s="109">
        <v>1845.1013333333333</v>
      </c>
      <c r="H15" s="50">
        <f t="shared" si="0"/>
        <v>2.4526388480921035</v>
      </c>
      <c r="I15" s="36">
        <f>IF(OR(OR(G15=0,F15=0),F15=""),"",(F15/E15-1)*100)</f>
        <v>1.8420296651958656</v>
      </c>
      <c r="J15" s="50">
        <f t="shared" si="1"/>
        <v>27.536220204436379</v>
      </c>
      <c r="K15" s="36">
        <f t="shared" si="2"/>
        <v>27.199125768582196</v>
      </c>
      <c r="L15" s="18"/>
    </row>
    <row r="16" spans="1:15">
      <c r="A16" s="16"/>
      <c r="B16" s="11" t="s">
        <v>23</v>
      </c>
      <c r="C16" s="55">
        <v>727.41566666666677</v>
      </c>
      <c r="D16" s="55">
        <v>722.70266666666657</v>
      </c>
      <c r="E16" s="55">
        <v>749.52866666666671</v>
      </c>
      <c r="F16" s="55">
        <v>765.84833333333336</v>
      </c>
      <c r="G16" s="56">
        <v>842.33466666666664</v>
      </c>
      <c r="H16" s="54">
        <f t="shared" si="0"/>
        <v>9.9871384456017065</v>
      </c>
      <c r="I16" s="53">
        <f t="shared" ref="I16:I27" si="8">IF(OR(OR(G16=0,F16=0),F16=""),"",(F16/E16-1)*100)</f>
        <v>2.1773238826533703</v>
      </c>
      <c r="J16" s="54">
        <f t="shared" si="1"/>
        <v>12.570969652523429</v>
      </c>
      <c r="K16" s="53">
        <f t="shared" si="2"/>
        <v>11.566464866223301</v>
      </c>
      <c r="L16" s="18"/>
      <c r="N16" s="23" t="s">
        <v>4</v>
      </c>
      <c r="O16" s="34">
        <f>J15</f>
        <v>27.536220204436379</v>
      </c>
    </row>
    <row r="17" spans="1:15">
      <c r="A17" s="16"/>
      <c r="B17" s="11" t="s">
        <v>24</v>
      </c>
      <c r="C17" s="55">
        <v>501.65466666666663</v>
      </c>
      <c r="D17" s="55">
        <v>460.99399999999997</v>
      </c>
      <c r="E17" s="55">
        <v>463.42533333333336</v>
      </c>
      <c r="F17" s="55">
        <v>490.55</v>
      </c>
      <c r="G17" s="56">
        <v>461.35233333333332</v>
      </c>
      <c r="H17" s="28">
        <f t="shared" si="0"/>
        <v>-5.9520266367682595</v>
      </c>
      <c r="I17" s="27">
        <f t="shared" si="8"/>
        <v>5.8530824095359479</v>
      </c>
      <c r="J17" s="28">
        <f t="shared" si="1"/>
        <v>6.8852041961004486</v>
      </c>
      <c r="K17" s="27">
        <f t="shared" si="2"/>
        <v>7.4086853665009915</v>
      </c>
      <c r="L17" s="18"/>
      <c r="N17" s="23" t="s">
        <v>37</v>
      </c>
      <c r="O17" s="34">
        <f>100-O16</f>
        <v>72.463779795563624</v>
      </c>
    </row>
    <row r="18" spans="1:15">
      <c r="A18" s="16"/>
      <c r="B18" s="11" t="s">
        <v>25</v>
      </c>
      <c r="C18" s="25">
        <v>231.86766666666668</v>
      </c>
      <c r="D18" s="25">
        <v>223.94766666666669</v>
      </c>
      <c r="E18" s="25">
        <v>245.06733333333332</v>
      </c>
      <c r="F18" s="25">
        <v>262.99766666666665</v>
      </c>
      <c r="G18" s="26">
        <v>276.67500000000001</v>
      </c>
      <c r="H18" s="28">
        <f t="shared" si="0"/>
        <v>5.2005531101036562</v>
      </c>
      <c r="I18" s="27">
        <f t="shared" si="8"/>
        <v>7.3164926101942029</v>
      </c>
      <c r="J18" s="28">
        <f t="shared" si="1"/>
        <v>4.1290868893898702</v>
      </c>
      <c r="K18" s="27">
        <f t="shared" si="2"/>
        <v>3.9720048200127178</v>
      </c>
      <c r="L18" s="18"/>
    </row>
    <row r="19" spans="1:15">
      <c r="A19" s="16"/>
      <c r="B19" s="11" t="s">
        <v>19</v>
      </c>
      <c r="C19" s="25">
        <v>171.18600000000001</v>
      </c>
      <c r="D19" s="25">
        <v>173.05133333333333</v>
      </c>
      <c r="E19" s="25">
        <v>185.79966666666667</v>
      </c>
      <c r="F19" s="25">
        <v>203.3183333333333</v>
      </c>
      <c r="G19" s="26">
        <v>192.76066666666668</v>
      </c>
      <c r="H19" s="28">
        <f t="shared" si="0"/>
        <v>-5.1926781483879747</v>
      </c>
      <c r="I19" s="27">
        <f t="shared" si="8"/>
        <v>9.4287933778137258</v>
      </c>
      <c r="J19" s="28">
        <f t="shared" si="1"/>
        <v>2.8767526575345959</v>
      </c>
      <c r="K19" s="27">
        <f t="shared" si="2"/>
        <v>3.0706789540475734</v>
      </c>
      <c r="L19" s="18"/>
    </row>
    <row r="20" spans="1:15">
      <c r="A20" s="16"/>
      <c r="B20" s="11" t="s">
        <v>5</v>
      </c>
      <c r="C20" s="25">
        <v>111.08333333333333</v>
      </c>
      <c r="D20" s="25">
        <v>105.37033333333333</v>
      </c>
      <c r="E20" s="25">
        <v>108.497</v>
      </c>
      <c r="F20" s="25">
        <v>124.89033333333333</v>
      </c>
      <c r="G20" s="26">
        <v>122.43900000000001</v>
      </c>
      <c r="H20" s="28">
        <f t="shared" si="0"/>
        <v>-1.9627886866077082</v>
      </c>
      <c r="I20" s="27">
        <f t="shared" si="8"/>
        <v>15.109480753692118</v>
      </c>
      <c r="J20" s="28">
        <f t="shared" si="1"/>
        <v>1.8272748519020741</v>
      </c>
      <c r="K20" s="27">
        <f t="shared" si="2"/>
        <v>1.8861954642423764</v>
      </c>
      <c r="L20" s="18"/>
    </row>
    <row r="21" spans="1:15">
      <c r="A21" s="16"/>
      <c r="B21" s="11" t="s">
        <v>22</v>
      </c>
      <c r="C21" s="25">
        <v>118.73366666666665</v>
      </c>
      <c r="D21" s="25">
        <v>112.66966666666667</v>
      </c>
      <c r="E21" s="25">
        <v>112.05166666666666</v>
      </c>
      <c r="F21" s="25">
        <v>107.21733333333333</v>
      </c>
      <c r="G21" s="26">
        <v>121.98399999999999</v>
      </c>
      <c r="H21" s="28">
        <f t="shared" si="0"/>
        <v>13.77264870108068</v>
      </c>
      <c r="I21" s="27">
        <f t="shared" si="8"/>
        <v>-4.314378783596851</v>
      </c>
      <c r="J21" s="28">
        <f t="shared" si="1"/>
        <v>1.8204844496804335</v>
      </c>
      <c r="K21" s="27">
        <f t="shared" si="2"/>
        <v>1.6192834339046491</v>
      </c>
      <c r="L21" s="18"/>
    </row>
    <row r="22" spans="1:15">
      <c r="A22" s="16"/>
      <c r="B22" s="11" t="s">
        <v>20</v>
      </c>
      <c r="C22" s="25">
        <v>115.81766666666665</v>
      </c>
      <c r="D22" s="25">
        <v>76.606666666666669</v>
      </c>
      <c r="E22" s="25">
        <v>124.17700000000001</v>
      </c>
      <c r="F22" s="25">
        <v>114.15433333333334</v>
      </c>
      <c r="G22" s="26">
        <v>99.446666666666673</v>
      </c>
      <c r="H22" s="28">
        <f t="shared" si="0"/>
        <v>-12.884019587517482</v>
      </c>
      <c r="I22" s="27">
        <f t="shared" si="8"/>
        <v>-8.071274605334855</v>
      </c>
      <c r="J22" s="28">
        <f t="shared" si="1"/>
        <v>1.4841381676221488</v>
      </c>
      <c r="K22" s="27">
        <f t="shared" si="2"/>
        <v>1.724051654040043</v>
      </c>
      <c r="L22" s="18"/>
    </row>
    <row r="23" spans="1:15">
      <c r="A23" s="16"/>
      <c r="B23" s="11" t="s">
        <v>7</v>
      </c>
      <c r="C23" s="25">
        <v>89.745999999999995</v>
      </c>
      <c r="D23" s="25">
        <v>84.867000000000004</v>
      </c>
      <c r="E23" s="25">
        <v>78.510000000000005</v>
      </c>
      <c r="F23" s="25">
        <v>81.62466666666667</v>
      </c>
      <c r="G23" s="26">
        <v>92.509666666666661</v>
      </c>
      <c r="H23" s="28">
        <f t="shared" si="0"/>
        <v>13.335429649534024</v>
      </c>
      <c r="I23" s="27">
        <f t="shared" si="8"/>
        <v>3.9672228590837744</v>
      </c>
      <c r="J23" s="28">
        <f t="shared" si="1"/>
        <v>1.3806106506737521</v>
      </c>
      <c r="K23" s="27">
        <f t="shared" si="2"/>
        <v>1.2327621516233913</v>
      </c>
      <c r="L23" s="18"/>
    </row>
    <row r="24" spans="1:15">
      <c r="A24" s="16"/>
      <c r="B24" s="11" t="s">
        <v>21</v>
      </c>
      <c r="C24" s="25">
        <v>79.439666666666668</v>
      </c>
      <c r="D24" s="25">
        <v>78.158000000000001</v>
      </c>
      <c r="E24" s="25">
        <v>75.674666666666667</v>
      </c>
      <c r="F24" s="25">
        <v>80.445333333333323</v>
      </c>
      <c r="G24" s="26">
        <v>83.86066666666666</v>
      </c>
      <c r="H24" s="28">
        <f t="shared" si="0"/>
        <v>4.2455331985282063</v>
      </c>
      <c r="I24" s="27">
        <f t="shared" si="8"/>
        <v>6.3041792938191454</v>
      </c>
      <c r="J24" s="28">
        <f t="shared" si="1"/>
        <v>1.2515333126188755</v>
      </c>
      <c r="K24" s="27">
        <f t="shared" si="2"/>
        <v>1.2149508997451046</v>
      </c>
      <c r="L24" s="18"/>
    </row>
    <row r="25" spans="1:15">
      <c r="A25" s="16"/>
      <c r="B25" s="11" t="s">
        <v>18</v>
      </c>
      <c r="C25" s="25">
        <v>60.497999999999998</v>
      </c>
      <c r="D25" s="25">
        <v>61.652333333333331</v>
      </c>
      <c r="E25" s="25">
        <v>62.515666666666668</v>
      </c>
      <c r="F25" s="25">
        <v>64.923000000000002</v>
      </c>
      <c r="G25" s="26">
        <v>68.985333333333344</v>
      </c>
      <c r="H25" s="28">
        <f t="shared" si="0"/>
        <v>6.2571559129019683</v>
      </c>
      <c r="I25" s="27">
        <f t="shared" si="8"/>
        <v>3.8507680741360906</v>
      </c>
      <c r="J25" s="28">
        <f t="shared" si="1"/>
        <v>1.029534419180832</v>
      </c>
      <c r="K25" s="27">
        <f t="shared" si="2"/>
        <v>0.98051998786941974</v>
      </c>
      <c r="L25" s="18"/>
    </row>
    <row r="26" spans="1:15">
      <c r="A26" s="16"/>
      <c r="B26" s="11" t="s">
        <v>10</v>
      </c>
      <c r="C26" s="25">
        <v>52.100999999999999</v>
      </c>
      <c r="D26" s="25">
        <v>48.400333333333329</v>
      </c>
      <c r="E26" s="25">
        <v>48.891333333333328</v>
      </c>
      <c r="F26" s="25">
        <v>50.532333333333334</v>
      </c>
      <c r="G26" s="26">
        <v>59.020333333333326</v>
      </c>
      <c r="H26" s="28">
        <f t="shared" si="0"/>
        <v>16.797166170834508</v>
      </c>
      <c r="I26" s="27">
        <f t="shared" si="8"/>
        <v>3.3564230879365331</v>
      </c>
      <c r="J26" s="28">
        <f t="shared" si="1"/>
        <v>0.880817148546441</v>
      </c>
      <c r="K26" s="27">
        <f t="shared" si="2"/>
        <v>0.76318042707535816</v>
      </c>
      <c r="L26" s="18"/>
    </row>
    <row r="27" spans="1:15">
      <c r="A27" s="16"/>
      <c r="B27" s="11" t="s">
        <v>8</v>
      </c>
      <c r="C27" s="25">
        <v>41.242333333333335</v>
      </c>
      <c r="D27" s="25">
        <v>44.072000000000003</v>
      </c>
      <c r="E27" s="25">
        <v>39.042000000000002</v>
      </c>
      <c r="F27" s="25">
        <v>41.577999999999996</v>
      </c>
      <c r="G27" s="26">
        <v>44.172666666666665</v>
      </c>
      <c r="H27" s="28">
        <f t="shared" si="0"/>
        <v>6.2404797408886159</v>
      </c>
      <c r="I27" s="27">
        <f t="shared" si="8"/>
        <v>6.4955688745453433</v>
      </c>
      <c r="J27" s="28">
        <f t="shared" si="1"/>
        <v>0.65923115136070209</v>
      </c>
      <c r="K27" s="27">
        <f t="shared" si="2"/>
        <v>0.62794479700005756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1005.5096666666665</v>
      </c>
      <c r="D13" s="26">
        <v>877.28199999999981</v>
      </c>
      <c r="E13" s="26">
        <v>815.68933333333337</v>
      </c>
      <c r="F13" s="26">
        <v>818.92399999999998</v>
      </c>
      <c r="G13" s="26">
        <v>804.37699999999995</v>
      </c>
      <c r="H13" s="28">
        <f t="shared" ref="H13:H27" si="0">IF(OR(OR(G13=0,F13=0),G13=""),"",(G13/F13-1)*100)</f>
        <v>-1.7763553150231259</v>
      </c>
      <c r="I13" s="27">
        <f>IF(OR(OR(G13=0,F13=0),F13=""),"",(F13/E13-1)*100)</f>
        <v>0.3965562052219207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571.58899999999971</v>
      </c>
      <c r="D14" s="25">
        <f t="shared" ref="D14:G14" si="3">D13-SUM(D15:D27)</f>
        <v>498.14699999999993</v>
      </c>
      <c r="E14" s="25">
        <f t="shared" si="3"/>
        <v>435.66533333333342</v>
      </c>
      <c r="F14" s="25">
        <f t="shared" si="3"/>
        <v>426.19766666666658</v>
      </c>
      <c r="G14" s="26">
        <f t="shared" si="3"/>
        <v>418.22133333333329</v>
      </c>
      <c r="H14" s="54">
        <f t="shared" si="0"/>
        <v>-1.8715103242392117</v>
      </c>
      <c r="I14" s="53">
        <f t="shared" ref="I14" si="4">IF(OR(OR(G14=0,F14=0),F14=""),"",(F14/E14-1)*100)</f>
        <v>-2.1731512567751188</v>
      </c>
      <c r="J14" s="54">
        <f t="shared" si="1"/>
        <v>51.99319887730919</v>
      </c>
      <c r="K14" s="53">
        <f t="shared" si="2"/>
        <v>52.043616583061016</v>
      </c>
      <c r="L14" s="18"/>
    </row>
    <row r="15" spans="1:15">
      <c r="A15" s="16"/>
      <c r="B15" s="12" t="s">
        <v>4</v>
      </c>
      <c r="C15" s="109">
        <v>181.16300000000001</v>
      </c>
      <c r="D15" s="109">
        <v>129.07066666666665</v>
      </c>
      <c r="E15" s="109">
        <v>141.25866666666664</v>
      </c>
      <c r="F15" s="109">
        <v>154.17400000000001</v>
      </c>
      <c r="G15" s="109">
        <v>147.85766666666666</v>
      </c>
      <c r="H15" s="50">
        <f t="shared" si="0"/>
        <v>-4.0968862021698467</v>
      </c>
      <c r="I15" s="36">
        <f>IF(OR(OR(G15=0,F15=0),F15=""),"",(F15/E15-1)*100)</f>
        <v>9.1430378313071223</v>
      </c>
      <c r="J15" s="50">
        <f t="shared" si="1"/>
        <v>18.381637797533578</v>
      </c>
      <c r="K15" s="36">
        <f t="shared" si="2"/>
        <v>18.826411242068865</v>
      </c>
      <c r="L15" s="18"/>
    </row>
    <row r="16" spans="1:15">
      <c r="A16" s="16"/>
      <c r="B16" s="11" t="s">
        <v>23</v>
      </c>
      <c r="C16" s="55">
        <v>62.543666666666667</v>
      </c>
      <c r="D16" s="55">
        <v>64.810333333333332</v>
      </c>
      <c r="E16" s="55">
        <v>59.145333333333333</v>
      </c>
      <c r="F16" s="55">
        <v>61.805666666666667</v>
      </c>
      <c r="G16" s="56">
        <v>62.295333333333332</v>
      </c>
      <c r="H16" s="54">
        <f t="shared" si="0"/>
        <v>0.79226823861888729</v>
      </c>
      <c r="I16" s="53">
        <f t="shared" ref="I16:I27" si="5">IF(OR(OR(G16=0,F16=0),F16=""),"",(F16/E16-1)*100)</f>
        <v>4.4979598277688826</v>
      </c>
      <c r="J16" s="54">
        <f t="shared" si="1"/>
        <v>7.7445443285093107</v>
      </c>
      <c r="K16" s="53">
        <f t="shared" si="2"/>
        <v>7.5471797952760777</v>
      </c>
      <c r="L16" s="18"/>
      <c r="N16" s="23" t="s">
        <v>4</v>
      </c>
      <c r="O16" s="34">
        <f>J15</f>
        <v>18.381637797533578</v>
      </c>
    </row>
    <row r="17" spans="1:15">
      <c r="A17" s="16"/>
      <c r="B17" s="11" t="s">
        <v>24</v>
      </c>
      <c r="C17" s="55">
        <v>33.360999999999997</v>
      </c>
      <c r="D17" s="55">
        <v>38.197666666666663</v>
      </c>
      <c r="E17" s="55">
        <v>33.211333333333336</v>
      </c>
      <c r="F17" s="55">
        <v>32.192</v>
      </c>
      <c r="G17" s="56">
        <v>32.060666666666663</v>
      </c>
      <c r="H17" s="28">
        <f t="shared" si="0"/>
        <v>-0.40796885354540402</v>
      </c>
      <c r="I17" s="27">
        <f t="shared" si="5"/>
        <v>-3.0692333942228589</v>
      </c>
      <c r="J17" s="28">
        <f t="shared" si="1"/>
        <v>3.9857761555423221</v>
      </c>
      <c r="K17" s="27">
        <f t="shared" si="2"/>
        <v>3.93101191319341</v>
      </c>
      <c r="L17" s="18"/>
      <c r="N17" s="23" t="s">
        <v>37</v>
      </c>
      <c r="O17" s="34">
        <f>100-O16</f>
        <v>81.618362202466415</v>
      </c>
    </row>
    <row r="18" spans="1:15">
      <c r="A18" s="16"/>
      <c r="B18" s="11" t="s">
        <v>25</v>
      </c>
      <c r="C18" s="25">
        <v>27.195999999999998</v>
      </c>
      <c r="D18" s="25">
        <v>22.362666666666666</v>
      </c>
      <c r="E18" s="25">
        <v>26.419666666666668</v>
      </c>
      <c r="F18" s="25">
        <v>24.348333333333333</v>
      </c>
      <c r="G18" s="26">
        <v>25.915333333333333</v>
      </c>
      <c r="H18" s="28">
        <f t="shared" si="0"/>
        <v>6.4357587788349546</v>
      </c>
      <c r="I18" s="27">
        <f t="shared" si="5"/>
        <v>-7.8401191031933326</v>
      </c>
      <c r="J18" s="28">
        <f t="shared" si="1"/>
        <v>3.2217894511321599</v>
      </c>
      <c r="K18" s="27">
        <f t="shared" si="2"/>
        <v>2.973210375240356</v>
      </c>
      <c r="L18" s="18"/>
    </row>
    <row r="19" spans="1:15">
      <c r="A19" s="16"/>
      <c r="B19" s="11" t="s">
        <v>19</v>
      </c>
      <c r="C19" s="25">
        <v>21.652000000000001</v>
      </c>
      <c r="D19" s="25">
        <v>19.865333333333336</v>
      </c>
      <c r="E19" s="25">
        <v>17.601666666666667</v>
      </c>
      <c r="F19" s="25">
        <v>19.736333333333334</v>
      </c>
      <c r="G19" s="26">
        <v>22.167666666666666</v>
      </c>
      <c r="H19" s="28">
        <f t="shared" si="0"/>
        <v>12.319073113884693</v>
      </c>
      <c r="I19" s="27">
        <f t="shared" si="5"/>
        <v>12.127639428084457</v>
      </c>
      <c r="J19" s="28">
        <f t="shared" si="1"/>
        <v>2.7558802236596356</v>
      </c>
      <c r="K19" s="27">
        <f t="shared" si="2"/>
        <v>2.4100323513944319</v>
      </c>
      <c r="L19" s="18"/>
    </row>
    <row r="20" spans="1:15">
      <c r="A20" s="16"/>
      <c r="B20" s="11" t="s">
        <v>5</v>
      </c>
      <c r="C20" s="25">
        <v>24.258333333333329</v>
      </c>
      <c r="D20" s="25">
        <v>20.797000000000001</v>
      </c>
      <c r="E20" s="25">
        <v>20.092333333333332</v>
      </c>
      <c r="F20" s="25">
        <v>20.633333333333336</v>
      </c>
      <c r="G20" s="26">
        <v>19.964666666666666</v>
      </c>
      <c r="H20" s="28">
        <f t="shared" si="0"/>
        <v>-3.2407108239095539</v>
      </c>
      <c r="I20" s="27">
        <f t="shared" si="5"/>
        <v>2.6925693050417365</v>
      </c>
      <c r="J20" s="28">
        <f t="shared" si="1"/>
        <v>2.4820036707497439</v>
      </c>
      <c r="K20" s="27">
        <f t="shared" si="2"/>
        <v>2.5195663252430429</v>
      </c>
      <c r="L20" s="18"/>
    </row>
    <row r="21" spans="1:15">
      <c r="A21" s="16"/>
      <c r="B21" s="11" t="s">
        <v>20</v>
      </c>
      <c r="C21" s="25">
        <v>13.195333333333332</v>
      </c>
      <c r="D21" s="25">
        <v>15.329666666666668</v>
      </c>
      <c r="E21" s="25">
        <v>15.858666666666666</v>
      </c>
      <c r="F21" s="25">
        <v>12.566000000000001</v>
      </c>
      <c r="G21" s="26">
        <v>14.283333333333331</v>
      </c>
      <c r="H21" s="28">
        <f t="shared" si="0"/>
        <v>13.666507507029536</v>
      </c>
      <c r="I21" s="27">
        <f t="shared" si="5"/>
        <v>-20.762569362703875</v>
      </c>
      <c r="J21" s="28">
        <f t="shared" si="1"/>
        <v>1.7757013605974974</v>
      </c>
      <c r="K21" s="27">
        <f t="shared" si="2"/>
        <v>1.5344525255090828</v>
      </c>
      <c r="L21" s="18"/>
    </row>
    <row r="22" spans="1:15">
      <c r="A22" s="16"/>
      <c r="B22" s="11" t="s">
        <v>22</v>
      </c>
      <c r="C22" s="25">
        <v>16.358666666666664</v>
      </c>
      <c r="D22" s="25">
        <v>18.676333333333332</v>
      </c>
      <c r="E22" s="25">
        <v>11.603999999999999</v>
      </c>
      <c r="F22" s="25">
        <v>14.199333333333334</v>
      </c>
      <c r="G22" s="26">
        <v>11.760333333333335</v>
      </c>
      <c r="H22" s="28">
        <f t="shared" si="0"/>
        <v>-17.176862763510016</v>
      </c>
      <c r="I22" s="27">
        <f t="shared" si="5"/>
        <v>22.365850856026668</v>
      </c>
      <c r="J22" s="28">
        <f t="shared" si="1"/>
        <v>1.4620424668200775</v>
      </c>
      <c r="K22" s="27">
        <f t="shared" si="2"/>
        <v>1.7339012330000507</v>
      </c>
      <c r="L22" s="18"/>
    </row>
    <row r="23" spans="1:15">
      <c r="A23" s="16"/>
      <c r="B23" s="11" t="s">
        <v>7</v>
      </c>
      <c r="C23" s="25">
        <v>11.778666666666666</v>
      </c>
      <c r="D23" s="25">
        <v>9.8473333333333333</v>
      </c>
      <c r="E23" s="25">
        <v>11.746666666666664</v>
      </c>
      <c r="F23" s="25">
        <v>12.035</v>
      </c>
      <c r="G23" s="26">
        <v>11.124666666666664</v>
      </c>
      <c r="H23" s="28">
        <f t="shared" si="0"/>
        <v>-7.5640493006508986</v>
      </c>
      <c r="I23" s="27">
        <f t="shared" si="5"/>
        <v>2.4545970488081936</v>
      </c>
      <c r="J23" s="28">
        <f t="shared" si="1"/>
        <v>1.3830165042842679</v>
      </c>
      <c r="K23" s="27">
        <f t="shared" si="2"/>
        <v>1.4696113436655904</v>
      </c>
      <c r="L23" s="18"/>
    </row>
    <row r="24" spans="1:15">
      <c r="A24" s="16"/>
      <c r="B24" s="11" t="s">
        <v>10</v>
      </c>
      <c r="C24" s="25">
        <v>11.494</v>
      </c>
      <c r="D24" s="25">
        <v>9.4879999999999995</v>
      </c>
      <c r="E24" s="25">
        <v>10.243</v>
      </c>
      <c r="F24" s="25">
        <v>9.3816666666666659</v>
      </c>
      <c r="G24" s="26">
        <v>10.194666666666667</v>
      </c>
      <c r="H24" s="28">
        <f t="shared" si="0"/>
        <v>8.6658376265766677</v>
      </c>
      <c r="I24" s="27">
        <f t="shared" si="5"/>
        <v>-8.4089947606495574</v>
      </c>
      <c r="J24" s="28">
        <f t="shared" si="1"/>
        <v>1.2673990761380132</v>
      </c>
      <c r="K24" s="27">
        <f t="shared" si="2"/>
        <v>1.1456089535374061</v>
      </c>
      <c r="L24" s="18"/>
    </row>
    <row r="25" spans="1:15">
      <c r="A25" s="16"/>
      <c r="B25" s="11" t="s">
        <v>21</v>
      </c>
      <c r="C25" s="25">
        <v>12.445666666666666</v>
      </c>
      <c r="D25" s="25">
        <v>13.574666666666666</v>
      </c>
      <c r="E25" s="25">
        <v>14.872999999999999</v>
      </c>
      <c r="F25" s="25">
        <v>12.049333333333331</v>
      </c>
      <c r="G25" s="26">
        <v>10.164999999999999</v>
      </c>
      <c r="H25" s="28">
        <f t="shared" si="0"/>
        <v>-15.638486223304193</v>
      </c>
      <c r="I25" s="27">
        <f t="shared" si="5"/>
        <v>-18.985185683229123</v>
      </c>
      <c r="J25" s="28">
        <f t="shared" si="1"/>
        <v>1.2637109216200861</v>
      </c>
      <c r="K25" s="27">
        <f t="shared" si="2"/>
        <v>1.4713616078333682</v>
      </c>
      <c r="L25" s="18"/>
    </row>
    <row r="26" spans="1:15">
      <c r="A26" s="16"/>
      <c r="B26" s="11" t="s">
        <v>18</v>
      </c>
      <c r="C26" s="25">
        <v>11.470999999999998</v>
      </c>
      <c r="D26" s="25">
        <v>10.097</v>
      </c>
      <c r="E26" s="25">
        <v>9.754666666666667</v>
      </c>
      <c r="F26" s="25">
        <v>10.845999999999998</v>
      </c>
      <c r="G26" s="26">
        <v>9.7949999999999999</v>
      </c>
      <c r="H26" s="28">
        <f t="shared" si="0"/>
        <v>-9.690208371749943</v>
      </c>
      <c r="I26" s="27">
        <f t="shared" si="5"/>
        <v>11.187807545106597</v>
      </c>
      <c r="J26" s="28">
        <f t="shared" si="1"/>
        <v>1.2177125899920063</v>
      </c>
      <c r="K26" s="27">
        <f t="shared" si="2"/>
        <v>1.3244208253757368</v>
      </c>
      <c r="L26" s="18"/>
    </row>
    <row r="27" spans="1:15">
      <c r="A27" s="16"/>
      <c r="B27" s="11" t="s">
        <v>8</v>
      </c>
      <c r="C27" s="25">
        <v>7.0033333333333339</v>
      </c>
      <c r="D27" s="25">
        <v>7.0183333333333335</v>
      </c>
      <c r="E27" s="25">
        <v>8.2149999999999999</v>
      </c>
      <c r="F27" s="25">
        <v>8.7593333333333323</v>
      </c>
      <c r="G27" s="26">
        <v>8.5713333333333335</v>
      </c>
      <c r="H27" s="28">
        <f t="shared" si="0"/>
        <v>-2.1462820610396394</v>
      </c>
      <c r="I27" s="27">
        <f t="shared" si="5"/>
        <v>6.6260904848853608</v>
      </c>
      <c r="J27" s="28">
        <f t="shared" si="1"/>
        <v>1.0655865761121133</v>
      </c>
      <c r="K27" s="27">
        <f t="shared" si="2"/>
        <v>1.0696149256015617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611.44433333333336</v>
      </c>
      <c r="D13" s="26">
        <v>668.07433333333336</v>
      </c>
      <c r="E13" s="26">
        <v>676.23100000000011</v>
      </c>
      <c r="F13" s="26">
        <v>686.21866666666665</v>
      </c>
      <c r="G13" s="26">
        <v>695.59466666666674</v>
      </c>
      <c r="H13" s="28">
        <f t="shared" ref="H13:H27" si="0">IF(OR(OR(G13=0,F13=0),G13=""),"",(G13/F13-1)*100)</f>
        <v>1.3663283229446987</v>
      </c>
      <c r="I13" s="27">
        <f>IF(OR(OR(G13=0,F13=0),F13=""),"",(F13/E13-1)*100)</f>
        <v>1.4769607821390141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261.74066666666664</v>
      </c>
      <c r="D14" s="25">
        <f t="shared" ref="D14:G14" si="3">D13-SUM(D15:D27)</f>
        <v>293.40733333333327</v>
      </c>
      <c r="E14" s="25">
        <f t="shared" si="3"/>
        <v>301.88600000000014</v>
      </c>
      <c r="F14" s="25">
        <f t="shared" si="3"/>
        <v>304.73466666666661</v>
      </c>
      <c r="G14" s="26">
        <f t="shared" si="3"/>
        <v>308.74200000000019</v>
      </c>
      <c r="H14" s="54">
        <f t="shared" si="0"/>
        <v>1.315023780250435</v>
      </c>
      <c r="I14" s="53">
        <f t="shared" ref="I14" si="4">IF(OR(OR(G14=0,F14=0),F14=""),"",(F14/E14-1)*100)</f>
        <v>0.94362331034445468</v>
      </c>
      <c r="J14" s="54">
        <f t="shared" si="1"/>
        <v>44.385331687419516</v>
      </c>
      <c r="K14" s="53">
        <f t="shared" si="2"/>
        <v>44.40780781247571</v>
      </c>
      <c r="L14" s="18"/>
    </row>
    <row r="15" spans="1:15">
      <c r="A15" s="16"/>
      <c r="B15" s="12" t="s">
        <v>4</v>
      </c>
      <c r="C15" s="109">
        <v>115.64666666666666</v>
      </c>
      <c r="D15" s="109">
        <v>147.17833333333334</v>
      </c>
      <c r="E15" s="109">
        <v>153.18266666666668</v>
      </c>
      <c r="F15" s="109">
        <v>133.45766666666665</v>
      </c>
      <c r="G15" s="109">
        <v>162.03599999999997</v>
      </c>
      <c r="H15" s="50">
        <f t="shared" si="0"/>
        <v>21.413781648612652</v>
      </c>
      <c r="I15" s="36">
        <f>IF(OR(OR(G15=0,F15=0),F15=""),"",(F15/E15-1)*100)</f>
        <v>-12.876783273999681</v>
      </c>
      <c r="J15" s="50">
        <f t="shared" si="1"/>
        <v>23.294600686990119</v>
      </c>
      <c r="K15" s="36">
        <f t="shared" si="2"/>
        <v>19.44827110503163</v>
      </c>
      <c r="L15" s="18"/>
    </row>
    <row r="16" spans="1:15">
      <c r="A16" s="16"/>
      <c r="B16" s="11" t="s">
        <v>23</v>
      </c>
      <c r="C16" s="25">
        <v>50.81366666666667</v>
      </c>
      <c r="D16" s="25">
        <v>54.92433333333333</v>
      </c>
      <c r="E16" s="25">
        <v>61.056999999999995</v>
      </c>
      <c r="F16" s="25">
        <v>67.737333333333339</v>
      </c>
      <c r="G16" s="26">
        <v>51.82566666666667</v>
      </c>
      <c r="H16" s="28">
        <f t="shared" si="0"/>
        <v>-23.490246638978018</v>
      </c>
      <c r="I16" s="27">
        <f t="shared" ref="I16:I27" si="5">IF(OR(OR(G16=0,F16=0),F16=""),"",(F16/E16-1)*100)</f>
        <v>10.94114242975146</v>
      </c>
      <c r="J16" s="28">
        <f t="shared" si="1"/>
        <v>7.4505554959209963</v>
      </c>
      <c r="K16" s="27">
        <f t="shared" si="2"/>
        <v>9.8711003683956928</v>
      </c>
      <c r="L16" s="18"/>
      <c r="N16" s="23" t="s">
        <v>4</v>
      </c>
      <c r="O16" s="34">
        <f>J15</f>
        <v>23.294600686990119</v>
      </c>
    </row>
    <row r="17" spans="1:15">
      <c r="A17" s="16"/>
      <c r="B17" s="11" t="s">
        <v>24</v>
      </c>
      <c r="C17" s="55">
        <v>56.507333333333328</v>
      </c>
      <c r="D17" s="55">
        <v>51.461666666666666</v>
      </c>
      <c r="E17" s="55">
        <v>44.026999999999994</v>
      </c>
      <c r="F17" s="55">
        <v>49.945666666666661</v>
      </c>
      <c r="G17" s="56">
        <v>44.488333333333337</v>
      </c>
      <c r="H17" s="28">
        <f t="shared" si="0"/>
        <v>-10.926540173655352</v>
      </c>
      <c r="I17" s="27">
        <f t="shared" si="5"/>
        <v>13.443265874728393</v>
      </c>
      <c r="J17" s="28">
        <f t="shared" si="1"/>
        <v>6.3957266300680855</v>
      </c>
      <c r="K17" s="27">
        <f t="shared" si="2"/>
        <v>7.2783893957999783</v>
      </c>
      <c r="L17" s="18"/>
      <c r="N17" s="23" t="s">
        <v>37</v>
      </c>
      <c r="O17" s="34">
        <f>100-O16</f>
        <v>76.705399313009877</v>
      </c>
    </row>
    <row r="18" spans="1:15">
      <c r="A18" s="16"/>
      <c r="B18" s="11" t="s">
        <v>25</v>
      </c>
      <c r="C18" s="25">
        <v>35.407333333333334</v>
      </c>
      <c r="D18" s="25">
        <v>35.751333333333328</v>
      </c>
      <c r="E18" s="25">
        <v>27.654666666666667</v>
      </c>
      <c r="F18" s="25">
        <v>31.377999999999997</v>
      </c>
      <c r="G18" s="26">
        <v>36.690999999999995</v>
      </c>
      <c r="H18" s="28">
        <f t="shared" si="0"/>
        <v>16.932245522340494</v>
      </c>
      <c r="I18" s="27">
        <f t="shared" si="5"/>
        <v>13.463670989826904</v>
      </c>
      <c r="J18" s="28">
        <f t="shared" si="1"/>
        <v>5.2747672974299196</v>
      </c>
      <c r="K18" s="27">
        <f t="shared" si="2"/>
        <v>4.5725949357250553</v>
      </c>
      <c r="L18" s="18"/>
    </row>
    <row r="19" spans="1:15">
      <c r="A19" s="16"/>
      <c r="B19" s="11" t="s">
        <v>5</v>
      </c>
      <c r="C19" s="25">
        <v>18.418000000000003</v>
      </c>
      <c r="D19" s="25">
        <v>14.096333333333334</v>
      </c>
      <c r="E19" s="25">
        <v>16.876999999999999</v>
      </c>
      <c r="F19" s="25">
        <v>19.154666666666667</v>
      </c>
      <c r="G19" s="26">
        <v>20.535999999999998</v>
      </c>
      <c r="H19" s="28">
        <f t="shared" si="0"/>
        <v>7.2114715300013676</v>
      </c>
      <c r="I19" s="27">
        <f t="shared" si="5"/>
        <v>13.495684462088464</v>
      </c>
      <c r="J19" s="28">
        <f t="shared" si="1"/>
        <v>2.9522940563086544</v>
      </c>
      <c r="K19" s="27">
        <f t="shared" si="2"/>
        <v>2.7913357064026241</v>
      </c>
      <c r="L19" s="18"/>
    </row>
    <row r="20" spans="1:15">
      <c r="A20" s="16"/>
      <c r="B20" s="11" t="s">
        <v>19</v>
      </c>
      <c r="C20" s="25">
        <v>11.254666666666665</v>
      </c>
      <c r="D20" s="25">
        <v>15.933333333333332</v>
      </c>
      <c r="E20" s="25">
        <v>14.605666666666664</v>
      </c>
      <c r="F20" s="25">
        <v>17.056000000000001</v>
      </c>
      <c r="G20" s="26">
        <v>15.381666666666668</v>
      </c>
      <c r="H20" s="28">
        <f t="shared" si="0"/>
        <v>-9.8166823014383944</v>
      </c>
      <c r="I20" s="27">
        <f t="shared" si="5"/>
        <v>16.776593559577368</v>
      </c>
      <c r="J20" s="28">
        <f t="shared" si="1"/>
        <v>2.2112973839170702</v>
      </c>
      <c r="K20" s="27">
        <f t="shared" si="2"/>
        <v>2.4855051062440738</v>
      </c>
      <c r="L20" s="18"/>
    </row>
    <row r="21" spans="1:15">
      <c r="A21" s="16"/>
      <c r="B21" s="11" t="s">
        <v>20</v>
      </c>
      <c r="C21" s="25">
        <v>9.5343333333333344</v>
      </c>
      <c r="D21" s="25">
        <v>8.822000000000001</v>
      </c>
      <c r="E21" s="25">
        <v>12.432666666666668</v>
      </c>
      <c r="F21" s="25">
        <v>11.502666666666665</v>
      </c>
      <c r="G21" s="26">
        <v>9.5996666666666659</v>
      </c>
      <c r="H21" s="28">
        <f t="shared" si="0"/>
        <v>-16.543989799466786</v>
      </c>
      <c r="I21" s="27">
        <f t="shared" si="5"/>
        <v>-7.4802938495361904</v>
      </c>
      <c r="J21" s="28">
        <f t="shared" si="1"/>
        <v>1.3800661688032874</v>
      </c>
      <c r="K21" s="27">
        <f t="shared" si="2"/>
        <v>1.676239255125674</v>
      </c>
      <c r="L21" s="18"/>
    </row>
    <row r="22" spans="1:15">
      <c r="A22" s="16"/>
      <c r="B22" s="11" t="s">
        <v>8</v>
      </c>
      <c r="C22" s="25">
        <v>9.7730000000000015</v>
      </c>
      <c r="D22" s="25">
        <v>9.4893333333333327</v>
      </c>
      <c r="E22" s="25">
        <v>9.5526666666666671</v>
      </c>
      <c r="F22" s="25">
        <v>9.5083333333333329</v>
      </c>
      <c r="G22" s="26">
        <v>9.0609999999999999</v>
      </c>
      <c r="H22" s="28">
        <f t="shared" si="0"/>
        <v>-4.7046450482033269</v>
      </c>
      <c r="I22" s="27">
        <f t="shared" si="5"/>
        <v>-0.46409379579873677</v>
      </c>
      <c r="J22" s="28">
        <f t="shared" si="1"/>
        <v>1.3026264337851927</v>
      </c>
      <c r="K22" s="27">
        <f t="shared" si="2"/>
        <v>1.3856127492888564</v>
      </c>
      <c r="L22" s="18"/>
    </row>
    <row r="23" spans="1:15">
      <c r="A23" s="16"/>
      <c r="B23" s="11" t="s">
        <v>7</v>
      </c>
      <c r="C23" s="25">
        <v>8.4366666666666674</v>
      </c>
      <c r="D23" s="25">
        <v>6.7506666666666675</v>
      </c>
      <c r="E23" s="25">
        <v>6.5896666666666661</v>
      </c>
      <c r="F23" s="25">
        <v>8.972999999999999</v>
      </c>
      <c r="G23" s="26">
        <v>8.4666666666666668</v>
      </c>
      <c r="H23" s="28">
        <f t="shared" si="0"/>
        <v>-5.6428544893941002</v>
      </c>
      <c r="I23" s="27">
        <f t="shared" si="5"/>
        <v>36.167737366584049</v>
      </c>
      <c r="J23" s="28">
        <f t="shared" si="1"/>
        <v>1.2171839538735201</v>
      </c>
      <c r="K23" s="27">
        <f t="shared" si="2"/>
        <v>1.3076006870501917</v>
      </c>
      <c r="L23" s="18"/>
    </row>
    <row r="24" spans="1:15">
      <c r="A24" s="16"/>
      <c r="B24" s="11" t="s">
        <v>22</v>
      </c>
      <c r="C24" s="25">
        <v>10.728999999999999</v>
      </c>
      <c r="D24" s="25">
        <v>9.3140000000000001</v>
      </c>
      <c r="E24" s="25">
        <v>8.6959999999999997</v>
      </c>
      <c r="F24" s="25">
        <v>9.2506666666666657</v>
      </c>
      <c r="G24" s="26">
        <v>8.4643333333333342</v>
      </c>
      <c r="H24" s="28">
        <f t="shared" si="0"/>
        <v>-8.5002882675122358</v>
      </c>
      <c r="I24" s="27">
        <f t="shared" si="5"/>
        <v>6.3784115302054412</v>
      </c>
      <c r="J24" s="28">
        <f t="shared" si="1"/>
        <v>1.2168485094767834</v>
      </c>
      <c r="K24" s="27">
        <f t="shared" si="2"/>
        <v>1.3480639796061118</v>
      </c>
      <c r="L24" s="18"/>
    </row>
    <row r="25" spans="1:15">
      <c r="A25" s="16"/>
      <c r="B25" s="11" t="s">
        <v>21</v>
      </c>
      <c r="C25" s="25">
        <v>9.1356666666666655</v>
      </c>
      <c r="D25" s="25">
        <v>7.0350000000000001</v>
      </c>
      <c r="E25" s="25">
        <v>6.7936666666666667</v>
      </c>
      <c r="F25" s="25">
        <v>9.3243333333333336</v>
      </c>
      <c r="G25" s="26">
        <v>8.2916666666666661</v>
      </c>
      <c r="H25" s="28">
        <f t="shared" si="0"/>
        <v>-11.074965144961224</v>
      </c>
      <c r="I25" s="27">
        <f t="shared" si="5"/>
        <v>37.250380256120906</v>
      </c>
      <c r="J25" s="28">
        <f t="shared" si="1"/>
        <v>1.1920256241182603</v>
      </c>
      <c r="K25" s="27">
        <f t="shared" si="2"/>
        <v>1.358799138855642</v>
      </c>
      <c r="L25" s="18"/>
    </row>
    <row r="26" spans="1:15">
      <c r="A26" s="16"/>
      <c r="B26" s="11" t="s">
        <v>10</v>
      </c>
      <c r="C26" s="25">
        <v>8.41</v>
      </c>
      <c r="D26" s="25">
        <v>8.6716666666666669</v>
      </c>
      <c r="E26" s="25">
        <v>7.198666666666667</v>
      </c>
      <c r="F26" s="25">
        <v>9.124666666666668</v>
      </c>
      <c r="G26" s="26">
        <v>6.8916666666666657</v>
      </c>
      <c r="H26" s="28">
        <f t="shared" si="0"/>
        <v>-24.472126835683518</v>
      </c>
      <c r="I26" s="27">
        <f t="shared" si="5"/>
        <v>26.754954621226169</v>
      </c>
      <c r="J26" s="28">
        <f t="shared" si="1"/>
        <v>0.99075898607618207</v>
      </c>
      <c r="K26" s="27">
        <f t="shared" si="2"/>
        <v>1.3297024855051065</v>
      </c>
      <c r="L26" s="18"/>
    </row>
    <row r="27" spans="1:15">
      <c r="A27" s="16"/>
      <c r="B27" s="11" t="s">
        <v>18</v>
      </c>
      <c r="C27" s="25">
        <v>5.6373333333333333</v>
      </c>
      <c r="D27" s="25">
        <v>5.2389999999999999</v>
      </c>
      <c r="E27" s="25">
        <v>5.6776666666666671</v>
      </c>
      <c r="F27" s="25">
        <v>5.0709999999999988</v>
      </c>
      <c r="G27" s="26">
        <v>5.1189999999999998</v>
      </c>
      <c r="H27" s="28">
        <f t="shared" si="0"/>
        <v>0.94655886412937651</v>
      </c>
      <c r="I27" s="27">
        <f t="shared" si="5"/>
        <v>-10.685140609405297</v>
      </c>
      <c r="J27" s="28">
        <f t="shared" si="1"/>
        <v>0.73591708581242699</v>
      </c>
      <c r="K27" s="27">
        <f t="shared" si="2"/>
        <v>0.73897727449365003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topLeftCell="A13" zoomScaleNormal="100" zoomScaleSheetLayoutView="100" workbookViewId="0">
      <selection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6243.3643333333339</v>
      </c>
      <c r="D13" s="26">
        <v>7342.9233333333332</v>
      </c>
      <c r="E13" s="26">
        <v>7597.8329999999996</v>
      </c>
      <c r="F13" s="26">
        <v>8003.7979999999998</v>
      </c>
      <c r="G13" s="26">
        <v>8435.617666666667</v>
      </c>
      <c r="H13" s="28">
        <f t="shared" ref="H13:H27" si="0">IF(OR(OR(G13=0,F13=0),G13=""),"",(G13/F13-1)*100)</f>
        <v>5.3951844695064421</v>
      </c>
      <c r="I13" s="27">
        <f>IF(OR(OR(G13=0,F13=0),F13=""),"",(F13/E13-1)*100)</f>
        <v>5.3431682428397798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3508.1150000000007</v>
      </c>
      <c r="D14" s="25">
        <f t="shared" ref="D14:G14" si="3">D13-SUM(D15:D27)</f>
        <v>4161.2633333333324</v>
      </c>
      <c r="E14" s="25">
        <f t="shared" si="3"/>
        <v>4358.0643333333319</v>
      </c>
      <c r="F14" s="25">
        <f t="shared" si="3"/>
        <v>4629.8376666666663</v>
      </c>
      <c r="G14" s="26">
        <f t="shared" si="3"/>
        <v>4853.5550000000003</v>
      </c>
      <c r="H14" s="54">
        <f t="shared" si="0"/>
        <v>4.8320772657759914</v>
      </c>
      <c r="I14" s="53">
        <f t="shared" ref="I14" si="4">IF(OR(OR(G14=0,F14=0),F14=""),"",(F14/E14-1)*100)</f>
        <v>6.2361019146650376</v>
      </c>
      <c r="J14" s="54">
        <f t="shared" si="1"/>
        <v>57.536450699737344</v>
      </c>
      <c r="K14" s="53">
        <f t="shared" si="2"/>
        <v>57.845508678088407</v>
      </c>
      <c r="L14" s="18"/>
    </row>
    <row r="15" spans="1:15">
      <c r="A15" s="16"/>
      <c r="B15" s="12" t="s">
        <v>4</v>
      </c>
      <c r="C15" s="109">
        <v>899.26900000000012</v>
      </c>
      <c r="D15" s="109">
        <v>1066.4296666666667</v>
      </c>
      <c r="E15" s="109">
        <v>1067.9393333333335</v>
      </c>
      <c r="F15" s="109">
        <v>1189.2470000000001</v>
      </c>
      <c r="G15" s="109">
        <v>1301.9506666666668</v>
      </c>
      <c r="H15" s="50">
        <f t="shared" si="0"/>
        <v>9.4768930816446773</v>
      </c>
      <c r="I15" s="36">
        <f>IF(OR(OR(G15=0,F15=0),F15=""),"",(F15/E15-1)*100)</f>
        <v>11.359040994213764</v>
      </c>
      <c r="J15" s="50">
        <f t="shared" si="1"/>
        <v>15.433969604991976</v>
      </c>
      <c r="K15" s="36">
        <f t="shared" si="2"/>
        <v>14.858533411263004</v>
      </c>
      <c r="L15" s="18"/>
    </row>
    <row r="16" spans="1:15">
      <c r="A16" s="16"/>
      <c r="B16" s="11" t="s">
        <v>23</v>
      </c>
      <c r="C16" s="55">
        <v>407.63733333333334</v>
      </c>
      <c r="D16" s="55">
        <v>470.10500000000002</v>
      </c>
      <c r="E16" s="55">
        <v>491.42333333333335</v>
      </c>
      <c r="F16" s="55">
        <v>480.21</v>
      </c>
      <c r="G16" s="56">
        <v>504.59899999999999</v>
      </c>
      <c r="H16" s="54">
        <f t="shared" si="0"/>
        <v>5.0788196830553245</v>
      </c>
      <c r="I16" s="53">
        <f t="shared" ref="I16:I27" si="5">IF(OR(OR(G16=0,F16=0),F16=""),"",(F16/E16-1)*100)</f>
        <v>-2.2818072673255307</v>
      </c>
      <c r="J16" s="54">
        <f t="shared" si="1"/>
        <v>5.9817670731323247</v>
      </c>
      <c r="K16" s="53">
        <f t="shared" si="2"/>
        <v>5.9997766060562752</v>
      </c>
      <c r="L16" s="18"/>
      <c r="N16" s="23" t="s">
        <v>4</v>
      </c>
      <c r="O16" s="34">
        <f>J15</f>
        <v>15.433969604991976</v>
      </c>
    </row>
    <row r="17" spans="1:15">
      <c r="A17" s="16"/>
      <c r="B17" s="11" t="s">
        <v>24</v>
      </c>
      <c r="C17" s="55">
        <v>334.46233333333333</v>
      </c>
      <c r="D17" s="55">
        <v>394.83566666666667</v>
      </c>
      <c r="E17" s="55">
        <v>415.93433333333337</v>
      </c>
      <c r="F17" s="55">
        <v>398.95433333333335</v>
      </c>
      <c r="G17" s="56">
        <v>405.77966666666663</v>
      </c>
      <c r="H17" s="28">
        <f t="shared" si="0"/>
        <v>1.710805664474524</v>
      </c>
      <c r="I17" s="27">
        <f t="shared" si="5"/>
        <v>-4.0823751826209786</v>
      </c>
      <c r="J17" s="28">
        <f t="shared" si="1"/>
        <v>4.8103136332281213</v>
      </c>
      <c r="K17" s="27">
        <f t="shared" si="2"/>
        <v>4.98456274550324</v>
      </c>
      <c r="L17" s="18"/>
      <c r="N17" s="23" t="s">
        <v>37</v>
      </c>
      <c r="O17" s="34">
        <f>100-O16</f>
        <v>84.566030395008028</v>
      </c>
    </row>
    <row r="18" spans="1:15">
      <c r="A18" s="16"/>
      <c r="B18" s="11" t="s">
        <v>25</v>
      </c>
      <c r="C18" s="25">
        <v>296.13166666666666</v>
      </c>
      <c r="D18" s="25">
        <v>313.65566666666666</v>
      </c>
      <c r="E18" s="25">
        <v>313.88333333333338</v>
      </c>
      <c r="F18" s="25">
        <v>354.58766666666662</v>
      </c>
      <c r="G18" s="26">
        <v>351.69700000000006</v>
      </c>
      <c r="H18" s="28">
        <f t="shared" si="0"/>
        <v>-0.81521917946005829</v>
      </c>
      <c r="I18" s="27">
        <f t="shared" si="5"/>
        <v>12.967981734189959</v>
      </c>
      <c r="J18" s="28">
        <f t="shared" si="1"/>
        <v>4.1691908511895974</v>
      </c>
      <c r="K18" s="27">
        <f t="shared" si="2"/>
        <v>4.4302425756705333</v>
      </c>
      <c r="L18" s="18"/>
    </row>
    <row r="19" spans="1:15">
      <c r="A19" s="16"/>
      <c r="B19" s="11" t="s">
        <v>19</v>
      </c>
      <c r="C19" s="25">
        <v>172.14966666666666</v>
      </c>
      <c r="D19" s="25">
        <v>205.96966666666665</v>
      </c>
      <c r="E19" s="25">
        <v>224.86466666666669</v>
      </c>
      <c r="F19" s="25">
        <v>218.65266666666665</v>
      </c>
      <c r="G19" s="26">
        <v>221.66099999999997</v>
      </c>
      <c r="H19" s="28">
        <f t="shared" si="0"/>
        <v>1.3758502830973907</v>
      </c>
      <c r="I19" s="27">
        <f t="shared" si="5"/>
        <v>-2.7625505118634486</v>
      </c>
      <c r="J19" s="28">
        <f t="shared" si="1"/>
        <v>2.6276795459316884</v>
      </c>
      <c r="K19" s="27">
        <f t="shared" si="2"/>
        <v>2.7318613821421613</v>
      </c>
      <c r="L19" s="18"/>
    </row>
    <row r="20" spans="1:15">
      <c r="A20" s="16"/>
      <c r="B20" s="11" t="s">
        <v>5</v>
      </c>
      <c r="C20" s="25">
        <v>158.654</v>
      </c>
      <c r="D20" s="25">
        <v>161.66933333333336</v>
      </c>
      <c r="E20" s="25">
        <v>176.03599999999997</v>
      </c>
      <c r="F20" s="25">
        <v>167.42</v>
      </c>
      <c r="G20" s="26">
        <v>187.22466666666665</v>
      </c>
      <c r="H20" s="28">
        <f t="shared" si="0"/>
        <v>11.829331421972689</v>
      </c>
      <c r="I20" s="27">
        <f t="shared" si="5"/>
        <v>-4.894453407257604</v>
      </c>
      <c r="J20" s="28">
        <f t="shared" si="1"/>
        <v>2.2194541533868311</v>
      </c>
      <c r="K20" s="27">
        <f t="shared" si="2"/>
        <v>2.0917569383934973</v>
      </c>
      <c r="L20" s="18"/>
    </row>
    <row r="21" spans="1:15">
      <c r="A21" s="16"/>
      <c r="B21" s="11" t="s">
        <v>20</v>
      </c>
      <c r="C21" s="25">
        <v>119.25233333333334</v>
      </c>
      <c r="D21" s="25">
        <v>181.815</v>
      </c>
      <c r="E21" s="25">
        <v>139.994</v>
      </c>
      <c r="F21" s="25">
        <v>139.93199999999999</v>
      </c>
      <c r="G21" s="26">
        <v>171.30766666666668</v>
      </c>
      <c r="H21" s="28">
        <f t="shared" si="0"/>
        <v>22.422081201345435</v>
      </c>
      <c r="I21" s="27">
        <f t="shared" si="5"/>
        <v>-4.4287612326254777E-2</v>
      </c>
      <c r="J21" s="28">
        <f t="shared" si="1"/>
        <v>2.0307661327941489</v>
      </c>
      <c r="K21" s="27">
        <f t="shared" si="2"/>
        <v>1.7483199850870799</v>
      </c>
      <c r="L21" s="18"/>
    </row>
    <row r="22" spans="1:15">
      <c r="A22" s="16"/>
      <c r="B22" s="11" t="s">
        <v>22</v>
      </c>
      <c r="C22" s="25">
        <v>71.352333333333334</v>
      </c>
      <c r="D22" s="25">
        <v>75.835333333333338</v>
      </c>
      <c r="E22" s="25">
        <v>81.298666666666676</v>
      </c>
      <c r="F22" s="25">
        <v>87.580666666666673</v>
      </c>
      <c r="G22" s="26">
        <v>95.748000000000005</v>
      </c>
      <c r="H22" s="28">
        <f t="shared" si="0"/>
        <v>9.3254980170661703</v>
      </c>
      <c r="I22" s="27">
        <f t="shared" si="5"/>
        <v>7.7270639944894581</v>
      </c>
      <c r="J22" s="28">
        <f t="shared" si="1"/>
        <v>1.1350443296920403</v>
      </c>
      <c r="K22" s="27">
        <f t="shared" si="2"/>
        <v>1.0942388434424091</v>
      </c>
      <c r="L22" s="18"/>
    </row>
    <row r="23" spans="1:15">
      <c r="A23" s="16"/>
      <c r="B23" s="11" t="s">
        <v>7</v>
      </c>
      <c r="C23" s="25">
        <v>67.922000000000011</v>
      </c>
      <c r="D23" s="25">
        <v>79.721999999999994</v>
      </c>
      <c r="E23" s="25">
        <v>87.448333333333338</v>
      </c>
      <c r="F23" s="25">
        <v>86.338000000000008</v>
      </c>
      <c r="G23" s="26">
        <v>86.458666666666659</v>
      </c>
      <c r="H23" s="28">
        <f t="shared" si="0"/>
        <v>0.1397607851312932</v>
      </c>
      <c r="I23" s="27">
        <f t="shared" si="5"/>
        <v>-1.2697021098172168</v>
      </c>
      <c r="J23" s="28">
        <f t="shared" si="1"/>
        <v>1.024923960320155</v>
      </c>
      <c r="K23" s="27">
        <f t="shared" si="2"/>
        <v>1.0787128810597171</v>
      </c>
      <c r="L23" s="18"/>
    </row>
    <row r="24" spans="1:15">
      <c r="A24" s="16"/>
      <c r="B24" s="11" t="s">
        <v>18</v>
      </c>
      <c r="C24" s="25">
        <v>65.379000000000005</v>
      </c>
      <c r="D24" s="25">
        <v>75.495999999999995</v>
      </c>
      <c r="E24" s="25">
        <v>70.435999999999993</v>
      </c>
      <c r="F24" s="25">
        <v>81.222333333333324</v>
      </c>
      <c r="G24" s="26">
        <v>75.542000000000002</v>
      </c>
      <c r="H24" s="28">
        <f t="shared" si="0"/>
        <v>-6.9935608843216261</v>
      </c>
      <c r="I24" s="27">
        <f t="shared" si="5"/>
        <v>15.313665360516392</v>
      </c>
      <c r="J24" s="28">
        <f t="shared" si="1"/>
        <v>0.89551237366416125</v>
      </c>
      <c r="K24" s="27">
        <f t="shared" si="2"/>
        <v>1.0147973916050022</v>
      </c>
      <c r="L24" s="18"/>
    </row>
    <row r="25" spans="1:15">
      <c r="A25" s="16"/>
      <c r="B25" s="11" t="s">
        <v>10</v>
      </c>
      <c r="C25" s="25">
        <v>49.428333333333342</v>
      </c>
      <c r="D25" s="25">
        <v>55.943333333333328</v>
      </c>
      <c r="E25" s="25">
        <v>58.371000000000002</v>
      </c>
      <c r="F25" s="25">
        <v>66.28166666666668</v>
      </c>
      <c r="G25" s="26">
        <v>65.337333333333333</v>
      </c>
      <c r="H25" s="28">
        <f t="shared" si="0"/>
        <v>-1.4247278030627086</v>
      </c>
      <c r="I25" s="27">
        <f t="shared" si="5"/>
        <v>13.552391884097714</v>
      </c>
      <c r="J25" s="28">
        <f t="shared" si="1"/>
        <v>0.77454118850731857</v>
      </c>
      <c r="K25" s="27">
        <f t="shared" si="2"/>
        <v>0.82812767971738765</v>
      </c>
      <c r="L25" s="18"/>
    </row>
    <row r="26" spans="1:15">
      <c r="A26" s="16"/>
      <c r="B26" s="11" t="s">
        <v>8</v>
      </c>
      <c r="C26" s="25">
        <v>49.507333333333328</v>
      </c>
      <c r="D26" s="25">
        <v>55.212333333333333</v>
      </c>
      <c r="E26" s="25">
        <v>61.05533333333333</v>
      </c>
      <c r="F26" s="25">
        <v>56.334333333333326</v>
      </c>
      <c r="G26" s="26">
        <v>63.366666666666674</v>
      </c>
      <c r="H26" s="28">
        <f t="shared" si="0"/>
        <v>12.483210357212627</v>
      </c>
      <c r="I26" s="27">
        <f t="shared" si="5"/>
        <v>-7.732330235960827</v>
      </c>
      <c r="J26" s="28">
        <f t="shared" si="1"/>
        <v>0.75117992742914341</v>
      </c>
      <c r="K26" s="27">
        <f t="shared" si="2"/>
        <v>0.70384501624520424</v>
      </c>
      <c r="L26" s="18"/>
    </row>
    <row r="27" spans="1:15">
      <c r="A27" s="16"/>
      <c r="B27" s="11" t="s">
        <v>21</v>
      </c>
      <c r="C27" s="25">
        <v>44.104000000000006</v>
      </c>
      <c r="D27" s="25">
        <v>44.971000000000004</v>
      </c>
      <c r="E27" s="25">
        <v>51.084333333333326</v>
      </c>
      <c r="F27" s="25">
        <v>47.199666666666666</v>
      </c>
      <c r="G27" s="26">
        <v>51.390333333333331</v>
      </c>
      <c r="H27" s="28">
        <f t="shared" si="0"/>
        <v>8.8785937753797626</v>
      </c>
      <c r="I27" s="27">
        <f t="shared" si="5"/>
        <v>-7.6044188368253662</v>
      </c>
      <c r="J27" s="28">
        <f t="shared" si="1"/>
        <v>0.60920652599515235</v>
      </c>
      <c r="K27" s="27">
        <f t="shared" si="2"/>
        <v>0.58971586572607992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715.76466666666659</v>
      </c>
      <c r="D13" s="26">
        <v>851.07399999999996</v>
      </c>
      <c r="E13" s="26">
        <v>885.47733333333338</v>
      </c>
      <c r="F13" s="26">
        <v>967.54666666666662</v>
      </c>
      <c r="G13" s="26">
        <v>919.48599999999999</v>
      </c>
      <c r="H13" s="28">
        <f t="shared" ref="H13:H27" si="0">IF(OR(OR(G13=0,F13=0),G13=""),"",(G13/F13-1)*100)</f>
        <v>-4.9672711738279585</v>
      </c>
      <c r="I13" s="27">
        <f>IF(OR(OR(G13=0,F13=0),F13=""),"",(F13/E13-1)*100)</f>
        <v>9.2683720117812118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355.9</v>
      </c>
      <c r="D14" s="25">
        <f t="shared" ref="D14:G14" si="3">D13-SUM(D15:D27)</f>
        <v>425.18166666666662</v>
      </c>
      <c r="E14" s="25">
        <f t="shared" si="3"/>
        <v>466.27299999999997</v>
      </c>
      <c r="F14" s="25">
        <f t="shared" si="3"/>
        <v>521.03366666666659</v>
      </c>
      <c r="G14" s="26">
        <f t="shared" si="3"/>
        <v>451.63099999999997</v>
      </c>
      <c r="H14" s="54">
        <f t="shared" si="0"/>
        <v>-13.320188522686626</v>
      </c>
      <c r="I14" s="53">
        <f t="shared" ref="I14" si="4">IF(OR(OR(G14=0,F14=0),F14=""),"",(F14/E14-1)*100)</f>
        <v>11.744335757521164</v>
      </c>
      <c r="J14" s="54">
        <f t="shared" si="1"/>
        <v>49.117767970366053</v>
      </c>
      <c r="K14" s="53">
        <f t="shared" si="2"/>
        <v>53.851011492985691</v>
      </c>
      <c r="L14" s="18"/>
    </row>
    <row r="15" spans="1:15">
      <c r="A15" s="16"/>
      <c r="B15" s="12" t="s">
        <v>4</v>
      </c>
      <c r="C15" s="109">
        <v>156.43966666666665</v>
      </c>
      <c r="D15" s="109">
        <v>198.744</v>
      </c>
      <c r="E15" s="109">
        <v>156.98933333333332</v>
      </c>
      <c r="F15" s="109">
        <v>143.99066666666667</v>
      </c>
      <c r="G15" s="109">
        <v>189.27333333333334</v>
      </c>
      <c r="H15" s="50">
        <f t="shared" si="0"/>
        <v>31.448334614280562</v>
      </c>
      <c r="I15" s="36">
        <f>IF(OR(OR(G15=0,F15=0),F15=""),"",(F15/E15-1)*100)</f>
        <v>-8.279968065770916</v>
      </c>
      <c r="J15" s="50">
        <f t="shared" si="1"/>
        <v>20.584688982032716</v>
      </c>
      <c r="K15" s="36">
        <f t="shared" si="2"/>
        <v>14.882038420196789</v>
      </c>
      <c r="L15" s="18"/>
    </row>
    <row r="16" spans="1:15">
      <c r="A16" s="16"/>
      <c r="B16" s="11" t="s">
        <v>23</v>
      </c>
      <c r="C16" s="55">
        <v>51.878000000000007</v>
      </c>
      <c r="D16" s="55">
        <v>61.338333333333338</v>
      </c>
      <c r="E16" s="55">
        <v>72.683666666666667</v>
      </c>
      <c r="F16" s="55">
        <v>85.116</v>
      </c>
      <c r="G16" s="56">
        <v>77.41</v>
      </c>
      <c r="H16" s="54">
        <f t="shared" si="0"/>
        <v>-9.0535269514544936</v>
      </c>
      <c r="I16" s="53">
        <f t="shared" ref="I16:I27" si="5">IF(OR(OR(G16=0,F16=0),F16=""),"",(F16/E16-1)*100)</f>
        <v>17.104714034790014</v>
      </c>
      <c r="J16" s="54">
        <f t="shared" si="1"/>
        <v>8.4188340007351918</v>
      </c>
      <c r="K16" s="53">
        <f t="shared" si="2"/>
        <v>8.7970950582917631</v>
      </c>
      <c r="L16" s="18"/>
      <c r="N16" s="23" t="s">
        <v>4</v>
      </c>
      <c r="O16" s="34">
        <f>J15</f>
        <v>20.584688982032716</v>
      </c>
    </row>
    <row r="17" spans="1:15">
      <c r="A17" s="16"/>
      <c r="B17" s="11" t="s">
        <v>24</v>
      </c>
      <c r="C17" s="55">
        <v>50.389000000000003</v>
      </c>
      <c r="D17" s="55">
        <v>52.029333333333334</v>
      </c>
      <c r="E17" s="55">
        <v>53.067000000000007</v>
      </c>
      <c r="F17" s="55">
        <v>68.590999999999994</v>
      </c>
      <c r="G17" s="56">
        <v>46.210666666666668</v>
      </c>
      <c r="H17" s="28">
        <f t="shared" si="0"/>
        <v>-32.628673343927531</v>
      </c>
      <c r="I17" s="27">
        <f t="shared" si="5"/>
        <v>29.253585090545876</v>
      </c>
      <c r="J17" s="28">
        <f t="shared" si="1"/>
        <v>5.0257063910344115</v>
      </c>
      <c r="K17" s="27">
        <f t="shared" si="2"/>
        <v>7.0891671030510155</v>
      </c>
      <c r="L17" s="18"/>
      <c r="N17" s="23" t="s">
        <v>37</v>
      </c>
      <c r="O17" s="34">
        <f>100-O16</f>
        <v>79.415311017967284</v>
      </c>
    </row>
    <row r="18" spans="1:15">
      <c r="A18" s="16"/>
      <c r="B18" s="11" t="s">
        <v>19</v>
      </c>
      <c r="C18" s="25">
        <v>10.294666666666666</v>
      </c>
      <c r="D18" s="25">
        <v>18.034000000000002</v>
      </c>
      <c r="E18" s="25">
        <v>33.829333333333331</v>
      </c>
      <c r="F18" s="25">
        <v>44.87833333333333</v>
      </c>
      <c r="G18" s="26">
        <v>44.471333333333341</v>
      </c>
      <c r="H18" s="28">
        <f t="shared" si="0"/>
        <v>-0.90689642366396095</v>
      </c>
      <c r="I18" s="27">
        <f t="shared" si="5"/>
        <v>32.661004256660895</v>
      </c>
      <c r="J18" s="28">
        <f t="shared" si="1"/>
        <v>4.8365427351078036</v>
      </c>
      <c r="K18" s="27">
        <f t="shared" si="2"/>
        <v>4.6383636964969819</v>
      </c>
      <c r="L18" s="18"/>
    </row>
    <row r="19" spans="1:15">
      <c r="A19" s="16"/>
      <c r="B19" s="11" t="s">
        <v>25</v>
      </c>
      <c r="C19" s="25">
        <v>20.252666666666666</v>
      </c>
      <c r="D19" s="25">
        <v>25.088333333333335</v>
      </c>
      <c r="E19" s="25">
        <v>15.888333333333335</v>
      </c>
      <c r="F19" s="25">
        <v>16.753</v>
      </c>
      <c r="G19" s="26">
        <v>24.644666666666666</v>
      </c>
      <c r="H19" s="28">
        <f t="shared" si="0"/>
        <v>47.105990966792021</v>
      </c>
      <c r="I19" s="27">
        <f t="shared" si="5"/>
        <v>5.4421483268645598</v>
      </c>
      <c r="J19" s="28">
        <f t="shared" si="1"/>
        <v>2.6802655686619117</v>
      </c>
      <c r="K19" s="27">
        <f t="shared" si="2"/>
        <v>1.7314927100846127</v>
      </c>
      <c r="L19" s="18"/>
    </row>
    <row r="20" spans="1:15">
      <c r="A20" s="16"/>
      <c r="B20" s="11" t="s">
        <v>20</v>
      </c>
      <c r="C20" s="25">
        <v>14.994</v>
      </c>
      <c r="D20" s="25">
        <v>10.701000000000001</v>
      </c>
      <c r="E20" s="25">
        <v>20.475000000000001</v>
      </c>
      <c r="F20" s="25">
        <v>18.633666666666667</v>
      </c>
      <c r="G20" s="26">
        <v>18.304333333333332</v>
      </c>
      <c r="H20" s="28">
        <f t="shared" si="0"/>
        <v>-1.7674102431083583</v>
      </c>
      <c r="I20" s="27">
        <f t="shared" si="5"/>
        <v>-8.9930809930810049</v>
      </c>
      <c r="J20" s="28">
        <f t="shared" si="1"/>
        <v>1.9907136523376465</v>
      </c>
      <c r="K20" s="27">
        <f t="shared" si="2"/>
        <v>1.9258674861505387</v>
      </c>
      <c r="L20" s="18"/>
    </row>
    <row r="21" spans="1:15">
      <c r="A21" s="16"/>
      <c r="B21" s="11" t="s">
        <v>7</v>
      </c>
      <c r="C21" s="25">
        <v>11.516333333333334</v>
      </c>
      <c r="D21" s="25">
        <v>11.177999999999999</v>
      </c>
      <c r="E21" s="25">
        <v>11.960333333333333</v>
      </c>
      <c r="F21" s="25">
        <v>11.474666666666666</v>
      </c>
      <c r="G21" s="26">
        <v>13.381666666666668</v>
      </c>
      <c r="H21" s="28">
        <f t="shared" si="0"/>
        <v>16.619219149430652</v>
      </c>
      <c r="I21" s="27">
        <f t="shared" si="5"/>
        <v>-4.0606449095621606</v>
      </c>
      <c r="J21" s="28">
        <f t="shared" si="1"/>
        <v>1.4553420787990974</v>
      </c>
      <c r="K21" s="27">
        <f t="shared" si="2"/>
        <v>1.1859548548907202</v>
      </c>
      <c r="L21" s="18"/>
    </row>
    <row r="22" spans="1:15">
      <c r="A22" s="16"/>
      <c r="B22" s="11" t="s">
        <v>22</v>
      </c>
      <c r="C22" s="25">
        <v>8.113666666666667</v>
      </c>
      <c r="D22" s="25">
        <v>8.5939999999999994</v>
      </c>
      <c r="E22" s="25">
        <v>10.106333333333334</v>
      </c>
      <c r="F22" s="25">
        <v>11.089333333333334</v>
      </c>
      <c r="G22" s="26">
        <v>11.856999999999999</v>
      </c>
      <c r="H22" s="28">
        <f t="shared" si="0"/>
        <v>6.9225682337381134</v>
      </c>
      <c r="I22" s="27">
        <f t="shared" si="5"/>
        <v>9.726574095451701</v>
      </c>
      <c r="J22" s="28">
        <f t="shared" si="1"/>
        <v>1.2895247997250636</v>
      </c>
      <c r="K22" s="27">
        <f t="shared" si="2"/>
        <v>1.1461290411487475</v>
      </c>
      <c r="L22" s="18"/>
    </row>
    <row r="23" spans="1:15">
      <c r="A23" s="16"/>
      <c r="B23" s="11" t="s">
        <v>18</v>
      </c>
      <c r="C23" s="25">
        <v>8.5873333333333335</v>
      </c>
      <c r="D23" s="25">
        <v>10.132333333333333</v>
      </c>
      <c r="E23" s="25">
        <v>11.909333333333334</v>
      </c>
      <c r="F23" s="25">
        <v>13.263666666666666</v>
      </c>
      <c r="G23" s="26">
        <v>11.073666666666668</v>
      </c>
      <c r="H23" s="28">
        <f t="shared" si="0"/>
        <v>-16.511271393028558</v>
      </c>
      <c r="I23" s="27">
        <f t="shared" si="5"/>
        <v>11.372033139274507</v>
      </c>
      <c r="J23" s="28">
        <f t="shared" si="1"/>
        <v>1.2043322754959476</v>
      </c>
      <c r="K23" s="27">
        <f t="shared" si="2"/>
        <v>1.3708554970647411</v>
      </c>
      <c r="L23" s="18"/>
    </row>
    <row r="24" spans="1:15">
      <c r="A24" s="16"/>
      <c r="B24" s="11" t="s">
        <v>10</v>
      </c>
      <c r="C24" s="25">
        <v>7.762666666666667</v>
      </c>
      <c r="D24" s="25">
        <v>10.080333333333334</v>
      </c>
      <c r="E24" s="25">
        <v>7.5960000000000001</v>
      </c>
      <c r="F24" s="25">
        <v>8.4849999999999994</v>
      </c>
      <c r="G24" s="26">
        <v>9.1016666666666683</v>
      </c>
      <c r="H24" s="28">
        <f t="shared" si="0"/>
        <v>7.2677273620114224</v>
      </c>
      <c r="I24" s="27">
        <f t="shared" si="5"/>
        <v>11.703528172722466</v>
      </c>
      <c r="J24" s="28">
        <f t="shared" si="1"/>
        <v>0.98986462726639324</v>
      </c>
      <c r="K24" s="27">
        <f t="shared" si="2"/>
        <v>0.87696028443072505</v>
      </c>
      <c r="L24" s="18"/>
    </row>
    <row r="25" spans="1:15">
      <c r="A25" s="16"/>
      <c r="B25" s="11" t="s">
        <v>8</v>
      </c>
      <c r="C25" s="25">
        <v>9.690666666666667</v>
      </c>
      <c r="D25" s="25">
        <v>8.0250000000000004</v>
      </c>
      <c r="E25" s="25">
        <v>8.4353333333333325</v>
      </c>
      <c r="F25" s="25">
        <v>8.2249999999999996</v>
      </c>
      <c r="G25" s="26">
        <v>7.7183333333333337</v>
      </c>
      <c r="H25" s="28">
        <f t="shared" si="0"/>
        <v>-6.1600810536980628</v>
      </c>
      <c r="I25" s="27">
        <f t="shared" si="5"/>
        <v>-2.4934798071603481</v>
      </c>
      <c r="J25" s="28">
        <f t="shared" si="1"/>
        <v>0.8394182546915705</v>
      </c>
      <c r="K25" s="27">
        <f t="shared" si="2"/>
        <v>0.85008819557368454</v>
      </c>
      <c r="L25" s="18"/>
    </row>
    <row r="26" spans="1:15">
      <c r="A26" s="16"/>
      <c r="B26" s="11" t="s">
        <v>21</v>
      </c>
      <c r="C26" s="25">
        <v>3.2173333333333338</v>
      </c>
      <c r="D26" s="25">
        <v>5.992</v>
      </c>
      <c r="E26" s="25">
        <v>7.8086666666666673</v>
      </c>
      <c r="F26" s="25">
        <v>8.0869999999999997</v>
      </c>
      <c r="G26" s="26">
        <v>7.7153333333333336</v>
      </c>
      <c r="H26" s="28">
        <f t="shared" si="0"/>
        <v>-4.5958534273113134</v>
      </c>
      <c r="I26" s="27">
        <f t="shared" si="5"/>
        <v>3.5644156065909538</v>
      </c>
      <c r="J26" s="28">
        <f t="shared" si="1"/>
        <v>0.83909198544984198</v>
      </c>
      <c r="K26" s="27">
        <f t="shared" si="2"/>
        <v>0.83582531764187085</v>
      </c>
      <c r="L26" s="18"/>
    </row>
    <row r="27" spans="1:15">
      <c r="A27" s="16"/>
      <c r="B27" s="11" t="s">
        <v>5</v>
      </c>
      <c r="C27" s="25">
        <v>6.7286666666666664</v>
      </c>
      <c r="D27" s="25">
        <v>5.9556666666666667</v>
      </c>
      <c r="E27" s="25">
        <v>8.4556666666666658</v>
      </c>
      <c r="F27" s="25">
        <v>7.9256666666666655</v>
      </c>
      <c r="G27" s="26">
        <v>6.6930000000000005</v>
      </c>
      <c r="H27" s="28">
        <f t="shared" si="0"/>
        <v>-15.552845186524777</v>
      </c>
      <c r="I27" s="27">
        <f t="shared" si="5"/>
        <v>-6.2679859660188519</v>
      </c>
      <c r="J27" s="28">
        <f t="shared" si="1"/>
        <v>0.72790667829635258</v>
      </c>
      <c r="K27" s="27">
        <f t="shared" si="2"/>
        <v>0.81915084199211741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J27" sqref="J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626.31233333333341</v>
      </c>
      <c r="D13" s="26">
        <v>705.32600000000002</v>
      </c>
      <c r="E13" s="26">
        <v>844.31933333333325</v>
      </c>
      <c r="F13" s="26">
        <v>885.83866666666665</v>
      </c>
      <c r="G13" s="26">
        <v>873.67333333333329</v>
      </c>
      <c r="H13" s="28">
        <f t="shared" ref="H13:H27" si="0">IF(OR(OR(G13=0,F13=0),G13=""),"",(G13/F13-1)*100)</f>
        <v>-1.3733125219189679</v>
      </c>
      <c r="I13" s="27">
        <f>IF(OR(OR(G13=0,F13=0),F13=""),"",(F13/E13-1)*100)</f>
        <v>4.9174917231158188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431.72800000000012</v>
      </c>
      <c r="D14" s="25">
        <f t="shared" ref="D14:G14" si="3">D13-SUM(D15:D27)</f>
        <v>506.72266666666667</v>
      </c>
      <c r="E14" s="25">
        <f t="shared" si="3"/>
        <v>606.84066666666649</v>
      </c>
      <c r="F14" s="25">
        <f t="shared" si="3"/>
        <v>634.77866666666671</v>
      </c>
      <c r="G14" s="26">
        <f t="shared" si="3"/>
        <v>636.18666666666661</v>
      </c>
      <c r="H14" s="54">
        <f t="shared" si="0"/>
        <v>0.22180959662578825</v>
      </c>
      <c r="I14" s="53">
        <f t="shared" ref="I14" si="4">IF(OR(OR(G14=0,F14=0),F14=""),"",(F14/E14-1)*100)</f>
        <v>4.6038443918832384</v>
      </c>
      <c r="J14" s="54">
        <f t="shared" si="1"/>
        <v>72.817452747403678</v>
      </c>
      <c r="K14" s="53">
        <f t="shared" si="2"/>
        <v>71.658496129468276</v>
      </c>
      <c r="L14" s="18"/>
    </row>
    <row r="15" spans="1:15">
      <c r="A15" s="16"/>
      <c r="B15" s="12" t="s">
        <v>4</v>
      </c>
      <c r="C15" s="109">
        <v>45.771999999999998</v>
      </c>
      <c r="D15" s="109">
        <v>57.675333333333334</v>
      </c>
      <c r="E15" s="109">
        <v>83.944000000000003</v>
      </c>
      <c r="F15" s="109">
        <v>69.77033333333334</v>
      </c>
      <c r="G15" s="109">
        <v>85.311333333333337</v>
      </c>
      <c r="H15" s="50">
        <f t="shared" si="0"/>
        <v>22.274510178633712</v>
      </c>
      <c r="I15" s="36">
        <f>IF(OR(OR(G15=0,F15=0),F15=""),"",(F15/E15-1)*100)</f>
        <v>-16.884669144509033</v>
      </c>
      <c r="J15" s="50">
        <f t="shared" si="1"/>
        <v>9.7646717690059592</v>
      </c>
      <c r="K15" s="36">
        <f t="shared" si="2"/>
        <v>7.8761896447660158</v>
      </c>
      <c r="L15" s="18"/>
    </row>
    <row r="16" spans="1:15">
      <c r="A16" s="16"/>
      <c r="B16" s="11" t="s">
        <v>24</v>
      </c>
      <c r="C16" s="55">
        <v>26.855999999999998</v>
      </c>
      <c r="D16" s="55">
        <v>25.725666666666665</v>
      </c>
      <c r="E16" s="55">
        <v>27.438000000000002</v>
      </c>
      <c r="F16" s="55">
        <v>42.113666666666667</v>
      </c>
      <c r="G16" s="56">
        <v>30.353999999999999</v>
      </c>
      <c r="H16" s="54">
        <f t="shared" si="0"/>
        <v>-27.923635241133127</v>
      </c>
      <c r="I16" s="53">
        <f t="shared" ref="I16:I27" si="5">IF(OR(OR(G16=0,F16=0),F16=""),"",(F16/E16-1)*100)</f>
        <v>53.486648686736139</v>
      </c>
      <c r="J16" s="54">
        <f t="shared" si="1"/>
        <v>3.4742962663390586</v>
      </c>
      <c r="K16" s="53">
        <f t="shared" si="2"/>
        <v>4.7541011982618357</v>
      </c>
      <c r="L16" s="18"/>
      <c r="N16" s="23" t="s">
        <v>4</v>
      </c>
      <c r="O16" s="34">
        <f>J15</f>
        <v>9.7646717690059592</v>
      </c>
    </row>
    <row r="17" spans="1:15">
      <c r="A17" s="16"/>
      <c r="B17" s="11" t="s">
        <v>23</v>
      </c>
      <c r="C17" s="55">
        <v>25.381666666666664</v>
      </c>
      <c r="D17" s="55">
        <v>23.963999999999999</v>
      </c>
      <c r="E17" s="55">
        <v>28.60466666666667</v>
      </c>
      <c r="F17" s="55">
        <v>24.389333333333337</v>
      </c>
      <c r="G17" s="56">
        <v>21.905333333333335</v>
      </c>
      <c r="H17" s="28">
        <f t="shared" si="0"/>
        <v>-10.184780231795321</v>
      </c>
      <c r="I17" s="27">
        <f t="shared" si="5"/>
        <v>-14.73652317803622</v>
      </c>
      <c r="J17" s="28">
        <f t="shared" si="1"/>
        <v>2.5072681627763238</v>
      </c>
      <c r="K17" s="27">
        <f t="shared" si="2"/>
        <v>2.753247769721801</v>
      </c>
      <c r="L17" s="18"/>
      <c r="N17" s="23" t="s">
        <v>37</v>
      </c>
      <c r="O17" s="34">
        <f>100-O16</f>
        <v>90.235328230994043</v>
      </c>
    </row>
    <row r="18" spans="1:15">
      <c r="A18" s="16"/>
      <c r="B18" s="11" t="s">
        <v>25</v>
      </c>
      <c r="C18" s="25">
        <v>19.530666666666665</v>
      </c>
      <c r="D18" s="25">
        <v>12.987333333333334</v>
      </c>
      <c r="E18" s="25">
        <v>10.965666666666666</v>
      </c>
      <c r="F18" s="25">
        <v>22.333666666666662</v>
      </c>
      <c r="G18" s="26">
        <v>21.521666666666665</v>
      </c>
      <c r="H18" s="28">
        <f t="shared" si="0"/>
        <v>-3.6357666303487912</v>
      </c>
      <c r="I18" s="27">
        <f t="shared" si="5"/>
        <v>103.66902757090308</v>
      </c>
      <c r="J18" s="28">
        <f t="shared" si="1"/>
        <v>2.4633539614348612</v>
      </c>
      <c r="K18" s="27">
        <f t="shared" si="2"/>
        <v>2.5211889599159512</v>
      </c>
      <c r="L18" s="18"/>
    </row>
    <row r="19" spans="1:15">
      <c r="A19" s="16"/>
      <c r="B19" s="11" t="s">
        <v>19</v>
      </c>
      <c r="C19" s="25">
        <v>15.384666666666666</v>
      </c>
      <c r="D19" s="25">
        <v>14.035</v>
      </c>
      <c r="E19" s="25">
        <v>19.962999999999997</v>
      </c>
      <c r="F19" s="25">
        <v>27.195</v>
      </c>
      <c r="G19" s="26">
        <v>14.597333333333333</v>
      </c>
      <c r="H19" s="28">
        <f t="shared" si="0"/>
        <v>-46.32346632346632</v>
      </c>
      <c r="I19" s="27">
        <f t="shared" si="5"/>
        <v>36.227019986975925</v>
      </c>
      <c r="J19" s="28">
        <f t="shared" si="1"/>
        <v>1.6707999175893358</v>
      </c>
      <c r="K19" s="27">
        <f t="shared" si="2"/>
        <v>3.069972109293039</v>
      </c>
      <c r="L19" s="18"/>
    </row>
    <row r="20" spans="1:15">
      <c r="A20" s="16"/>
      <c r="B20" s="11" t="s">
        <v>20</v>
      </c>
      <c r="C20" s="25">
        <v>10.686666666666667</v>
      </c>
      <c r="D20" s="25">
        <v>10.481333333333334</v>
      </c>
      <c r="E20" s="25">
        <v>9.8273333333333337</v>
      </c>
      <c r="F20" s="25">
        <v>16.882666666666669</v>
      </c>
      <c r="G20" s="26">
        <v>12.697333333333333</v>
      </c>
      <c r="H20" s="28">
        <f t="shared" si="0"/>
        <v>-24.790712367714431</v>
      </c>
      <c r="I20" s="27">
        <f t="shared" si="5"/>
        <v>71.79295841530427</v>
      </c>
      <c r="J20" s="28">
        <f t="shared" si="1"/>
        <v>1.4533273305812242</v>
      </c>
      <c r="K20" s="27">
        <f t="shared" si="2"/>
        <v>1.9058398895810977</v>
      </c>
      <c r="L20" s="18"/>
    </row>
    <row r="21" spans="1:15">
      <c r="A21" s="16"/>
      <c r="B21" s="11" t="s">
        <v>7</v>
      </c>
      <c r="C21" s="25">
        <v>14.910666666666666</v>
      </c>
      <c r="D21" s="25">
        <v>15.97</v>
      </c>
      <c r="E21" s="25">
        <v>14.990666666666668</v>
      </c>
      <c r="F21" s="25">
        <v>12.633333333333335</v>
      </c>
      <c r="G21" s="26">
        <v>10.101000000000001</v>
      </c>
      <c r="H21" s="28">
        <f t="shared" si="0"/>
        <v>-20.044854881266495</v>
      </c>
      <c r="I21" s="27">
        <f t="shared" si="5"/>
        <v>-15.725340211687266</v>
      </c>
      <c r="J21" s="28">
        <f t="shared" si="1"/>
        <v>1.1561529480889121</v>
      </c>
      <c r="K21" s="27">
        <f t="shared" si="2"/>
        <v>1.4261438124925685</v>
      </c>
      <c r="L21" s="18"/>
    </row>
    <row r="22" spans="1:15">
      <c r="A22" s="16"/>
      <c r="B22" s="11" t="s">
        <v>22</v>
      </c>
      <c r="C22" s="25">
        <v>5.4383333333333335</v>
      </c>
      <c r="D22" s="25">
        <v>8.2859999999999996</v>
      </c>
      <c r="E22" s="25">
        <v>6.5276666666666658</v>
      </c>
      <c r="F22" s="25">
        <v>6.8263333333333334</v>
      </c>
      <c r="G22" s="26">
        <v>9.7790000000000017</v>
      </c>
      <c r="H22" s="28">
        <f t="shared" si="0"/>
        <v>43.254065139899424</v>
      </c>
      <c r="I22" s="27">
        <f t="shared" si="5"/>
        <v>4.5753970280345335</v>
      </c>
      <c r="J22" s="28">
        <f t="shared" si="1"/>
        <v>1.1192970675538534</v>
      </c>
      <c r="K22" s="27">
        <f t="shared" si="2"/>
        <v>0.77060683736240909</v>
      </c>
      <c r="L22" s="18"/>
    </row>
    <row r="23" spans="1:15">
      <c r="A23" s="16"/>
      <c r="B23" s="11" t="s">
        <v>8</v>
      </c>
      <c r="C23" s="25">
        <v>5.9416666666666664</v>
      </c>
      <c r="D23" s="25">
        <v>7.8136666666666663</v>
      </c>
      <c r="E23" s="25">
        <v>10.178333333333333</v>
      </c>
      <c r="F23" s="25">
        <v>5.5940000000000003</v>
      </c>
      <c r="G23" s="26">
        <v>8.9719999999999995</v>
      </c>
      <c r="H23" s="28">
        <f t="shared" si="0"/>
        <v>60.386127994279562</v>
      </c>
      <c r="I23" s="27">
        <f t="shared" si="5"/>
        <v>-45.040117897494667</v>
      </c>
      <c r="J23" s="28">
        <f t="shared" si="1"/>
        <v>1.0269284477035658</v>
      </c>
      <c r="K23" s="27">
        <f t="shared" si="2"/>
        <v>0.63149196467678848</v>
      </c>
      <c r="L23" s="18"/>
    </row>
    <row r="24" spans="1:15">
      <c r="A24" s="16"/>
      <c r="B24" s="11" t="s">
        <v>18</v>
      </c>
      <c r="C24" s="25">
        <v>9.745333333333333</v>
      </c>
      <c r="D24" s="25">
        <v>8.4823333333333313</v>
      </c>
      <c r="E24" s="25">
        <v>9.6766666666666676</v>
      </c>
      <c r="F24" s="25">
        <v>9.907</v>
      </c>
      <c r="G24" s="26">
        <v>8.6156666666666677</v>
      </c>
      <c r="H24" s="28">
        <f t="shared" si="0"/>
        <v>-13.034554691968637</v>
      </c>
      <c r="I24" s="27">
        <f t="shared" si="5"/>
        <v>2.3802962452635024</v>
      </c>
      <c r="J24" s="28">
        <f t="shared" si="1"/>
        <v>0.98614279936818505</v>
      </c>
      <c r="K24" s="27">
        <f t="shared" si="2"/>
        <v>1.1183752045142907</v>
      </c>
      <c r="L24" s="18"/>
    </row>
    <row r="25" spans="1:15">
      <c r="A25" s="16"/>
      <c r="B25" s="11" t="s">
        <v>5</v>
      </c>
      <c r="C25" s="25">
        <v>6.1286666666666667</v>
      </c>
      <c r="D25" s="25">
        <v>4.6483333333333334</v>
      </c>
      <c r="E25" s="25">
        <v>6.3949999999999996</v>
      </c>
      <c r="F25" s="25">
        <v>4.6563333333333334</v>
      </c>
      <c r="G25" s="26">
        <v>5.8833333333333329</v>
      </c>
      <c r="H25" s="28">
        <f t="shared" si="0"/>
        <v>26.351206242393864</v>
      </c>
      <c r="I25" s="27">
        <f t="shared" si="5"/>
        <v>-27.18790721918165</v>
      </c>
      <c r="J25" s="28">
        <f t="shared" si="1"/>
        <v>0.67340195801634473</v>
      </c>
      <c r="K25" s="27">
        <f t="shared" si="2"/>
        <v>0.52564123790788098</v>
      </c>
      <c r="L25" s="18"/>
    </row>
    <row r="26" spans="1:15">
      <c r="A26" s="16"/>
      <c r="B26" s="11" t="s">
        <v>10</v>
      </c>
      <c r="C26" s="25">
        <v>6.0503333333333336</v>
      </c>
      <c r="D26" s="25">
        <v>4.4660000000000002</v>
      </c>
      <c r="E26" s="25">
        <v>5.3133333333333335</v>
      </c>
      <c r="F26" s="25">
        <v>5.0976666666666661</v>
      </c>
      <c r="G26" s="26">
        <v>4.625</v>
      </c>
      <c r="H26" s="28">
        <f t="shared" si="0"/>
        <v>-9.2722160465572365</v>
      </c>
      <c r="I26" s="27">
        <f t="shared" si="5"/>
        <v>-4.0589711417816972</v>
      </c>
      <c r="J26" s="28">
        <f t="shared" si="1"/>
        <v>0.52937406048027102</v>
      </c>
      <c r="K26" s="27">
        <f t="shared" si="2"/>
        <v>0.57546219853427028</v>
      </c>
      <c r="L26" s="18"/>
    </row>
    <row r="27" spans="1:15">
      <c r="A27" s="16"/>
      <c r="B27" s="11" t="s">
        <v>21</v>
      </c>
      <c r="C27" s="25">
        <v>2.7576666666666667</v>
      </c>
      <c r="D27" s="25">
        <v>4.0683333333333334</v>
      </c>
      <c r="E27" s="25">
        <v>3.6543333333333337</v>
      </c>
      <c r="F27" s="25">
        <v>3.6606666666666663</v>
      </c>
      <c r="G27" s="26">
        <v>3.1236666666666664</v>
      </c>
      <c r="H27" s="28">
        <f t="shared" si="0"/>
        <v>-14.669459114915318</v>
      </c>
      <c r="I27" s="27">
        <f t="shared" si="5"/>
        <v>0.17331022530326923</v>
      </c>
      <c r="J27" s="28">
        <f t="shared" si="1"/>
        <v>0.35753256365842306</v>
      </c>
      <c r="K27" s="27">
        <f t="shared" si="2"/>
        <v>0.41324304350378316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59.623333333333335</v>
      </c>
      <c r="D13" s="26">
        <v>74.047666666666672</v>
      </c>
      <c r="E13" s="26">
        <v>90.870666666666679</v>
      </c>
      <c r="F13" s="26">
        <v>101.20266666666667</v>
      </c>
      <c r="G13" s="26">
        <v>86.945333333333338</v>
      </c>
      <c r="H13" s="28">
        <f t="shared" ref="H13:H27" si="0">IF(OR(OR(G13=0,F13=0),G13=""),"",(G13/F13-1)*100)</f>
        <v>-14.087902822060027</v>
      </c>
      <c r="I13" s="27">
        <f>IF(OR(OR(G13=0,F13=0),F13=""),"",(F13/E13-1)*100)</f>
        <v>11.370005722418664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41.106999999999999</v>
      </c>
      <c r="D14" s="25">
        <f t="shared" ref="D14:F14" si="3">D13-SUM(D15:D27)</f>
        <v>54.192666666666668</v>
      </c>
      <c r="E14" s="25">
        <f t="shared" si="3"/>
        <v>65.413000000000011</v>
      </c>
      <c r="F14" s="25">
        <f t="shared" si="3"/>
        <v>81.676888000000005</v>
      </c>
      <c r="G14" s="26">
        <f>G13-SUM(G15:G27)</f>
        <v>64.149333333333331</v>
      </c>
      <c r="H14" s="54">
        <f t="shared" si="0"/>
        <v>-21.459625967466678</v>
      </c>
      <c r="I14" s="53">
        <f t="shared" ref="I14" si="4">IF(OR(OR(G14=0,F14=0),F14=""),"",(F14/E14-1)*100)</f>
        <v>24.863388011557319</v>
      </c>
      <c r="J14" s="54">
        <f t="shared" si="1"/>
        <v>73.781226517811945</v>
      </c>
      <c r="K14" s="53">
        <f t="shared" si="2"/>
        <v>80.706260704592765</v>
      </c>
      <c r="L14" s="18"/>
    </row>
    <row r="15" spans="1:15">
      <c r="A15" s="16"/>
      <c r="B15" s="12" t="s">
        <v>4</v>
      </c>
      <c r="C15" s="109">
        <v>2.3876666666666666</v>
      </c>
      <c r="D15" s="109">
        <v>6.9303333333333335</v>
      </c>
      <c r="E15" s="109">
        <v>4.3010000000000002</v>
      </c>
      <c r="F15" s="109">
        <v>3.65</v>
      </c>
      <c r="G15" s="109">
        <v>10.357333333333335</v>
      </c>
      <c r="H15" s="50">
        <f t="shared" si="0"/>
        <v>183.76255707762562</v>
      </c>
      <c r="I15" s="50">
        <f>IF(OR(OR(G15=0,F15=0),F15=""),"",(F15/E15-1)*100)</f>
        <v>-15.136014880260406</v>
      </c>
      <c r="J15" s="50">
        <f t="shared" si="1"/>
        <v>11.912466070634423</v>
      </c>
      <c r="K15" s="50">
        <f t="shared" si="2"/>
        <v>3.6066243313746673</v>
      </c>
      <c r="L15" s="18"/>
    </row>
    <row r="16" spans="1:15">
      <c r="A16" s="16"/>
      <c r="B16" s="11" t="s">
        <v>24</v>
      </c>
      <c r="C16" s="25">
        <v>5.2633333333333328</v>
      </c>
      <c r="D16" s="25">
        <v>3.2943333333333329</v>
      </c>
      <c r="E16" s="25">
        <v>6.2676666666666661</v>
      </c>
      <c r="F16" s="25">
        <v>6.4173333333333327</v>
      </c>
      <c r="G16" s="26">
        <v>2.4973333333333332</v>
      </c>
      <c r="H16" s="28">
        <f t="shared" si="0"/>
        <v>-61.0845626428423</v>
      </c>
      <c r="I16" s="27">
        <f t="shared" ref="I16:I27" si="5">IF(OR(OR(G16=0,F16=0),F16=""),"",(F16/E16-1)*100)</f>
        <v>2.3879168217837643</v>
      </c>
      <c r="J16" s="28">
        <f t="shared" si="1"/>
        <v>2.8723029029735154</v>
      </c>
      <c r="K16" s="27">
        <f t="shared" si="2"/>
        <v>6.3410713815182724</v>
      </c>
      <c r="L16" s="18"/>
      <c r="N16" s="23" t="s">
        <v>4</v>
      </c>
      <c r="O16" s="34">
        <f>J16</f>
        <v>2.8723029029735154</v>
      </c>
    </row>
    <row r="17" spans="1:15">
      <c r="A17" s="16"/>
      <c r="B17" s="11" t="s">
        <v>23</v>
      </c>
      <c r="C17" s="55">
        <v>3.4003333333333337</v>
      </c>
      <c r="D17" s="55">
        <v>3.7473333333333336</v>
      </c>
      <c r="E17" s="55">
        <v>7.9989999999999997</v>
      </c>
      <c r="F17" s="55">
        <v>3.3069999999999999</v>
      </c>
      <c r="G17" s="56">
        <v>2.0123333333333333</v>
      </c>
      <c r="H17" s="28">
        <f t="shared" si="0"/>
        <v>-39.149279306521521</v>
      </c>
      <c r="I17" s="27">
        <f t="shared" si="5"/>
        <v>-58.657332166520817</v>
      </c>
      <c r="J17" s="28">
        <f t="shared" si="1"/>
        <v>2.3144811299053809</v>
      </c>
      <c r="K17" s="27">
        <f t="shared" si="2"/>
        <v>3.2677004558509659</v>
      </c>
      <c r="L17" s="18"/>
      <c r="N17" s="23" t="s">
        <v>37</v>
      </c>
      <c r="O17" s="34">
        <f>100-O16</f>
        <v>97.127697097026484</v>
      </c>
    </row>
    <row r="18" spans="1:15">
      <c r="A18" s="16"/>
      <c r="B18" s="11" t="s">
        <v>19</v>
      </c>
      <c r="C18" s="25">
        <v>0.59799999999999998</v>
      </c>
      <c r="D18" s="25">
        <v>0.77500000000000002</v>
      </c>
      <c r="E18" s="25">
        <v>1.5759999999999998</v>
      </c>
      <c r="F18" s="25">
        <v>2.4013333333333331</v>
      </c>
      <c r="G18" s="26">
        <v>1.85</v>
      </c>
      <c r="H18" s="28">
        <f t="shared" si="0"/>
        <v>-22.959466962798437</v>
      </c>
      <c r="I18" s="27">
        <f t="shared" si="5"/>
        <v>52.368866328257191</v>
      </c>
      <c r="J18" s="28">
        <f t="shared" si="1"/>
        <v>2.1277737735588649</v>
      </c>
      <c r="K18" s="27">
        <f t="shared" si="2"/>
        <v>2.3727965007509679</v>
      </c>
      <c r="L18" s="18"/>
    </row>
    <row r="19" spans="1:15">
      <c r="A19" s="16"/>
      <c r="B19" s="11" t="s">
        <v>20</v>
      </c>
      <c r="C19" s="25">
        <v>0.94300000000000006</v>
      </c>
      <c r="D19" s="25">
        <v>0.24466666666666667</v>
      </c>
      <c r="E19" s="25">
        <v>0.49700000000000005</v>
      </c>
      <c r="F19" s="25">
        <v>0.87766666666666671</v>
      </c>
      <c r="G19" s="26">
        <v>1.7270000000000001</v>
      </c>
      <c r="H19" s="28">
        <f t="shared" si="0"/>
        <v>96.771743258640328</v>
      </c>
      <c r="I19" s="27">
        <f t="shared" si="5"/>
        <v>76.592890677397719</v>
      </c>
      <c r="J19" s="28">
        <f t="shared" si="1"/>
        <v>1.9863055713168427</v>
      </c>
      <c r="K19" s="27">
        <f t="shared" si="2"/>
        <v>0.86723669995520525</v>
      </c>
      <c r="L19" s="18"/>
    </row>
    <row r="20" spans="1:15">
      <c r="A20" s="16"/>
      <c r="B20" s="11" t="s">
        <v>25</v>
      </c>
      <c r="C20" s="25">
        <v>1.2903333333333336</v>
      </c>
      <c r="D20" s="25">
        <v>1.6379999999999999</v>
      </c>
      <c r="E20" s="25">
        <v>1.0703333333333334</v>
      </c>
      <c r="F20" s="25">
        <v>0.56799999999999995</v>
      </c>
      <c r="G20" s="26">
        <v>1.3739999999999999</v>
      </c>
      <c r="H20" s="28">
        <f t="shared" si="0"/>
        <v>141.90140845070425</v>
      </c>
      <c r="I20" s="27">
        <f t="shared" si="5"/>
        <v>-46.932419806913742</v>
      </c>
      <c r="J20" s="28">
        <f t="shared" si="1"/>
        <v>1.5803033323620972</v>
      </c>
      <c r="K20" s="27">
        <f t="shared" si="2"/>
        <v>0.56125003293720843</v>
      </c>
      <c r="L20" s="18"/>
    </row>
    <row r="21" spans="1:15">
      <c r="A21" s="16"/>
      <c r="B21" s="11" t="s">
        <v>7</v>
      </c>
      <c r="C21" s="25">
        <v>1.909</v>
      </c>
      <c r="D21" s="25">
        <v>0.82866666666666655</v>
      </c>
      <c r="E21" s="25">
        <v>1.0309999999999999</v>
      </c>
      <c r="F21" s="25">
        <v>0.47933333333333333</v>
      </c>
      <c r="G21" s="26">
        <v>1.0416666666666667</v>
      </c>
      <c r="H21" s="28">
        <f t="shared" si="0"/>
        <v>117.31571627260084</v>
      </c>
      <c r="I21" s="27">
        <f t="shared" si="5"/>
        <v>-53.507921112188804</v>
      </c>
      <c r="J21" s="28">
        <f t="shared" si="1"/>
        <v>1.1980708184453066</v>
      </c>
      <c r="K21" s="27">
        <f t="shared" si="2"/>
        <v>0.47363705831203395</v>
      </c>
      <c r="L21" s="18"/>
    </row>
    <row r="22" spans="1:15">
      <c r="A22" s="16"/>
      <c r="B22" s="11" t="s">
        <v>5</v>
      </c>
      <c r="C22" s="25">
        <v>0.31966666666666671</v>
      </c>
      <c r="D22" s="25">
        <v>0.47566666666666668</v>
      </c>
      <c r="E22" s="25">
        <v>0.7370000000000001</v>
      </c>
      <c r="F22" s="25">
        <v>0.21544533333333335</v>
      </c>
      <c r="G22" s="26">
        <v>0.58199999999999996</v>
      </c>
      <c r="H22" s="28">
        <f t="shared" si="0"/>
        <v>170.13813248836516</v>
      </c>
      <c r="I22" s="27">
        <f t="shared" si="5"/>
        <v>-70.767254635911357</v>
      </c>
      <c r="J22" s="28">
        <f t="shared" si="1"/>
        <v>0.66938612768176164</v>
      </c>
      <c r="K22" s="27">
        <f t="shared" si="2"/>
        <v>0.21288503596743172</v>
      </c>
      <c r="L22" s="18"/>
    </row>
    <row r="23" spans="1:15">
      <c r="A23" s="16"/>
      <c r="B23" s="11" t="s">
        <v>18</v>
      </c>
      <c r="C23" s="25">
        <v>1.0026666666666666</v>
      </c>
      <c r="D23" s="25">
        <v>0.26966666666666667</v>
      </c>
      <c r="E23" s="25">
        <v>0.19</v>
      </c>
      <c r="F23" s="25">
        <v>0.51333333333333331</v>
      </c>
      <c r="G23" s="26">
        <v>0.44900000000000001</v>
      </c>
      <c r="H23" s="28">
        <f t="shared" si="0"/>
        <v>-12.532467532467528</v>
      </c>
      <c r="I23" s="27">
        <f t="shared" si="5"/>
        <v>170.17543859649123</v>
      </c>
      <c r="J23" s="28">
        <f t="shared" si="1"/>
        <v>0.51641644558266497</v>
      </c>
      <c r="K23" s="27">
        <f t="shared" si="2"/>
        <v>0.50723301098785267</v>
      </c>
      <c r="L23" s="18"/>
    </row>
    <row r="24" spans="1:15">
      <c r="A24" s="16"/>
      <c r="B24" s="11" t="s">
        <v>22</v>
      </c>
      <c r="C24" s="25">
        <v>0.40100000000000002</v>
      </c>
      <c r="D24" s="25">
        <v>0.6113333333333334</v>
      </c>
      <c r="E24" s="25">
        <v>0.64266666666666661</v>
      </c>
      <c r="F24" s="25">
        <v>0.54333333333333333</v>
      </c>
      <c r="G24" s="26">
        <v>0.41866666666666669</v>
      </c>
      <c r="H24" s="28">
        <f t="shared" si="0"/>
        <v>-22.94478527607362</v>
      </c>
      <c r="I24" s="27">
        <f t="shared" si="5"/>
        <v>-15.456431535269699</v>
      </c>
      <c r="J24" s="28">
        <f t="shared" si="1"/>
        <v>0.48152862334953761</v>
      </c>
      <c r="K24" s="27">
        <f t="shared" si="2"/>
        <v>0.53687649864298703</v>
      </c>
      <c r="L24" s="18"/>
    </row>
    <row r="25" spans="1:15">
      <c r="A25" s="16"/>
      <c r="B25" s="11" t="s">
        <v>21</v>
      </c>
      <c r="C25" s="25">
        <v>0.54633333333333345</v>
      </c>
      <c r="D25" s="25">
        <v>0.48933333333333334</v>
      </c>
      <c r="E25" s="25">
        <v>0.55033333333333334</v>
      </c>
      <c r="F25" s="25">
        <v>5.7666666666666665E-2</v>
      </c>
      <c r="G25" s="26">
        <v>0.18333333333333335</v>
      </c>
      <c r="H25" s="28">
        <f t="shared" si="0"/>
        <v>217.91907514450872</v>
      </c>
      <c r="I25" s="27">
        <f t="shared" si="5"/>
        <v>-89.52150211992732</v>
      </c>
      <c r="J25" s="28">
        <f t="shared" si="1"/>
        <v>0.21086046404637399</v>
      </c>
      <c r="K25" s="27">
        <f t="shared" si="2"/>
        <v>5.6981370714869167E-2</v>
      </c>
      <c r="L25" s="18"/>
    </row>
    <row r="26" spans="1:15">
      <c r="A26" s="16"/>
      <c r="B26" s="11" t="s">
        <v>8</v>
      </c>
      <c r="C26" s="25">
        <v>0.27800000000000002</v>
      </c>
      <c r="D26" s="25">
        <v>0.44600000000000001</v>
      </c>
      <c r="E26" s="25">
        <v>0.40733333333333333</v>
      </c>
      <c r="F26" s="25">
        <v>5.2666666666666667E-2</v>
      </c>
      <c r="G26" s="26">
        <v>0.16900000000000001</v>
      </c>
      <c r="H26" s="28">
        <f t="shared" si="0"/>
        <v>220.88607594936713</v>
      </c>
      <c r="I26" s="27">
        <f t="shared" si="5"/>
        <v>-87.070376432078561</v>
      </c>
      <c r="J26" s="28">
        <f t="shared" si="1"/>
        <v>0.19437500958456655</v>
      </c>
      <c r="K26" s="27">
        <f t="shared" si="2"/>
        <v>5.2040789439013461E-2</v>
      </c>
      <c r="L26" s="18"/>
    </row>
    <row r="27" spans="1:15">
      <c r="A27" s="16"/>
      <c r="B27" s="11" t="s">
        <v>10</v>
      </c>
      <c r="C27" s="25">
        <v>0.17700000000000002</v>
      </c>
      <c r="D27" s="25">
        <v>0.10466666666666667</v>
      </c>
      <c r="E27" s="25">
        <v>0.18833333333333332</v>
      </c>
      <c r="F27" s="25">
        <v>0.4426666666666666</v>
      </c>
      <c r="G27" s="26">
        <v>0.13433333333333333</v>
      </c>
      <c r="H27" s="28">
        <f t="shared" si="0"/>
        <v>-69.65361445783131</v>
      </c>
      <c r="I27" s="27">
        <f t="shared" si="5"/>
        <v>135.0442477876106</v>
      </c>
      <c r="J27" s="28">
        <f t="shared" si="1"/>
        <v>0.15450321274670673</v>
      </c>
      <c r="K27" s="27">
        <f t="shared" si="2"/>
        <v>0.43740612895575864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topLeftCell="A16" zoomScaleNormal="100" zoomScaleSheetLayoutView="100" workbookViewId="0">
      <selection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1181.816</v>
      </c>
      <c r="D13" s="26">
        <v>925.11700000000008</v>
      </c>
      <c r="E13" s="26">
        <v>805.26400000000012</v>
      </c>
      <c r="F13" s="26">
        <v>826.04566666666676</v>
      </c>
      <c r="G13" s="26">
        <v>872.21399999999994</v>
      </c>
      <c r="H13" s="28">
        <f t="shared" ref="H13:H25" si="0">IF(OR(OR(G13=0,F13=0),G13=""),"",(G13/F13-1)*100)</f>
        <v>5.5890776014400956</v>
      </c>
      <c r="I13" s="27">
        <f>IF(OR(OR(G13=0,F13=0),F13=""),"",(F13/E13-1)*100)</f>
        <v>2.5807271486949057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1176.752</v>
      </c>
      <c r="D14" s="25">
        <f t="shared" ref="D14:G14" si="3">D13-SUM(D15:D27)</f>
        <v>918.17800000000011</v>
      </c>
      <c r="E14" s="25">
        <f t="shared" si="3"/>
        <v>793.90300000000013</v>
      </c>
      <c r="F14" s="25">
        <f t="shared" si="3"/>
        <v>817.50591033333342</v>
      </c>
      <c r="G14" s="26">
        <f t="shared" si="3"/>
        <v>865.54833333333329</v>
      </c>
      <c r="H14" s="54">
        <f t="shared" si="0"/>
        <v>5.8767065036154698</v>
      </c>
      <c r="I14" s="53">
        <f t="shared" ref="I14" si="4">IF(OR(OR(G14=0,F14=0),F14=""),"",(F14/E14-1)*100)</f>
        <v>2.9730219350894593</v>
      </c>
      <c r="J14" s="54">
        <f t="shared" si="1"/>
        <v>99.235776235342854</v>
      </c>
      <c r="K14" s="53">
        <f t="shared" si="2"/>
        <v>98.966188350361577</v>
      </c>
      <c r="L14" s="18"/>
    </row>
    <row r="15" spans="1:15">
      <c r="A15" s="16"/>
      <c r="B15" s="11" t="s">
        <v>22</v>
      </c>
      <c r="C15" s="25">
        <v>1.0566666666666666</v>
      </c>
      <c r="D15" s="25">
        <v>2.0180000000000002</v>
      </c>
      <c r="E15" s="25">
        <v>2.0843333333333334</v>
      </c>
      <c r="F15" s="25">
        <v>1.7983333333333331</v>
      </c>
      <c r="G15" s="26">
        <v>1.2446666666666666</v>
      </c>
      <c r="H15" s="28">
        <f t="shared" si="0"/>
        <v>-30.787766450417053</v>
      </c>
      <c r="I15" s="27">
        <f>IF(OR(OR(G15=0,F15=0),F15=""),"",(F15/E15-1)*100)</f>
        <v>-13.721413721413732</v>
      </c>
      <c r="J15" s="28">
        <f t="shared" si="1"/>
        <v>0.14270198215881269</v>
      </c>
      <c r="K15" s="27">
        <f t="shared" si="2"/>
        <v>0.21770386382996576</v>
      </c>
      <c r="L15" s="18"/>
    </row>
    <row r="16" spans="1:15">
      <c r="A16" s="16"/>
      <c r="B16" s="11" t="s">
        <v>21</v>
      </c>
      <c r="C16" s="25">
        <v>0.36733333333333329</v>
      </c>
      <c r="D16" s="25">
        <v>0.67033333333333334</v>
      </c>
      <c r="E16" s="25">
        <v>0.27866666666666667</v>
      </c>
      <c r="F16" s="25">
        <v>1.034</v>
      </c>
      <c r="G16" s="26">
        <v>1.048</v>
      </c>
      <c r="H16" s="28">
        <f t="shared" si="0"/>
        <v>1.3539651837524147</v>
      </c>
      <c r="I16" s="27">
        <f t="shared" ref="I16:I27" si="5">IF(OR(OR(G16=0,F16=0),F16=""),"",(F16/E16-1)*100)</f>
        <v>271.0526315789474</v>
      </c>
      <c r="J16" s="28">
        <f t="shared" si="1"/>
        <v>0.12015399890393873</v>
      </c>
      <c r="K16" s="28">
        <f t="shared" si="2"/>
        <v>0.12517467759046411</v>
      </c>
      <c r="L16" s="18"/>
      <c r="N16" s="23" t="s">
        <v>4</v>
      </c>
      <c r="O16" s="167">
        <f>+J18</f>
        <v>8.9542245366389453E-2</v>
      </c>
    </row>
    <row r="17" spans="1:15">
      <c r="A17" s="16"/>
      <c r="B17" s="11" t="s">
        <v>24</v>
      </c>
      <c r="C17" s="25">
        <v>0.47033333333333333</v>
      </c>
      <c r="D17" s="25">
        <v>1.3336666666666668</v>
      </c>
      <c r="E17" s="25">
        <v>1.954666666666667</v>
      </c>
      <c r="F17" s="25">
        <v>0.20666666666666667</v>
      </c>
      <c r="G17" s="26">
        <v>0.95666666666666667</v>
      </c>
      <c r="H17" s="28">
        <f t="shared" si="0"/>
        <v>362.90322580645159</v>
      </c>
      <c r="I17" s="53"/>
      <c r="J17" s="28">
        <f t="shared" si="1"/>
        <v>0.10968256261269214</v>
      </c>
      <c r="K17" s="27">
        <f t="shared" si="2"/>
        <v>2.5018794360440924E-2</v>
      </c>
      <c r="L17" s="18"/>
      <c r="N17" s="23" t="s">
        <v>37</v>
      </c>
      <c r="O17" s="167">
        <f>+J14</f>
        <v>99.235776235342854</v>
      </c>
    </row>
    <row r="18" spans="1:15">
      <c r="A18" s="16"/>
      <c r="B18" s="12" t="s">
        <v>4</v>
      </c>
      <c r="C18" s="109">
        <v>0</v>
      </c>
      <c r="D18" s="109">
        <v>0</v>
      </c>
      <c r="E18" s="109">
        <v>1.8123333333333334</v>
      </c>
      <c r="F18" s="109">
        <v>0.80066666666666675</v>
      </c>
      <c r="G18" s="109">
        <v>0.78100000000000003</v>
      </c>
      <c r="H18" s="50">
        <f t="shared" si="0"/>
        <v>-2.4562864279766949</v>
      </c>
      <c r="I18" s="36">
        <f t="shared" si="5"/>
        <v>-55.82122494022439</v>
      </c>
      <c r="J18" s="50">
        <f t="shared" si="1"/>
        <v>8.9542245366389453E-2</v>
      </c>
      <c r="K18" s="36">
        <f t="shared" si="2"/>
        <v>9.6927651699643722E-2</v>
      </c>
      <c r="L18" s="18"/>
    </row>
    <row r="19" spans="1:15">
      <c r="A19" s="16"/>
      <c r="B19" s="11" t="s">
        <v>23</v>
      </c>
      <c r="C19" s="25">
        <v>0.29499999999999998</v>
      </c>
      <c r="D19" s="25">
        <v>0.73</v>
      </c>
      <c r="E19" s="25">
        <v>0.90266666666666673</v>
      </c>
      <c r="F19" s="25">
        <v>1.6763333333333332</v>
      </c>
      <c r="G19" s="26">
        <v>0.59299999999999997</v>
      </c>
      <c r="H19" s="28">
        <f t="shared" si="0"/>
        <v>-64.625173990853057</v>
      </c>
      <c r="I19" s="27">
        <f t="shared" si="5"/>
        <v>85.709010339734107</v>
      </c>
      <c r="J19" s="28">
        <f t="shared" si="1"/>
        <v>6.7987902051560745E-2</v>
      </c>
      <c r="K19" s="27">
        <f t="shared" si="2"/>
        <v>0.20293470457847967</v>
      </c>
      <c r="L19" s="18"/>
    </row>
    <row r="20" spans="1:15">
      <c r="A20" s="16"/>
      <c r="B20" s="11" t="s">
        <v>20</v>
      </c>
      <c r="C20" s="25">
        <v>0.70900000000000007</v>
      </c>
      <c r="D20" s="25">
        <v>0.51533333333333331</v>
      </c>
      <c r="E20" s="25">
        <v>0.93033333333333346</v>
      </c>
      <c r="F20" s="25">
        <v>0.80600000000000005</v>
      </c>
      <c r="G20" s="26">
        <v>0.57199999999999995</v>
      </c>
      <c r="H20" s="28">
        <f t="shared" si="0"/>
        <v>-29.032258064516135</v>
      </c>
      <c r="I20" s="27">
        <f t="shared" si="5"/>
        <v>-13.364385524901479</v>
      </c>
      <c r="J20" s="28">
        <f t="shared" si="1"/>
        <v>6.5580236042989445E-2</v>
      </c>
      <c r="K20" s="27">
        <f t="shared" si="2"/>
        <v>9.7573298005719622E-2</v>
      </c>
      <c r="L20" s="18"/>
    </row>
    <row r="21" spans="1:15">
      <c r="A21" s="16"/>
      <c r="B21" s="11" t="s">
        <v>19</v>
      </c>
      <c r="C21" s="25">
        <v>0.46233333333333332</v>
      </c>
      <c r="D21" s="25">
        <v>8.9666666666666672E-2</v>
      </c>
      <c r="E21" s="25">
        <v>0.72133333333333338</v>
      </c>
      <c r="F21" s="25">
        <v>0.79966666666666664</v>
      </c>
      <c r="G21" s="26">
        <v>0.4466666666666666</v>
      </c>
      <c r="H21" s="28">
        <f t="shared" si="0"/>
        <v>-44.143393080450188</v>
      </c>
      <c r="I21" s="27">
        <f t="shared" si="5"/>
        <v>10.859519408502759</v>
      </c>
      <c r="J21" s="28">
        <f t="shared" si="1"/>
        <v>5.121067383310364E-2</v>
      </c>
      <c r="K21" s="27">
        <f t="shared" si="2"/>
        <v>9.6806593017254486E-2</v>
      </c>
      <c r="L21" s="18"/>
    </row>
    <row r="22" spans="1:15">
      <c r="A22" s="16"/>
      <c r="B22" s="11" t="s">
        <v>8</v>
      </c>
      <c r="C22" s="25">
        <v>0.28800000000000003</v>
      </c>
      <c r="D22" s="25">
        <v>8.1333333333333327E-2</v>
      </c>
      <c r="E22" s="25">
        <v>0.24666666666666667</v>
      </c>
      <c r="F22" s="25">
        <v>0.221</v>
      </c>
      <c r="G22" s="26">
        <v>0.32733333333333331</v>
      </c>
      <c r="H22" s="28">
        <f t="shared" si="0"/>
        <v>48.114630467571629</v>
      </c>
      <c r="I22" s="27">
        <f t="shared" si="5"/>
        <v>-10.405405405405411</v>
      </c>
      <c r="J22" s="28">
        <f t="shared" si="1"/>
        <v>3.7529016197095359E-2</v>
      </c>
      <c r="K22" s="27">
        <f t="shared" si="2"/>
        <v>2.6753968808019897E-2</v>
      </c>
      <c r="L22" s="18"/>
    </row>
    <row r="23" spans="1:15">
      <c r="A23" s="16"/>
      <c r="B23" s="11" t="s">
        <v>5</v>
      </c>
      <c r="C23" s="25">
        <v>5.7666666666666665E-2</v>
      </c>
      <c r="D23" s="25">
        <v>0</v>
      </c>
      <c r="E23" s="25">
        <v>0</v>
      </c>
      <c r="F23" s="25">
        <v>0.10533333333333333</v>
      </c>
      <c r="G23" s="26">
        <v>0.252</v>
      </c>
      <c r="H23" s="28">
        <f t="shared" si="0"/>
        <v>139.24050632911391</v>
      </c>
      <c r="I23" s="27"/>
      <c r="J23" s="28">
        <f t="shared" si="1"/>
        <v>2.8891992102855497E-2</v>
      </c>
      <c r="K23" s="27">
        <f t="shared" si="2"/>
        <v>1.2751514544998925E-2</v>
      </c>
      <c r="L23" s="18"/>
    </row>
    <row r="24" spans="1:15">
      <c r="A24" s="16"/>
      <c r="B24" s="11" t="s">
        <v>18</v>
      </c>
      <c r="C24" s="25">
        <v>0.311</v>
      </c>
      <c r="D24" s="25">
        <v>0.23233333333333336</v>
      </c>
      <c r="E24" s="25">
        <v>0.91400000000000003</v>
      </c>
      <c r="F24" s="25">
        <v>0.27942300000000003</v>
      </c>
      <c r="G24" s="26">
        <v>0.24399999999999999</v>
      </c>
      <c r="H24" s="28">
        <f t="shared" si="0"/>
        <v>-12.677195506454385</v>
      </c>
      <c r="I24" s="27">
        <f t="shared" si="5"/>
        <v>-69.428555798687086</v>
      </c>
      <c r="J24" s="28">
        <f t="shared" si="1"/>
        <v>2.7974786004352142E-2</v>
      </c>
      <c r="K24" s="27">
        <f t="shared" si="2"/>
        <v>3.38265802092459E-2</v>
      </c>
      <c r="L24" s="18"/>
    </row>
    <row r="25" spans="1:15">
      <c r="A25" s="16"/>
      <c r="B25" s="11" t="s">
        <v>7</v>
      </c>
      <c r="C25" s="25">
        <v>0.97333333333333327</v>
      </c>
      <c r="D25" s="25">
        <v>0.8796666666666666</v>
      </c>
      <c r="E25" s="25">
        <v>1.2169999999999999</v>
      </c>
      <c r="F25" s="25">
        <v>0.48933333333333334</v>
      </c>
      <c r="G25" s="26">
        <v>0.20033333333333334</v>
      </c>
      <c r="H25" s="54">
        <f t="shared" si="0"/>
        <v>-59.059945504087196</v>
      </c>
      <c r="I25" s="27">
        <f t="shared" si="5"/>
        <v>-59.791837852643106</v>
      </c>
      <c r="J25" s="54">
        <f t="shared" si="1"/>
        <v>2.2968369383354698E-2</v>
      </c>
      <c r="K25" s="53">
        <f t="shared" si="2"/>
        <v>5.9238048582463357E-2</v>
      </c>
      <c r="L25" s="18"/>
    </row>
    <row r="26" spans="1:15">
      <c r="A26" s="16"/>
      <c r="B26" s="11" t="s">
        <v>10</v>
      </c>
      <c r="C26" s="161">
        <v>7.3333333333333334E-2</v>
      </c>
      <c r="D26" s="161">
        <v>0.38866666666666666</v>
      </c>
      <c r="E26" s="161">
        <v>0.104</v>
      </c>
      <c r="F26" s="161">
        <v>0.17833333333333334</v>
      </c>
      <c r="G26" s="162">
        <v>0</v>
      </c>
      <c r="H26" s="54" t="str">
        <f t="shared" ref="H26" si="6">IF(OR(OR(G26=0,F26=0),G26=""),"",(G26/F26-1)*100)</f>
        <v/>
      </c>
      <c r="I26" s="27" t="str">
        <f t="shared" si="5"/>
        <v/>
      </c>
      <c r="J26" s="54" t="str">
        <f t="shared" ref="J26" si="7">IF(G26=0,"",G26/$G$13*100)</f>
        <v/>
      </c>
      <c r="K26" s="53">
        <f t="shared" ref="K26" si="8">IF(F26=0,"",F26/$F$13*100)</f>
        <v>2.1588798359412735E-2</v>
      </c>
      <c r="L26" s="18"/>
    </row>
    <row r="27" spans="1:15">
      <c r="A27" s="16"/>
      <c r="B27" s="11" t="s">
        <v>25</v>
      </c>
      <c r="C27" s="25">
        <v>0</v>
      </c>
      <c r="D27" s="25">
        <v>0</v>
      </c>
      <c r="E27" s="25">
        <v>0.19500000000000001</v>
      </c>
      <c r="F27" s="25">
        <v>0.14466666666666667</v>
      </c>
      <c r="G27" s="26">
        <v>0</v>
      </c>
      <c r="H27" s="54" t="str">
        <f t="shared" ref="H27" si="9">IF(OR(OR(G27=0,F27=0),G27=""),"",(G27/F27-1)*100)</f>
        <v/>
      </c>
      <c r="I27" s="27" t="str">
        <f t="shared" si="5"/>
        <v/>
      </c>
      <c r="J27" s="54" t="str">
        <f t="shared" ref="J27" si="10">IF(G27=0,"",G27/$G$13*100)</f>
        <v/>
      </c>
      <c r="K27" s="53">
        <f t="shared" ref="K27" si="11">IF(F27=0,"",F27/$F$13*100)</f>
        <v>1.7513156052308645E-2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48.19733333333334</v>
      </c>
      <c r="D13" s="26">
        <v>4.1710000000000003</v>
      </c>
      <c r="E13" s="26">
        <v>19.001333333333335</v>
      </c>
      <c r="F13" s="26">
        <v>11.151666666666666</v>
      </c>
      <c r="G13" s="26">
        <v>27.608999999999998</v>
      </c>
      <c r="H13" s="28">
        <f t="shared" ref="H13:H19" si="0">IF(OR(OR(G13=0,F13=0),G13=""),"",(G13/F13-1)*100)</f>
        <v>147.57734269914812</v>
      </c>
      <c r="I13" s="27">
        <f>IF(OR(OR(G13=0,F13=0),F13=""),"",(F13/E13-1)*100)</f>
        <v>-41.311136060627341</v>
      </c>
      <c r="J13" s="28">
        <f t="shared" ref="J13:J18" si="1">IF(G13=0,"",G13/$G$13*100)</f>
        <v>100</v>
      </c>
      <c r="K13" s="27">
        <f t="shared" ref="K13:K19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34.840666666666671</v>
      </c>
      <c r="D14" s="25">
        <f t="shared" ref="D14:G14" si="3">D13-SUM(D15:D27)</f>
        <v>1.7306666666666675</v>
      </c>
      <c r="E14" s="25">
        <f t="shared" si="3"/>
        <v>8.5166666666666675</v>
      </c>
      <c r="F14" s="25">
        <f t="shared" si="3"/>
        <v>2.9810856666666634</v>
      </c>
      <c r="G14" s="26">
        <f t="shared" si="3"/>
        <v>11.190333333333331</v>
      </c>
      <c r="H14" s="28">
        <f>IF(OR(OR(G14=0,F14=0),G14=""),"",(G14/F14-1)*100)</f>
        <v>275.37778462589222</v>
      </c>
      <c r="I14" s="27">
        <f>IF(OR(OR(G14=0,F14=0),F14=""),"",(F14/E14-1)*100)</f>
        <v>-64.99703718199612</v>
      </c>
      <c r="J14" s="28">
        <f t="shared" si="1"/>
        <v>40.531469206901129</v>
      </c>
      <c r="K14" s="27">
        <f t="shared" si="2"/>
        <v>26.732198475564161</v>
      </c>
      <c r="L14" s="18"/>
    </row>
    <row r="15" spans="1:15">
      <c r="A15" s="16"/>
      <c r="B15" s="12" t="s">
        <v>4</v>
      </c>
      <c r="C15" s="109">
        <v>3.6253333333333333</v>
      </c>
      <c r="D15" s="109">
        <v>1.6890000000000001</v>
      </c>
      <c r="E15" s="109">
        <v>1.774</v>
      </c>
      <c r="F15" s="109">
        <v>1.5853333333333335</v>
      </c>
      <c r="G15" s="109">
        <v>7.4346666666666676</v>
      </c>
      <c r="H15" s="50">
        <f t="shared" si="0"/>
        <v>368.96551724137936</v>
      </c>
      <c r="I15" s="36"/>
      <c r="J15" s="50">
        <f t="shared" si="1"/>
        <v>26.928417062069137</v>
      </c>
      <c r="K15" s="36">
        <f t="shared" si="2"/>
        <v>14.216111194141387</v>
      </c>
      <c r="L15" s="18"/>
    </row>
    <row r="16" spans="1:15">
      <c r="A16" s="16"/>
      <c r="B16" s="11" t="s">
        <v>23</v>
      </c>
      <c r="C16" s="55">
        <v>2.0036666666666667</v>
      </c>
      <c r="D16" s="55">
        <v>0.24399999999999999</v>
      </c>
      <c r="E16" s="55">
        <v>2.2056666666666667</v>
      </c>
      <c r="F16" s="55">
        <v>1.5916666666666668</v>
      </c>
      <c r="G16" s="56">
        <v>3.3116666666666661</v>
      </c>
      <c r="H16" s="54">
        <f t="shared" si="0"/>
        <v>108.06282722513086</v>
      </c>
      <c r="I16" s="27">
        <f t="shared" ref="I16:I20" si="4">IF(OR(OR(G16=0,F16=0),F16=""),"",(F16/E16-1)*100)</f>
        <v>-27.837388544657692</v>
      </c>
      <c r="J16" s="54">
        <f t="shared" si="1"/>
        <v>11.994880896326075</v>
      </c>
      <c r="K16" s="53">
        <f t="shared" si="2"/>
        <v>14.272903900762222</v>
      </c>
      <c r="L16" s="18"/>
      <c r="N16" s="23" t="s">
        <v>4</v>
      </c>
      <c r="O16" s="34">
        <f>J15</f>
        <v>26.928417062069137</v>
      </c>
    </row>
    <row r="17" spans="1:15">
      <c r="A17" s="16"/>
      <c r="B17" s="11" t="s">
        <v>19</v>
      </c>
      <c r="C17" s="55">
        <v>0.30733333333333335</v>
      </c>
      <c r="D17" s="55">
        <v>0.10166666666666667</v>
      </c>
      <c r="E17" s="55">
        <v>2.0703333333333331</v>
      </c>
      <c r="F17" s="55">
        <v>0.95933333333333337</v>
      </c>
      <c r="G17" s="56">
        <v>2.3856666666666668</v>
      </c>
      <c r="H17" s="28">
        <f t="shared" si="0"/>
        <v>148.67963863794301</v>
      </c>
      <c r="I17" s="27">
        <f t="shared" si="4"/>
        <v>-53.662856222830456</v>
      </c>
      <c r="J17" s="28">
        <f t="shared" si="1"/>
        <v>8.6409021212889527</v>
      </c>
      <c r="K17" s="27">
        <f t="shared" si="2"/>
        <v>8.6026005081452706</v>
      </c>
      <c r="L17" s="18"/>
      <c r="N17" s="23" t="s">
        <v>37</v>
      </c>
      <c r="O17" s="34">
        <f>100-O16</f>
        <v>73.071582937930856</v>
      </c>
    </row>
    <row r="18" spans="1:15">
      <c r="A18" s="16"/>
      <c r="B18" s="11" t="s">
        <v>20</v>
      </c>
      <c r="C18" s="25">
        <v>2.7966666666666669</v>
      </c>
      <c r="D18" s="25">
        <v>0</v>
      </c>
      <c r="E18" s="25">
        <v>2.4086666666666665</v>
      </c>
      <c r="F18" s="25">
        <v>1.726</v>
      </c>
      <c r="G18" s="26">
        <v>1.0506666666666666</v>
      </c>
      <c r="H18" s="28">
        <f t="shared" si="0"/>
        <v>-39.12707609115489</v>
      </c>
      <c r="I18" s="27">
        <f t="shared" si="4"/>
        <v>-28.3420979795184</v>
      </c>
      <c r="J18" s="28">
        <f t="shared" si="1"/>
        <v>3.805522353821821</v>
      </c>
      <c r="K18" s="27">
        <f t="shared" si="2"/>
        <v>15.477507099088328</v>
      </c>
      <c r="L18" s="18"/>
    </row>
    <row r="19" spans="1:15">
      <c r="A19" s="16"/>
      <c r="B19" s="11" t="s">
        <v>10</v>
      </c>
      <c r="C19" s="25">
        <v>0.36633333333333334</v>
      </c>
      <c r="D19" s="25">
        <v>5.4333333333333338E-2</v>
      </c>
      <c r="E19" s="25">
        <v>0.18799999999999997</v>
      </c>
      <c r="F19" s="25">
        <v>6.0666666666666667E-2</v>
      </c>
      <c r="G19" s="26">
        <v>0.51100000000000001</v>
      </c>
      <c r="H19" s="28">
        <f t="shared" si="0"/>
        <v>742.30769230769238</v>
      </c>
      <c r="I19" s="27">
        <f t="shared" si="4"/>
        <v>-67.730496453900699</v>
      </c>
      <c r="J19" s="28">
        <f t="shared" ref="J19:J22" si="5">IF(G19=0,"",G19/$G$13*100)</f>
        <v>1.8508457387083923</v>
      </c>
      <c r="K19" s="27">
        <f t="shared" si="2"/>
        <v>0.54401434763114642</v>
      </c>
      <c r="L19" s="18"/>
    </row>
    <row r="20" spans="1:15">
      <c r="A20" s="16"/>
      <c r="B20" s="11" t="s">
        <v>7</v>
      </c>
      <c r="C20" s="25">
        <v>0.64866666666666661</v>
      </c>
      <c r="D20" s="25">
        <v>0.15033333333333335</v>
      </c>
      <c r="E20" s="25">
        <v>0.12666666666666668</v>
      </c>
      <c r="F20" s="25">
        <v>0.49733333333333335</v>
      </c>
      <c r="G20" s="26">
        <v>0.50700000000000001</v>
      </c>
      <c r="H20" s="28">
        <f t="shared" ref="H20:H22" si="6">IF(OR(OR(G20=0,F20=0),G20=""),"",(G20/F20-1)*100)</f>
        <v>1.9436997319034921</v>
      </c>
      <c r="I20" s="27">
        <f t="shared" si="4"/>
        <v>292.63157894736838</v>
      </c>
      <c r="J20" s="28">
        <f t="shared" si="5"/>
        <v>1.8363577094425734</v>
      </c>
      <c r="K20" s="27">
        <f t="shared" ref="K20:K22" si="7">IF(F20=0,"",F20/$F$13*100)</f>
        <v>4.4597220146465411</v>
      </c>
      <c r="L20" s="18"/>
    </row>
    <row r="21" spans="1:15">
      <c r="A21" s="16"/>
      <c r="B21" s="11" t="s">
        <v>5</v>
      </c>
      <c r="C21" s="25">
        <v>0</v>
      </c>
      <c r="D21" s="25">
        <v>0</v>
      </c>
      <c r="E21" s="25">
        <v>7.0333333333333331E-2</v>
      </c>
      <c r="F21" s="25">
        <v>1.1200000000000001E-4</v>
      </c>
      <c r="G21" s="26">
        <v>0.42066666666666669</v>
      </c>
      <c r="H21" s="28">
        <f t="shared" ref="H21" si="8">IF(OR(OR(G21=0,F21=0),G21=""),"",(G21/F21-1)*100)</f>
        <v>375495.23809523805</v>
      </c>
      <c r="I21" s="27">
        <f t="shared" ref="I21" si="9">IF(OR(OR(G21=0,F21=0),F21=""),"",(F21/E21-1)*100)</f>
        <v>-99.84075829383886</v>
      </c>
      <c r="J21" s="28">
        <f t="shared" si="5"/>
        <v>1.5236577444553108</v>
      </c>
      <c r="K21" s="27">
        <f t="shared" si="7"/>
        <v>1.0043341802421165E-3</v>
      </c>
      <c r="L21" s="18"/>
    </row>
    <row r="22" spans="1:15">
      <c r="A22" s="16"/>
      <c r="B22" s="11" t="s">
        <v>22</v>
      </c>
      <c r="C22" s="25">
        <v>0.40133333333333332</v>
      </c>
      <c r="D22" s="25">
        <v>0</v>
      </c>
      <c r="E22" s="25">
        <v>0</v>
      </c>
      <c r="F22" s="25">
        <v>0.20599999999999999</v>
      </c>
      <c r="G22" s="26">
        <v>0.38799999999999996</v>
      </c>
      <c r="H22" s="28">
        <f t="shared" si="6"/>
        <v>88.34951456310678</v>
      </c>
      <c r="I22" s="27"/>
      <c r="J22" s="28">
        <f t="shared" si="5"/>
        <v>1.4053388387844543</v>
      </c>
      <c r="K22" s="27">
        <f t="shared" si="7"/>
        <v>1.8472575100881783</v>
      </c>
      <c r="L22" s="18"/>
    </row>
    <row r="23" spans="1:15">
      <c r="A23" s="16"/>
      <c r="B23" s="11" t="s">
        <v>25</v>
      </c>
      <c r="C23" s="25">
        <v>1.579</v>
      </c>
      <c r="D23" s="25">
        <v>0</v>
      </c>
      <c r="E23" s="25">
        <v>0</v>
      </c>
      <c r="F23" s="25">
        <v>0</v>
      </c>
      <c r="G23" s="26">
        <v>0.3123333333333333</v>
      </c>
      <c r="H23" s="28" t="str">
        <f t="shared" ref="H23:H27" si="10">IF(OR(OR(G23=0,F23=0),G23=""),"",(G23/F23-1)*100)</f>
        <v/>
      </c>
      <c r="I23" s="27" t="str">
        <f t="shared" ref="I23:I27" si="11">IF(OR(OR(G23=0,F23=0),F23=""),"",(F23/E23-1)*100)</f>
        <v/>
      </c>
      <c r="J23" s="28">
        <f t="shared" ref="J23:J27" si="12">IF(G23=0,"",G23/$G$13*100)</f>
        <v>1.1312736185060428</v>
      </c>
      <c r="K23" s="27" t="str">
        <f t="shared" ref="K23:K27" si="13">IF(F23=0,"",F23/$F$13*100)</f>
        <v/>
      </c>
      <c r="L23" s="18"/>
    </row>
    <row r="24" spans="1:15">
      <c r="A24" s="16"/>
      <c r="B24" s="11" t="s">
        <v>21</v>
      </c>
      <c r="C24" s="25">
        <v>0.12566666666666668</v>
      </c>
      <c r="D24" s="25">
        <v>4.8333333333333332E-2</v>
      </c>
      <c r="E24" s="25">
        <v>0.22699999999999998</v>
      </c>
      <c r="F24" s="25">
        <v>6.1666666666666668E-2</v>
      </c>
      <c r="G24" s="26">
        <v>5.4666666666666669E-2</v>
      </c>
      <c r="H24" s="28">
        <f t="shared" si="10"/>
        <v>-11.351351351351347</v>
      </c>
      <c r="I24" s="27">
        <f t="shared" si="11"/>
        <v>-72.834067547723919</v>
      </c>
      <c r="J24" s="28">
        <f t="shared" si="12"/>
        <v>0.19800306663286127</v>
      </c>
      <c r="K24" s="27">
        <f t="shared" si="13"/>
        <v>0.55298161709759386</v>
      </c>
      <c r="L24" s="18"/>
    </row>
    <row r="25" spans="1:15">
      <c r="A25" s="16"/>
      <c r="B25" s="11" t="s">
        <v>8</v>
      </c>
      <c r="C25" s="25">
        <v>0.13400000000000001</v>
      </c>
      <c r="D25" s="25">
        <v>8.2333333333333328E-2</v>
      </c>
      <c r="E25" s="25">
        <v>0</v>
      </c>
      <c r="F25" s="25">
        <v>0</v>
      </c>
      <c r="G25" s="26">
        <v>4.2333333333333334E-2</v>
      </c>
      <c r="H25" s="28" t="str">
        <f t="shared" si="10"/>
        <v/>
      </c>
      <c r="I25" s="27" t="str">
        <f t="shared" si="11"/>
        <v/>
      </c>
      <c r="J25" s="28">
        <f t="shared" si="12"/>
        <v>0.15333164306325234</v>
      </c>
      <c r="K25" s="27" t="str">
        <f t="shared" si="13"/>
        <v/>
      </c>
      <c r="L25" s="18"/>
    </row>
    <row r="26" spans="1:15">
      <c r="A26" s="16"/>
      <c r="B26" s="11" t="s">
        <v>18</v>
      </c>
      <c r="C26" s="25">
        <v>0</v>
      </c>
      <c r="D26" s="25">
        <v>7.0333333333333331E-2</v>
      </c>
      <c r="E26" s="25">
        <v>0</v>
      </c>
      <c r="F26" s="25">
        <v>0.15913566666666665</v>
      </c>
      <c r="G26" s="26">
        <v>0</v>
      </c>
      <c r="H26" s="28" t="str">
        <f t="shared" si="10"/>
        <v/>
      </c>
      <c r="I26" s="27" t="str">
        <f t="shared" si="11"/>
        <v/>
      </c>
      <c r="J26" s="28" t="str">
        <f t="shared" si="12"/>
        <v/>
      </c>
      <c r="K26" s="27">
        <f t="shared" si="13"/>
        <v>1.4270124047227619</v>
      </c>
      <c r="L26" s="18"/>
    </row>
    <row r="27" spans="1:15">
      <c r="A27" s="16"/>
      <c r="B27" s="11" t="s">
        <v>24</v>
      </c>
      <c r="C27" s="25">
        <v>1.3686666666666667</v>
      </c>
      <c r="D27" s="25">
        <v>0</v>
      </c>
      <c r="E27" s="25">
        <v>1.4139999999999999</v>
      </c>
      <c r="F27" s="25">
        <v>1.3233333333333335</v>
      </c>
      <c r="G27" s="26">
        <v>0</v>
      </c>
      <c r="H27" s="28" t="str">
        <f t="shared" si="10"/>
        <v/>
      </c>
      <c r="I27" s="27" t="str">
        <f t="shared" si="11"/>
        <v/>
      </c>
      <c r="J27" s="28" t="str">
        <f t="shared" si="12"/>
        <v/>
      </c>
      <c r="K27" s="27">
        <f t="shared" si="13"/>
        <v>11.866686593932151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G30" sqref="G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181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194</v>
      </c>
      <c r="C8" s="188"/>
      <c r="D8" s="188"/>
      <c r="E8" s="188"/>
      <c r="F8" s="188"/>
      <c r="G8" s="188"/>
      <c r="H8" s="188"/>
      <c r="I8" s="188"/>
      <c r="J8" s="18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189</v>
      </c>
      <c r="H10" s="190"/>
      <c r="I10" s="190" t="s">
        <v>188</v>
      </c>
      <c r="J10" s="18"/>
    </row>
    <row r="11" spans="1:13">
      <c r="A11" s="16"/>
      <c r="B11" s="11"/>
      <c r="C11" s="183">
        <v>2008</v>
      </c>
      <c r="D11" s="183">
        <v>2009</v>
      </c>
      <c r="E11" s="183">
        <v>2010</v>
      </c>
      <c r="F11" s="183">
        <v>2011</v>
      </c>
      <c r="G11" s="184" t="s">
        <v>106</v>
      </c>
      <c r="H11" s="184" t="s">
        <v>107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170</v>
      </c>
      <c r="M12" s="34">
        <f>SUM(F13:F14)</f>
        <v>3750.1033333333339</v>
      </c>
    </row>
    <row r="13" spans="1:13">
      <c r="A13" s="16"/>
      <c r="B13" s="11" t="s">
        <v>113</v>
      </c>
      <c r="C13" s="25">
        <v>1882.041666666667</v>
      </c>
      <c r="D13" s="25">
        <v>1909.616</v>
      </c>
      <c r="E13" s="25">
        <v>1955.1049999999998</v>
      </c>
      <c r="F13" s="93">
        <v>1992.9589999999998</v>
      </c>
      <c r="G13" s="73">
        <f>IF(OR(OR(F13=0,E13=0),F13=""),"",(F13/E13-1)*100)</f>
        <v>1.9361619964145094</v>
      </c>
      <c r="H13" s="26">
        <f>F13-E13</f>
        <v>37.854000000000042</v>
      </c>
      <c r="I13" s="28">
        <f>IF(F13=0,"",F13/$M$12*100)</f>
        <v>53.144108917887579</v>
      </c>
      <c r="J13" s="18"/>
      <c r="L13" s="23" t="s">
        <v>108</v>
      </c>
    </row>
    <row r="14" spans="1:13">
      <c r="A14" s="16"/>
      <c r="B14" s="11" t="s">
        <v>73</v>
      </c>
      <c r="C14" s="25">
        <v>1478.6473333333333</v>
      </c>
      <c r="D14" s="25">
        <v>1469.942333333333</v>
      </c>
      <c r="E14" s="25">
        <v>1542.5023333333336</v>
      </c>
      <c r="F14" s="93">
        <v>1757.1443333333341</v>
      </c>
      <c r="G14" s="73">
        <f t="shared" ref="G14" si="0">IF(OR(OR(F14=0,E14=0),F14=""),"",(F14/E14-1)*100)</f>
        <v>13.915181543755661</v>
      </c>
      <c r="H14" s="26">
        <f t="shared" ref="H14" si="1">F14-E14</f>
        <v>214.64200000000051</v>
      </c>
      <c r="I14" s="28">
        <f>IF(F14=0,"",F14/$M$12*100)</f>
        <v>46.855891082112414</v>
      </c>
      <c r="J14" s="18"/>
      <c r="L14" s="23" t="s">
        <v>109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88" t="s">
        <v>180</v>
      </c>
      <c r="C25" s="188"/>
      <c r="D25" s="188"/>
      <c r="E25" s="188"/>
      <c r="F25" s="188"/>
      <c r="G25" s="188"/>
      <c r="H25" s="188"/>
      <c r="I25" s="188"/>
      <c r="J25" s="91"/>
      <c r="K25" s="80"/>
      <c r="L25" s="23"/>
      <c r="M25" s="23"/>
    </row>
    <row r="26" spans="1:13" s="58" customFormat="1">
      <c r="A26" s="89"/>
      <c r="B26" s="188" t="s">
        <v>192</v>
      </c>
      <c r="C26" s="188"/>
      <c r="D26" s="188"/>
      <c r="E26" s="188"/>
      <c r="F26" s="188"/>
      <c r="G26" s="188"/>
      <c r="H26" s="188"/>
      <c r="I26" s="188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89" t="s">
        <v>2</v>
      </c>
      <c r="D28" s="189"/>
      <c r="E28" s="189"/>
      <c r="F28" s="189"/>
      <c r="G28" s="189"/>
      <c r="H28" s="3"/>
      <c r="I28" s="3"/>
      <c r="J28" s="18"/>
    </row>
    <row r="29" spans="1:13">
      <c r="A29" s="16"/>
      <c r="B29" s="11"/>
      <c r="C29" s="186">
        <v>2007</v>
      </c>
      <c r="D29" s="186">
        <v>2008</v>
      </c>
      <c r="E29" s="186">
        <v>2009</v>
      </c>
      <c r="F29" s="186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74</v>
      </c>
      <c r="C31" s="52">
        <v>61.174988543750068</v>
      </c>
      <c r="D31" s="52">
        <v>56.00166116729833</v>
      </c>
      <c r="E31" s="52">
        <v>56.504898322512567</v>
      </c>
      <c r="F31" s="52">
        <v>55.89835603806106</v>
      </c>
      <c r="G31" s="36">
        <v>53.144108917887586</v>
      </c>
      <c r="H31" s="8"/>
      <c r="I31" s="87"/>
      <c r="J31" s="18"/>
    </row>
    <row r="32" spans="1:13">
      <c r="A32" s="16"/>
      <c r="B32" s="11" t="s">
        <v>75</v>
      </c>
      <c r="C32" s="52">
        <v>38.825011456249925</v>
      </c>
      <c r="D32" s="52">
        <v>43.998338832701663</v>
      </c>
      <c r="E32" s="52">
        <v>43.49510167748744</v>
      </c>
      <c r="F32" s="52">
        <v>44.10164396193894</v>
      </c>
      <c r="G32" s="36">
        <v>46.855891082112414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193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114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72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2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2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1" t="s">
        <v>85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67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  <c r="M10" s="16"/>
    </row>
    <row r="11" spans="1:15">
      <c r="A11" s="67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26</v>
      </c>
      <c r="C13" s="26">
        <v>7387.9403333333339</v>
      </c>
      <c r="D13" s="26">
        <v>7026.3556666666673</v>
      </c>
      <c r="E13" s="26">
        <v>7184.4420000000009</v>
      </c>
      <c r="F13" s="26">
        <v>7440.2066666666669</v>
      </c>
      <c r="G13" s="26">
        <v>7505.0109999999986</v>
      </c>
      <c r="H13" s="28">
        <f t="shared" ref="H13:H27" si="0">IF(OR(OR(G13=0,F13=0),G13=""),"",(G13/F13-1)*100)</f>
        <v>0.87100179116885723</v>
      </c>
      <c r="I13" s="27">
        <f>IF(OR(OR(G13=0,F13=0),F13=""),"",(F13/E13-1)*100)</f>
        <v>3.5599795595352646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28</v>
      </c>
      <c r="C14" s="25">
        <f>C13-SUM(C15:C27)</f>
        <v>2907.1456666666663</v>
      </c>
      <c r="D14" s="25">
        <f t="shared" ref="D14:G14" si="3">D13-SUM(D15:D27)</f>
        <v>2701.7576666666673</v>
      </c>
      <c r="E14" s="25">
        <f t="shared" si="3"/>
        <v>2742.8803333333353</v>
      </c>
      <c r="F14" s="25">
        <f t="shared" si="3"/>
        <v>2858.4696666666678</v>
      </c>
      <c r="G14" s="26">
        <f t="shared" si="3"/>
        <v>2808.2129999999997</v>
      </c>
      <c r="H14" s="54">
        <f t="shared" ref="H14" si="4">IF(OR(OR(G14=0,F14=0),G14=""),"",(G14/F14-1)*100)</f>
        <v>-1.7581668699417574</v>
      </c>
      <c r="I14" s="53">
        <f t="shared" ref="I14" si="5">IF(OR(OR(G14=0,F14=0),F14=""),"",(F14/E14-1)*100)</f>
        <v>4.2141588143169262</v>
      </c>
      <c r="J14" s="54">
        <f t="shared" ref="J14" si="6">IF(G14=0,"",G14/$G$13*100)</f>
        <v>37.417839893905558</v>
      </c>
      <c r="K14" s="53">
        <f t="shared" ref="K14" si="7">IF(F14=0,"",F14/$F$13*100)</f>
        <v>38.419224017970841</v>
      </c>
      <c r="L14" s="18"/>
      <c r="M14" s="16"/>
    </row>
    <row r="15" spans="1:15">
      <c r="A15" s="67"/>
      <c r="B15" s="12" t="s">
        <v>4</v>
      </c>
      <c r="C15" s="109">
        <v>1927.2513333333332</v>
      </c>
      <c r="D15" s="109">
        <v>1882.041666666667</v>
      </c>
      <c r="E15" s="109">
        <v>1909.616</v>
      </c>
      <c r="F15" s="109">
        <v>1955.1049999999998</v>
      </c>
      <c r="G15" s="109">
        <v>1992.9589999999998</v>
      </c>
      <c r="H15" s="50">
        <f t="shared" si="0"/>
        <v>1.9361619964145094</v>
      </c>
      <c r="I15" s="36">
        <f>IF(OR(OR(G15=0,F15=0),F15=""),"",(F15/E15-1)*100)</f>
        <v>2.3821019513870834</v>
      </c>
      <c r="J15" s="50">
        <f t="shared" si="1"/>
        <v>26.555044356364039</v>
      </c>
      <c r="K15" s="36">
        <f t="shared" si="2"/>
        <v>26.277563078444949</v>
      </c>
      <c r="L15" s="18"/>
      <c r="M15" s="16"/>
      <c r="O15" s="58"/>
    </row>
    <row r="16" spans="1:15">
      <c r="A16" s="67"/>
      <c r="B16" s="11" t="s">
        <v>23</v>
      </c>
      <c r="C16" s="55">
        <v>789.95933333333346</v>
      </c>
      <c r="D16" s="55">
        <v>787.51299999999992</v>
      </c>
      <c r="E16" s="55">
        <v>808.67400000000009</v>
      </c>
      <c r="F16" s="55">
        <v>827.654</v>
      </c>
      <c r="G16" s="56">
        <v>904.63</v>
      </c>
      <c r="H16" s="54">
        <f t="shared" si="0"/>
        <v>9.3005048003151014</v>
      </c>
      <c r="I16" s="53">
        <f t="shared" ref="I16:I27" si="8">IF(OR(OR(G16=0,F16=0),F16=""),"",(F16/E16-1)*100)</f>
        <v>2.347052087738688</v>
      </c>
      <c r="J16" s="54">
        <f t="shared" si="1"/>
        <v>12.053679868024179</v>
      </c>
      <c r="K16" s="53">
        <f t="shared" si="2"/>
        <v>11.124072718410151</v>
      </c>
      <c r="L16" s="18"/>
      <c r="M16" s="16"/>
      <c r="N16" s="23" t="s">
        <v>4</v>
      </c>
      <c r="O16" s="34">
        <f>J15</f>
        <v>26.555044356364039</v>
      </c>
    </row>
    <row r="17" spans="1:15">
      <c r="A17" s="67"/>
      <c r="B17" s="11" t="s">
        <v>24</v>
      </c>
      <c r="C17" s="55">
        <v>535.01566666666668</v>
      </c>
      <c r="D17" s="55">
        <v>499.19166666666661</v>
      </c>
      <c r="E17" s="55">
        <v>496.63666666666671</v>
      </c>
      <c r="F17" s="55">
        <v>522.74199999999996</v>
      </c>
      <c r="G17" s="56">
        <v>493.41300000000001</v>
      </c>
      <c r="H17" s="28">
        <f t="shared" si="0"/>
        <v>-5.6106071446334838</v>
      </c>
      <c r="I17" s="27">
        <f t="shared" si="8"/>
        <v>5.2564248847245532</v>
      </c>
      <c r="J17" s="28">
        <f t="shared" si="1"/>
        <v>6.5744473925487936</v>
      </c>
      <c r="K17" s="27">
        <f t="shared" si="2"/>
        <v>7.0259069864546762</v>
      </c>
      <c r="L17" s="18"/>
      <c r="M17" s="16"/>
      <c r="N17" s="23" t="s">
        <v>37</v>
      </c>
      <c r="O17" s="34">
        <f>100-O16</f>
        <v>73.444955643635964</v>
      </c>
    </row>
    <row r="18" spans="1:15">
      <c r="A18" s="67"/>
      <c r="B18" s="11" t="s">
        <v>25</v>
      </c>
      <c r="C18" s="25">
        <v>259.06366666666668</v>
      </c>
      <c r="D18" s="25">
        <v>246.31033333333335</v>
      </c>
      <c r="E18" s="25">
        <v>271.48699999999997</v>
      </c>
      <c r="F18" s="25">
        <v>287.346</v>
      </c>
      <c r="G18" s="26">
        <v>302.59033333333332</v>
      </c>
      <c r="H18" s="28">
        <f t="shared" si="0"/>
        <v>5.3052185634507865</v>
      </c>
      <c r="I18" s="27">
        <f t="shared" si="8"/>
        <v>5.8415320070574372</v>
      </c>
      <c r="J18" s="28">
        <f t="shared" si="1"/>
        <v>4.0318439684276726</v>
      </c>
      <c r="K18" s="27">
        <f t="shared" si="2"/>
        <v>3.862070139628738</v>
      </c>
      <c r="L18" s="18"/>
      <c r="M18" s="16"/>
    </row>
    <row r="19" spans="1:15">
      <c r="A19" s="67"/>
      <c r="B19" s="11" t="s">
        <v>19</v>
      </c>
      <c r="C19" s="25">
        <v>192.83800000000002</v>
      </c>
      <c r="D19" s="25">
        <v>192.91666666666666</v>
      </c>
      <c r="E19" s="25">
        <v>203.40133333333333</v>
      </c>
      <c r="F19" s="25">
        <v>223.05466666666663</v>
      </c>
      <c r="G19" s="26">
        <v>214.92833333333334</v>
      </c>
      <c r="H19" s="28">
        <f t="shared" si="0"/>
        <v>-3.6432025631982445</v>
      </c>
      <c r="I19" s="27">
        <f t="shared" si="8"/>
        <v>9.6623424297447968</v>
      </c>
      <c r="J19" s="28">
        <f t="shared" si="1"/>
        <v>2.863797712399534</v>
      </c>
      <c r="K19" s="27">
        <f t="shared" si="2"/>
        <v>2.9979633182232388</v>
      </c>
      <c r="L19" s="18"/>
      <c r="M19" s="16"/>
    </row>
    <row r="20" spans="1:15">
      <c r="A20" s="67"/>
      <c r="B20" s="11" t="s">
        <v>5</v>
      </c>
      <c r="C20" s="25">
        <v>135.34166666666667</v>
      </c>
      <c r="D20" s="25">
        <v>126.16733333333333</v>
      </c>
      <c r="E20" s="25">
        <v>128.58933333333334</v>
      </c>
      <c r="F20" s="25">
        <v>145.52366666666666</v>
      </c>
      <c r="G20" s="26">
        <v>142.40366666666668</v>
      </c>
      <c r="H20" s="28">
        <f t="shared" si="0"/>
        <v>-2.1439811622851579</v>
      </c>
      <c r="I20" s="27">
        <f t="shared" si="8"/>
        <v>13.169314199207793</v>
      </c>
      <c r="J20" s="28">
        <f t="shared" si="1"/>
        <v>1.8974478074271537</v>
      </c>
      <c r="K20" s="27">
        <f t="shared" si="2"/>
        <v>1.9559089308451107</v>
      </c>
      <c r="L20" s="18"/>
      <c r="M20" s="16"/>
    </row>
    <row r="21" spans="1:15">
      <c r="A21" s="67"/>
      <c r="B21" s="11" t="s">
        <v>22</v>
      </c>
      <c r="C21" s="25">
        <v>135.09233333333333</v>
      </c>
      <c r="D21" s="25">
        <v>131.346</v>
      </c>
      <c r="E21" s="25">
        <v>123.65566666666666</v>
      </c>
      <c r="F21" s="25">
        <v>121.41666666666666</v>
      </c>
      <c r="G21" s="26">
        <v>133.74433333333332</v>
      </c>
      <c r="H21" s="28">
        <f t="shared" si="0"/>
        <v>10.15319148936169</v>
      </c>
      <c r="I21" s="27">
        <f t="shared" si="8"/>
        <v>-1.8106731865637715</v>
      </c>
      <c r="J21" s="28">
        <f t="shared" si="1"/>
        <v>1.7820671193331143</v>
      </c>
      <c r="K21" s="27">
        <f t="shared" si="2"/>
        <v>1.6318991139135022</v>
      </c>
      <c r="L21" s="18"/>
      <c r="M21" s="16"/>
    </row>
    <row r="22" spans="1:15">
      <c r="A22" s="67"/>
      <c r="B22" s="11" t="s">
        <v>20</v>
      </c>
      <c r="C22" s="25">
        <v>129.01299999999998</v>
      </c>
      <c r="D22" s="25">
        <v>91.936333333333337</v>
      </c>
      <c r="E22" s="25">
        <v>140.03566666666669</v>
      </c>
      <c r="F22" s="25">
        <v>126.72033333333334</v>
      </c>
      <c r="G22" s="26">
        <v>113.73</v>
      </c>
      <c r="H22" s="28">
        <f t="shared" si="0"/>
        <v>-10.251183051391388</v>
      </c>
      <c r="I22" s="27">
        <f t="shared" si="8"/>
        <v>-9.5085299697458048</v>
      </c>
      <c r="J22" s="28">
        <f t="shared" si="1"/>
        <v>1.5153875190855819</v>
      </c>
      <c r="K22" s="27">
        <f t="shared" si="2"/>
        <v>1.7031829761001265</v>
      </c>
      <c r="L22" s="18"/>
      <c r="M22" s="16"/>
    </row>
    <row r="23" spans="1:15">
      <c r="A23" s="67"/>
      <c r="B23" s="11" t="s">
        <v>7</v>
      </c>
      <c r="C23" s="25">
        <v>101.52466666666666</v>
      </c>
      <c r="D23" s="25">
        <v>94.714333333333343</v>
      </c>
      <c r="E23" s="25">
        <v>90.256666666666675</v>
      </c>
      <c r="F23" s="25">
        <v>93.659666666666666</v>
      </c>
      <c r="G23" s="26">
        <v>103.63433333333333</v>
      </c>
      <c r="H23" s="28">
        <f t="shared" si="0"/>
        <v>10.649906220749594</v>
      </c>
      <c r="I23" s="27">
        <f t="shared" si="8"/>
        <v>3.7703586069357753</v>
      </c>
      <c r="J23" s="28">
        <f t="shared" si="1"/>
        <v>1.3808685068327462</v>
      </c>
      <c r="K23" s="27">
        <f t="shared" si="2"/>
        <v>1.2588315199129774</v>
      </c>
      <c r="L23" s="18"/>
      <c r="M23" s="16"/>
    </row>
    <row r="24" spans="1:15">
      <c r="A24" s="67"/>
      <c r="B24" s="11" t="s">
        <v>21</v>
      </c>
      <c r="C24" s="25">
        <v>91.885333333333335</v>
      </c>
      <c r="D24" s="25">
        <v>91.73266666666666</v>
      </c>
      <c r="E24" s="25">
        <v>90.547666666666672</v>
      </c>
      <c r="F24" s="25">
        <v>92.49466666666666</v>
      </c>
      <c r="G24" s="26">
        <v>94.025666666666666</v>
      </c>
      <c r="H24" s="28">
        <f t="shared" si="0"/>
        <v>1.6552305718527949</v>
      </c>
      <c r="I24" s="27">
        <f t="shared" si="8"/>
        <v>2.1502486719701785</v>
      </c>
      <c r="J24" s="28">
        <f t="shared" si="1"/>
        <v>1.252838492397502</v>
      </c>
      <c r="K24" s="27">
        <f t="shared" si="2"/>
        <v>1.2431733527115285</v>
      </c>
      <c r="L24" s="18"/>
      <c r="M24" s="16"/>
    </row>
    <row r="25" spans="1:15">
      <c r="A25" s="67"/>
      <c r="B25" s="11" t="s">
        <v>18</v>
      </c>
      <c r="C25" s="25">
        <v>71.968999999999994</v>
      </c>
      <c r="D25" s="25">
        <v>71.749333333333325</v>
      </c>
      <c r="E25" s="25">
        <v>72.27033333333334</v>
      </c>
      <c r="F25" s="25">
        <v>75.769000000000005</v>
      </c>
      <c r="G25" s="26">
        <v>78.780333333333346</v>
      </c>
      <c r="H25" s="28">
        <f t="shared" si="0"/>
        <v>3.9743606664115028</v>
      </c>
      <c r="I25" s="27">
        <f t="shared" si="8"/>
        <v>4.8410827863899941</v>
      </c>
      <c r="J25" s="28">
        <f t="shared" si="1"/>
        <v>1.049703102811353</v>
      </c>
      <c r="K25" s="27">
        <f t="shared" si="2"/>
        <v>1.0183722495163665</v>
      </c>
      <c r="L25" s="18"/>
      <c r="M25" s="16"/>
    </row>
    <row r="26" spans="1:15">
      <c r="A26" s="67"/>
      <c r="B26" s="11" t="s">
        <v>10</v>
      </c>
      <c r="C26" s="25">
        <v>63.594999999999999</v>
      </c>
      <c r="D26" s="25">
        <v>57.888333333333328</v>
      </c>
      <c r="E26" s="25">
        <v>59.134333333333331</v>
      </c>
      <c r="F26" s="25">
        <v>59.914000000000001</v>
      </c>
      <c r="G26" s="26">
        <v>69.214999999999989</v>
      </c>
      <c r="H26" s="28">
        <f t="shared" si="0"/>
        <v>15.523917615248495</v>
      </c>
      <c r="I26" s="27">
        <f t="shared" si="8"/>
        <v>1.3184669932301052</v>
      </c>
      <c r="J26" s="28">
        <f t="shared" si="1"/>
        <v>0.92225048037904278</v>
      </c>
      <c r="K26" s="27">
        <f t="shared" si="2"/>
        <v>0.80527333022111391</v>
      </c>
      <c r="L26" s="18"/>
      <c r="M26" s="16"/>
    </row>
    <row r="27" spans="1:15">
      <c r="A27" s="67"/>
      <c r="B27" s="11" t="s">
        <v>8</v>
      </c>
      <c r="C27" s="25">
        <v>48.245666666666665</v>
      </c>
      <c r="D27" s="25">
        <v>51.090333333333334</v>
      </c>
      <c r="E27" s="25">
        <v>47.257000000000005</v>
      </c>
      <c r="F27" s="25">
        <v>50.337333333333326</v>
      </c>
      <c r="G27" s="26">
        <v>52.744</v>
      </c>
      <c r="H27" s="28">
        <f t="shared" si="0"/>
        <v>4.7810770005032754</v>
      </c>
      <c r="I27" s="27">
        <f t="shared" si="8"/>
        <v>6.5182583179916653</v>
      </c>
      <c r="J27" s="28">
        <f t="shared" si="1"/>
        <v>0.70278378006374687</v>
      </c>
      <c r="K27" s="27">
        <f t="shared" si="2"/>
        <v>0.67655826764668714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9486.5226666666658</v>
      </c>
      <c r="D13" s="26">
        <v>10570.733666666667</v>
      </c>
      <c r="E13" s="26">
        <v>10918.996333333334</v>
      </c>
      <c r="F13" s="26">
        <v>11481.801666666668</v>
      </c>
      <c r="G13" s="26">
        <v>11911.140333333333</v>
      </c>
      <c r="H13" s="28">
        <f t="shared" ref="H13:H21" si="0">IF(OR(OR(G13=0,F13=0),G13=""),"",(G13/F13-1)*100)</f>
        <v>3.7392970121849167</v>
      </c>
      <c r="I13" s="27">
        <f>IF(OR(OR(G13=0,F13=0),F13=""),"",(F13/E13-1)*100)</f>
        <v>5.1543687363939439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5810.2773333333334</v>
      </c>
      <c r="D14" s="25">
        <f>D13-SUM(D15:D38)</f>
        <v>6360.6779999999999</v>
      </c>
      <c r="E14" s="25">
        <f>E13-SUM(E15:E38)</f>
        <v>6600.8990000000022</v>
      </c>
      <c r="F14" s="25">
        <f>F13-SUM(F15:F38)</f>
        <v>6992.5483333333332</v>
      </c>
      <c r="G14" s="26">
        <f>G13-SUM(G15:G38)</f>
        <v>6180.7949999999983</v>
      </c>
      <c r="H14" s="54">
        <f t="shared" si="0"/>
        <v>-11.608834070745333</v>
      </c>
      <c r="I14" s="53">
        <f t="shared" ref="I14" si="3">IF(OR(OR(G14=0,F14=0),F14=""),"",(F14/E14-1)*100)</f>
        <v>5.9332726244308631</v>
      </c>
      <c r="J14" s="54">
        <f t="shared" si="1"/>
        <v>51.890875491602095</v>
      </c>
      <c r="K14" s="53">
        <f t="shared" si="2"/>
        <v>60.901141966540962</v>
      </c>
      <c r="L14" s="18"/>
    </row>
    <row r="15" spans="1:15">
      <c r="A15" s="16"/>
      <c r="B15" s="12" t="s">
        <v>4</v>
      </c>
      <c r="C15" s="29">
        <v>1223.1396666666665</v>
      </c>
      <c r="D15" s="29">
        <v>1478.6473333333333</v>
      </c>
      <c r="E15" s="29">
        <v>1469.942333333333</v>
      </c>
      <c r="F15" s="29">
        <v>1542.5023333333336</v>
      </c>
      <c r="G15" s="109">
        <v>1757.1443333333341</v>
      </c>
      <c r="H15" s="50">
        <f t="shared" si="0"/>
        <v>13.915181543755661</v>
      </c>
      <c r="I15" s="36">
        <f>IF(OR(OR(G15=0,F15=0),F15=""),"",(F15/E15-1)*100)</f>
        <v>4.9362480659672636</v>
      </c>
      <c r="J15" s="50">
        <f t="shared" si="1"/>
        <v>14.752108397346008</v>
      </c>
      <c r="K15" s="36">
        <f t="shared" si="2"/>
        <v>13.434323097667164</v>
      </c>
      <c r="L15" s="18"/>
    </row>
    <row r="16" spans="1:15">
      <c r="A16" s="16"/>
      <c r="B16" s="11" t="s">
        <v>23</v>
      </c>
      <c r="C16" s="55">
        <v>541.41066666666643</v>
      </c>
      <c r="D16" s="55">
        <v>615.05366666666669</v>
      </c>
      <c r="E16" s="55">
        <v>664.87599999999986</v>
      </c>
      <c r="F16" s="55">
        <v>664.02633333333347</v>
      </c>
      <c r="G16" s="56">
        <v>661.65666666666664</v>
      </c>
      <c r="H16" s="54">
        <f t="shared" si="0"/>
        <v>-0.35686335732671992</v>
      </c>
      <c r="I16" s="53">
        <f t="shared" ref="I16:I21" si="4">IF(OR(OR(G16=0,F16=0),F16=""),"",(F16/E16-1)*100)</f>
        <v>-0.12779325267664454</v>
      </c>
      <c r="J16" s="54">
        <f t="shared" si="1"/>
        <v>5.5549397299519683</v>
      </c>
      <c r="K16" s="53">
        <f t="shared" si="2"/>
        <v>5.7832938820141617</v>
      </c>
      <c r="L16" s="18"/>
      <c r="N16" s="23" t="s">
        <v>4</v>
      </c>
      <c r="O16" s="34">
        <f>J15</f>
        <v>14.752108397346008</v>
      </c>
    </row>
    <row r="17" spans="1:15">
      <c r="A17" s="16"/>
      <c r="B17" s="11" t="s">
        <v>24</v>
      </c>
      <c r="C17" s="55">
        <v>475.31700000000001</v>
      </c>
      <c r="D17" s="55">
        <v>528.68000000000006</v>
      </c>
      <c r="E17" s="55">
        <v>550.10199999999986</v>
      </c>
      <c r="F17" s="55">
        <v>567.55233333333331</v>
      </c>
      <c r="G17" s="56">
        <v>530.28666666666675</v>
      </c>
      <c r="H17" s="28">
        <f t="shared" si="0"/>
        <v>-6.5660317961867669</v>
      </c>
      <c r="I17" s="27">
        <f t="shared" si="4"/>
        <v>3.1721995799567138</v>
      </c>
      <c r="J17" s="28">
        <f t="shared" si="1"/>
        <v>4.4520226596832142</v>
      </c>
      <c r="K17" s="27">
        <f t="shared" si="2"/>
        <v>4.9430598943458488</v>
      </c>
      <c r="L17" s="18"/>
      <c r="N17" s="23" t="s">
        <v>37</v>
      </c>
      <c r="O17" s="34">
        <f>100-O16</f>
        <v>85.247891602653993</v>
      </c>
    </row>
    <row r="18" spans="1:15">
      <c r="A18" s="16"/>
      <c r="B18" s="11" t="s">
        <v>25</v>
      </c>
      <c r="C18" s="25">
        <v>374.19100000000003</v>
      </c>
      <c r="D18" s="25">
        <v>389.12066666666669</v>
      </c>
      <c r="E18" s="25">
        <v>369.65733333333333</v>
      </c>
      <c r="F18" s="25">
        <v>425.76433333333341</v>
      </c>
      <c r="G18" s="26">
        <v>436.2406666666667</v>
      </c>
      <c r="H18" s="28">
        <f t="shared" si="0"/>
        <v>2.4605943976832245</v>
      </c>
      <c r="I18" s="27">
        <f t="shared" si="4"/>
        <v>15.17811089910297</v>
      </c>
      <c r="J18" s="28">
        <f t="shared" si="1"/>
        <v>3.6624592982575055</v>
      </c>
      <c r="K18" s="27">
        <f t="shared" si="2"/>
        <v>3.70816658999945</v>
      </c>
      <c r="L18" s="18"/>
    </row>
    <row r="19" spans="1:15">
      <c r="A19" s="16"/>
      <c r="B19" s="11" t="s">
        <v>19</v>
      </c>
      <c r="C19" s="25">
        <v>210.452</v>
      </c>
      <c r="D19" s="25">
        <v>254.93866666666671</v>
      </c>
      <c r="E19" s="25">
        <v>297.63</v>
      </c>
      <c r="F19" s="25">
        <v>311.9430000000001</v>
      </c>
      <c r="G19" s="26">
        <v>300.79333333333335</v>
      </c>
      <c r="H19" s="28">
        <f t="shared" si="0"/>
        <v>-3.5742641016681675</v>
      </c>
      <c r="I19" s="27">
        <f t="shared" si="4"/>
        <v>4.8089910291301718</v>
      </c>
      <c r="J19" s="28">
        <f t="shared" si="1"/>
        <v>2.5253109686867092</v>
      </c>
      <c r="K19" s="27">
        <f t="shared" si="2"/>
        <v>2.7168471382467416</v>
      </c>
      <c r="L19" s="18"/>
    </row>
    <row r="20" spans="1:15">
      <c r="A20" s="16"/>
      <c r="B20" s="11" t="s">
        <v>5</v>
      </c>
      <c r="C20" s="25">
        <v>190.30699999999999</v>
      </c>
      <c r="D20" s="25">
        <v>186.84466666666668</v>
      </c>
      <c r="E20" s="25">
        <v>208.57066666666668</v>
      </c>
      <c r="F20" s="25">
        <v>199.47733333333338</v>
      </c>
      <c r="G20" s="26">
        <v>221.59166666666661</v>
      </c>
      <c r="H20" s="28">
        <f t="shared" si="0"/>
        <v>11.086138441794514</v>
      </c>
      <c r="I20" s="27">
        <f t="shared" si="4"/>
        <v>-4.3598332779297699</v>
      </c>
      <c r="J20" s="28">
        <f t="shared" si="1"/>
        <v>1.8603732343455162</v>
      </c>
      <c r="K20" s="27">
        <f t="shared" si="2"/>
        <v>1.7373347765834082</v>
      </c>
      <c r="L20" s="18"/>
    </row>
    <row r="21" spans="1:15">
      <c r="A21" s="16"/>
      <c r="B21" s="11" t="s">
        <v>20</v>
      </c>
      <c r="C21" s="25">
        <v>158.91666666666669</v>
      </c>
      <c r="D21" s="25">
        <v>212.57900000000001</v>
      </c>
      <c r="E21" s="25">
        <v>186.56533333333331</v>
      </c>
      <c r="F21" s="25">
        <v>190.36166666666665</v>
      </c>
      <c r="G21" s="26">
        <v>215.25866666666661</v>
      </c>
      <c r="H21" s="28">
        <f t="shared" si="0"/>
        <v>13.078788621658743</v>
      </c>
      <c r="I21" s="27">
        <f t="shared" si="4"/>
        <v>2.0348546353734953</v>
      </c>
      <c r="J21" s="28">
        <f t="shared" si="1"/>
        <v>1.8072045215038322</v>
      </c>
      <c r="K21" s="27">
        <f t="shared" si="2"/>
        <v>1.6579424744751874</v>
      </c>
      <c r="L21" s="18"/>
    </row>
    <row r="22" spans="1:15">
      <c r="A22" s="16"/>
      <c r="B22" s="11" t="s">
        <v>15</v>
      </c>
      <c r="C22" s="25"/>
      <c r="D22" s="25"/>
      <c r="E22" s="25"/>
      <c r="F22" s="25"/>
      <c r="G22" s="26">
        <v>168.05066666666667</v>
      </c>
      <c r="H22" s="28" t="str">
        <f t="shared" ref="H22:H38" si="5">IF(OR(OR(G22=0,F22=0),G22=""),"",(G22/F22-1)*100)</f>
        <v/>
      </c>
      <c r="I22" s="27" t="str">
        <f t="shared" ref="I22:I38" si="6">IF(OR(OR(G22=0,F22=0),F22=""),"",(F22/E22-1)*100)</f>
        <v/>
      </c>
      <c r="J22" s="28">
        <f t="shared" ref="J22:J38" si="7">IF(G22=0,"",G22/$G$13*100)</f>
        <v>1.4108696729596644</v>
      </c>
      <c r="K22" s="27" t="str">
        <f t="shared" ref="K22:K38" si="8">IF(F22=0,"",F22/$F$13*100)</f>
        <v/>
      </c>
      <c r="L22" s="18"/>
    </row>
    <row r="23" spans="1:15">
      <c r="A23" s="16"/>
      <c r="B23" s="11" t="s">
        <v>17</v>
      </c>
      <c r="C23" s="25"/>
      <c r="D23" s="25"/>
      <c r="E23" s="25"/>
      <c r="F23" s="25"/>
      <c r="G23" s="26">
        <v>140.39066666666665</v>
      </c>
      <c r="H23" s="28" t="str">
        <f t="shared" si="5"/>
        <v/>
      </c>
      <c r="I23" s="27" t="str">
        <f t="shared" si="6"/>
        <v/>
      </c>
      <c r="J23" s="28">
        <f t="shared" si="7"/>
        <v>1.1786500934237447</v>
      </c>
      <c r="K23" s="27" t="str">
        <f t="shared" si="8"/>
        <v/>
      </c>
      <c r="L23" s="18"/>
    </row>
    <row r="24" spans="1:15">
      <c r="A24" s="16"/>
      <c r="B24" s="11" t="s">
        <v>9</v>
      </c>
      <c r="C24" s="25"/>
      <c r="D24" s="25"/>
      <c r="E24" s="25"/>
      <c r="F24" s="25"/>
      <c r="G24" s="26">
        <v>138.59166666666667</v>
      </c>
      <c r="H24" s="28" t="str">
        <f t="shared" si="5"/>
        <v/>
      </c>
      <c r="I24" s="27" t="str">
        <f t="shared" si="6"/>
        <v/>
      </c>
      <c r="J24" s="28">
        <f t="shared" si="7"/>
        <v>1.16354658570194</v>
      </c>
      <c r="K24" s="27" t="str">
        <f t="shared" si="8"/>
        <v/>
      </c>
      <c r="L24" s="18"/>
    </row>
    <row r="25" spans="1:15">
      <c r="A25" s="16"/>
      <c r="B25" s="11" t="s">
        <v>22</v>
      </c>
      <c r="C25" s="25">
        <v>97.492999999999995</v>
      </c>
      <c r="D25" s="25">
        <v>104.6576666666667</v>
      </c>
      <c r="E25" s="25">
        <v>109.35500000000002</v>
      </c>
      <c r="F25" s="25">
        <v>117.29400000000004</v>
      </c>
      <c r="G25" s="26">
        <v>127.89966666666669</v>
      </c>
      <c r="H25" s="28">
        <f t="shared" si="5"/>
        <v>9.0419515633081371</v>
      </c>
      <c r="I25" s="27">
        <f t="shared" si="6"/>
        <v>7.2598417996433851</v>
      </c>
      <c r="J25" s="28">
        <f t="shared" si="7"/>
        <v>1.073781880553782</v>
      </c>
      <c r="K25" s="27">
        <f t="shared" si="8"/>
        <v>1.0215644147601111</v>
      </c>
      <c r="L25" s="18"/>
    </row>
    <row r="26" spans="1:15">
      <c r="A26" s="16"/>
      <c r="B26" s="11" t="s">
        <v>7</v>
      </c>
      <c r="C26" s="25">
        <v>106.31733333333332</v>
      </c>
      <c r="D26" s="25">
        <v>115.47799999999998</v>
      </c>
      <c r="E26" s="25">
        <v>123.36333333333333</v>
      </c>
      <c r="F26" s="25">
        <v>120.88500000000001</v>
      </c>
      <c r="G26" s="26">
        <v>120.15766666666667</v>
      </c>
      <c r="H26" s="28">
        <f t="shared" si="5"/>
        <v>-0.60167376707890297</v>
      </c>
      <c r="I26" s="27">
        <f t="shared" si="6"/>
        <v>-2.0089707908886978</v>
      </c>
      <c r="J26" s="28">
        <f t="shared" si="7"/>
        <v>1.0087839056887389</v>
      </c>
      <c r="K26" s="27">
        <f t="shared" si="8"/>
        <v>1.0528399941879039</v>
      </c>
      <c r="L26" s="18"/>
    </row>
    <row r="27" spans="1:15">
      <c r="A27" s="16"/>
      <c r="B27" s="11" t="s">
        <v>3</v>
      </c>
      <c r="C27" s="25"/>
      <c r="D27" s="25"/>
      <c r="E27" s="25"/>
      <c r="F27" s="25"/>
      <c r="G27" s="26">
        <v>111.274</v>
      </c>
      <c r="H27" s="28" t="str">
        <f t="shared" si="5"/>
        <v/>
      </c>
      <c r="I27" s="27" t="str">
        <f t="shared" si="6"/>
        <v/>
      </c>
      <c r="J27" s="28">
        <f t="shared" si="7"/>
        <v>0.9342010662791006</v>
      </c>
      <c r="K27" s="27" t="str">
        <f t="shared" si="8"/>
        <v/>
      </c>
      <c r="L27" s="18"/>
    </row>
    <row r="28" spans="1:15">
      <c r="A28" s="16"/>
      <c r="B28" s="11" t="s">
        <v>14</v>
      </c>
      <c r="C28" s="25"/>
      <c r="D28" s="25"/>
      <c r="E28" s="25"/>
      <c r="F28" s="25"/>
      <c r="G28" s="26">
        <v>103.36333333333333</v>
      </c>
      <c r="H28" s="28" t="str">
        <f t="shared" si="5"/>
        <v/>
      </c>
      <c r="I28" s="27" t="str">
        <f t="shared" si="6"/>
        <v/>
      </c>
      <c r="J28" s="28">
        <f t="shared" si="7"/>
        <v>0.86778705011199464</v>
      </c>
      <c r="K28" s="27" t="str">
        <f t="shared" si="8"/>
        <v/>
      </c>
      <c r="L28" s="18"/>
    </row>
    <row r="29" spans="1:15">
      <c r="A29" s="16"/>
      <c r="B29" s="11" t="s">
        <v>18</v>
      </c>
      <c r="C29" s="25">
        <v>90.663000000000039</v>
      </c>
      <c r="D29" s="25">
        <v>99.922000000000011</v>
      </c>
      <c r="E29" s="25">
        <v>98.803333333333327</v>
      </c>
      <c r="F29" s="25">
        <v>110.41566666666665</v>
      </c>
      <c r="G29" s="26">
        <v>101.04366666666664</v>
      </c>
      <c r="H29" s="28">
        <f t="shared" si="5"/>
        <v>-8.487925928385776</v>
      </c>
      <c r="I29" s="27">
        <f t="shared" si="6"/>
        <v>11.752977294963053</v>
      </c>
      <c r="J29" s="28">
        <f t="shared" si="7"/>
        <v>0.84831228445773488</v>
      </c>
      <c r="K29" s="27">
        <f t="shared" si="8"/>
        <v>0.96165802085938568</v>
      </c>
      <c r="L29" s="18"/>
    </row>
    <row r="30" spans="1:15">
      <c r="A30" s="16"/>
      <c r="B30" s="11" t="s">
        <v>11</v>
      </c>
      <c r="C30" s="25"/>
      <c r="D30" s="25"/>
      <c r="E30" s="25"/>
      <c r="F30" s="25"/>
      <c r="G30" s="26">
        <v>93.923666666666676</v>
      </c>
      <c r="H30" s="28" t="str">
        <f t="shared" si="5"/>
        <v/>
      </c>
      <c r="I30" s="27" t="str">
        <f t="shared" si="6"/>
        <v/>
      </c>
      <c r="J30" s="28">
        <f t="shared" si="7"/>
        <v>0.78853631170662342</v>
      </c>
      <c r="K30" s="27" t="str">
        <f t="shared" si="8"/>
        <v/>
      </c>
      <c r="L30" s="18"/>
    </row>
    <row r="31" spans="1:15">
      <c r="A31" s="16"/>
      <c r="B31" s="11" t="s">
        <v>8</v>
      </c>
      <c r="C31" s="25">
        <v>75.515999999999991</v>
      </c>
      <c r="D31" s="25">
        <v>81.150333333333336</v>
      </c>
      <c r="E31" s="25">
        <v>89.87566666666666</v>
      </c>
      <c r="F31" s="25">
        <v>79.935000000000002</v>
      </c>
      <c r="G31" s="26">
        <v>89.656666666666666</v>
      </c>
      <c r="H31" s="28">
        <f t="shared" si="5"/>
        <v>12.161964929838831</v>
      </c>
      <c r="I31" s="27">
        <f t="shared" si="6"/>
        <v>-11.060465012776898</v>
      </c>
      <c r="J31" s="28">
        <f t="shared" si="7"/>
        <v>0.75271270556491088</v>
      </c>
      <c r="K31" s="27">
        <f t="shared" si="8"/>
        <v>0.69618864983587792</v>
      </c>
      <c r="L31" s="18"/>
    </row>
    <row r="32" spans="1:15">
      <c r="A32" s="16"/>
      <c r="B32" s="11" t="s">
        <v>10</v>
      </c>
      <c r="C32" s="25">
        <v>72.267666666666656</v>
      </c>
      <c r="D32" s="25">
        <v>79.709000000000032</v>
      </c>
      <c r="E32" s="25">
        <v>78.959000000000003</v>
      </c>
      <c r="F32" s="25">
        <v>89.670333333333318</v>
      </c>
      <c r="G32" s="26">
        <v>86.601333333333329</v>
      </c>
      <c r="H32" s="28">
        <f t="shared" si="5"/>
        <v>-3.4225366248963662</v>
      </c>
      <c r="I32" s="27">
        <f t="shared" si="6"/>
        <v>13.565690210531178</v>
      </c>
      <c r="J32" s="28">
        <f t="shared" si="7"/>
        <v>0.72706164909315563</v>
      </c>
      <c r="K32" s="27">
        <f t="shared" si="8"/>
        <v>0.78097789821312857</v>
      </c>
      <c r="L32" s="18"/>
    </row>
    <row r="33" spans="1:14">
      <c r="A33" s="16"/>
      <c r="B33" s="11" t="s">
        <v>185</v>
      </c>
      <c r="C33" s="25"/>
      <c r="D33" s="25"/>
      <c r="E33" s="25"/>
      <c r="F33" s="25"/>
      <c r="G33" s="26">
        <v>73.370333333333335</v>
      </c>
      <c r="H33" s="28" t="str">
        <f t="shared" si="5"/>
        <v/>
      </c>
      <c r="I33" s="27" t="str">
        <f t="shared" si="6"/>
        <v/>
      </c>
      <c r="J33" s="28">
        <f t="shared" si="7"/>
        <v>0.61598076489793696</v>
      </c>
      <c r="K33" s="27" t="str">
        <f t="shared" si="8"/>
        <v/>
      </c>
      <c r="L33" s="18"/>
    </row>
    <row r="34" spans="1:14">
      <c r="A34" s="16"/>
      <c r="B34" s="11" t="s">
        <v>21</v>
      </c>
      <c r="C34" s="25">
        <v>60.254333333333335</v>
      </c>
      <c r="D34" s="25">
        <v>63.274666666666661</v>
      </c>
      <c r="E34" s="25">
        <v>70.397333333333322</v>
      </c>
      <c r="F34" s="25">
        <v>69.426000000000016</v>
      </c>
      <c r="G34" s="26">
        <v>71.807666666666677</v>
      </c>
      <c r="H34" s="28">
        <f t="shared" ref="H34:H35" si="9">IF(OR(OR(G34=0,F34=0),G34=""),"",(G34/F34-1)*100)</f>
        <v>3.4305111437597624</v>
      </c>
      <c r="I34" s="27">
        <f t="shared" ref="I34:I35" si="10">IF(OR(OR(G34=0,F34=0),F34=""),"",(F34/E34-1)*100)</f>
        <v>-1.3797871131481898</v>
      </c>
      <c r="J34" s="28">
        <f t="shared" ref="J34:J35" si="11">IF(G34=0,"",G34/$G$13*100)</f>
        <v>0.60286139409937844</v>
      </c>
      <c r="K34" s="27">
        <f t="shared" ref="K34:K35" si="12">IF(F34=0,"",F34/$F$13*100)</f>
        <v>0.60466120227066578</v>
      </c>
      <c r="L34" s="18"/>
    </row>
    <row r="35" spans="1:14">
      <c r="A35" s="16"/>
      <c r="B35" s="11" t="s">
        <v>16</v>
      </c>
      <c r="C35" s="25"/>
      <c r="D35" s="25"/>
      <c r="E35" s="25"/>
      <c r="F35" s="25"/>
      <c r="G35" s="26">
        <v>70.105999999999995</v>
      </c>
      <c r="H35" s="28" t="str">
        <f t="shared" si="9"/>
        <v/>
      </c>
      <c r="I35" s="27" t="str">
        <f t="shared" si="10"/>
        <v/>
      </c>
      <c r="J35" s="28">
        <f t="shared" si="11"/>
        <v>0.58857504855188647</v>
      </c>
      <c r="K35" s="27" t="str">
        <f t="shared" si="12"/>
        <v/>
      </c>
      <c r="L35" s="18"/>
    </row>
    <row r="36" spans="1:14">
      <c r="A36" s="16"/>
      <c r="B36" s="11" t="s">
        <v>6</v>
      </c>
      <c r="C36" s="25"/>
      <c r="D36" s="25"/>
      <c r="E36" s="25"/>
      <c r="F36" s="25"/>
      <c r="G36" s="26">
        <v>52.362666666666676</v>
      </c>
      <c r="H36" s="28" t="str">
        <f t="shared" si="5"/>
        <v/>
      </c>
      <c r="I36" s="27" t="str">
        <f t="shared" si="6"/>
        <v/>
      </c>
      <c r="J36" s="28">
        <f t="shared" si="7"/>
        <v>0.43961086177559106</v>
      </c>
      <c r="K36" s="27" t="str">
        <f t="shared" si="8"/>
        <v/>
      </c>
      <c r="L36" s="18"/>
    </row>
    <row r="37" spans="1:14">
      <c r="A37" s="16"/>
      <c r="B37" s="11" t="s">
        <v>12</v>
      </c>
      <c r="C37" s="25"/>
      <c r="D37" s="25"/>
      <c r="E37" s="25"/>
      <c r="F37" s="25"/>
      <c r="G37" s="26">
        <v>35.441666666666663</v>
      </c>
      <c r="H37" s="28" t="str">
        <f t="shared" si="5"/>
        <v/>
      </c>
      <c r="I37" s="27" t="str">
        <f t="shared" si="6"/>
        <v/>
      </c>
      <c r="J37" s="28">
        <f t="shared" si="7"/>
        <v>0.29755057597200113</v>
      </c>
      <c r="K37" s="27" t="str">
        <f t="shared" si="8"/>
        <v/>
      </c>
      <c r="L37" s="18"/>
    </row>
    <row r="38" spans="1:14">
      <c r="A38" s="16"/>
      <c r="B38" s="11" t="s">
        <v>13</v>
      </c>
      <c r="C38" s="25"/>
      <c r="D38" s="25"/>
      <c r="E38" s="25"/>
      <c r="F38" s="25"/>
      <c r="G38" s="26">
        <v>23.332000000000004</v>
      </c>
      <c r="H38" s="28" t="str">
        <f t="shared" si="5"/>
        <v/>
      </c>
      <c r="I38" s="27" t="str">
        <f t="shared" si="6"/>
        <v/>
      </c>
      <c r="J38" s="28">
        <f t="shared" si="7"/>
        <v>0.19588384778496301</v>
      </c>
      <c r="K38" s="27" t="str">
        <f t="shared" si="8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193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174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182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175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173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1" t="s">
        <v>87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2" t="s">
        <v>2</v>
      </c>
      <c r="D10" s="192"/>
      <c r="E10" s="192"/>
      <c r="F10" s="192"/>
      <c r="G10" s="192"/>
      <c r="H10" s="192"/>
      <c r="I10" s="192"/>
      <c r="J10" s="192"/>
      <c r="K10" s="190" t="s">
        <v>187</v>
      </c>
      <c r="L10" s="18"/>
    </row>
    <row r="11" spans="1:16" ht="15.75" customHeight="1">
      <c r="A11" s="16"/>
      <c r="B11" s="11"/>
      <c r="C11" s="183">
        <v>2004</v>
      </c>
      <c r="D11" s="183">
        <v>2005</v>
      </c>
      <c r="E11" s="183">
        <v>2006</v>
      </c>
      <c r="F11" s="183">
        <v>2007</v>
      </c>
      <c r="G11" s="183">
        <v>2008</v>
      </c>
      <c r="H11" s="183">
        <v>2009</v>
      </c>
      <c r="I11" s="183">
        <v>2010</v>
      </c>
      <c r="J11" s="125">
        <v>2011</v>
      </c>
      <c r="K11" s="190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68" t="s">
        <v>23</v>
      </c>
      <c r="C13" s="140">
        <v>56.412511095591874</v>
      </c>
      <c r="D13" s="140">
        <v>59.000906959080936</v>
      </c>
      <c r="E13" s="140">
        <v>59.545163725927857</v>
      </c>
      <c r="F13" s="140">
        <v>59.33431978588473</v>
      </c>
      <c r="G13" s="141">
        <v>56.147990588682646</v>
      </c>
      <c r="H13" s="141">
        <v>54.879305079569754</v>
      </c>
      <c r="I13" s="141">
        <v>55.484676006320377</v>
      </c>
      <c r="J13" s="148">
        <v>57.756349412410671</v>
      </c>
      <c r="K13" s="175">
        <v>1</v>
      </c>
      <c r="L13" s="18"/>
    </row>
    <row r="14" spans="1:16" s="51" customFormat="1">
      <c r="A14" s="94"/>
      <c r="B14" s="68" t="s">
        <v>21</v>
      </c>
      <c r="C14" s="140">
        <v>52.778060066529818</v>
      </c>
      <c r="D14" s="140">
        <v>53.38103254769922</v>
      </c>
      <c r="E14" s="140">
        <v>56.589926565718962</v>
      </c>
      <c r="F14" s="140">
        <v>60.395382313181521</v>
      </c>
      <c r="G14" s="141">
        <v>59.179565697966979</v>
      </c>
      <c r="H14" s="141">
        <v>56.26000600619259</v>
      </c>
      <c r="I14" s="139">
        <v>57.123447284884357</v>
      </c>
      <c r="J14" s="148">
        <v>56.6988944723618</v>
      </c>
      <c r="K14" s="146">
        <v>2</v>
      </c>
      <c r="L14" s="95"/>
      <c r="N14" s="81"/>
      <c r="O14" s="81"/>
      <c r="P14" s="81"/>
    </row>
    <row r="15" spans="1:16">
      <c r="A15" s="16"/>
      <c r="B15" s="150" t="s">
        <v>4</v>
      </c>
      <c r="C15" s="144">
        <v>59.348928705090351</v>
      </c>
      <c r="D15" s="144">
        <v>59.952223040680451</v>
      </c>
      <c r="E15" s="144">
        <v>59.15208183121517</v>
      </c>
      <c r="F15" s="144">
        <v>61.174988543750068</v>
      </c>
      <c r="G15" s="145">
        <v>56.00166116729833</v>
      </c>
      <c r="H15" s="145">
        <v>56.504898322512567</v>
      </c>
      <c r="I15" s="185">
        <v>55.89835603806106</v>
      </c>
      <c r="J15" s="149">
        <v>53.144108917887586</v>
      </c>
      <c r="K15" s="146">
        <v>3</v>
      </c>
      <c r="L15" s="18"/>
    </row>
    <row r="16" spans="1:16">
      <c r="A16" s="16"/>
      <c r="B16" s="68" t="s">
        <v>22</v>
      </c>
      <c r="C16" s="140">
        <v>52.751271735877921</v>
      </c>
      <c r="D16" s="140">
        <v>54.393524108710658</v>
      </c>
      <c r="E16" s="140">
        <v>54.702690603518242</v>
      </c>
      <c r="F16" s="140">
        <v>58.082911504881366</v>
      </c>
      <c r="G16" s="141">
        <v>55.654220061552707</v>
      </c>
      <c r="H16" s="141">
        <v>53.068672106570219</v>
      </c>
      <c r="I16" s="139">
        <v>50.863527952947216</v>
      </c>
      <c r="J16" s="148">
        <v>51.116912038240244</v>
      </c>
      <c r="K16" s="146">
        <v>4</v>
      </c>
      <c r="L16" s="18"/>
    </row>
    <row r="17" spans="1:16">
      <c r="A17" s="16"/>
      <c r="B17" s="68" t="s">
        <v>24</v>
      </c>
      <c r="C17" s="140">
        <v>51.914204902129647</v>
      </c>
      <c r="D17" s="140">
        <v>50.915414809247046</v>
      </c>
      <c r="E17" s="140">
        <v>54.074769415635515</v>
      </c>
      <c r="F17" s="140">
        <v>52.954406436427867</v>
      </c>
      <c r="G17" s="141">
        <v>48.56556347014785</v>
      </c>
      <c r="H17" s="141">
        <v>47.446099249223629</v>
      </c>
      <c r="I17" s="139">
        <v>47.945035025710183</v>
      </c>
      <c r="J17" s="148">
        <v>48.198999771742947</v>
      </c>
      <c r="K17" s="146">
        <v>5</v>
      </c>
      <c r="L17" s="18"/>
    </row>
    <row r="18" spans="1:16">
      <c r="A18" s="16"/>
      <c r="B18" s="68" t="s">
        <v>7</v>
      </c>
      <c r="C18" s="140">
        <v>45.870725051016649</v>
      </c>
      <c r="D18" s="140">
        <v>44.478973310808456</v>
      </c>
      <c r="E18" s="140">
        <v>48.25759244931109</v>
      </c>
      <c r="F18" s="140">
        <v>48.847040861166974</v>
      </c>
      <c r="G18" s="141">
        <v>45.060793527198115</v>
      </c>
      <c r="H18" s="141">
        <v>42.251037668133449</v>
      </c>
      <c r="I18" s="139">
        <v>43.65508969383221</v>
      </c>
      <c r="J18" s="148">
        <v>46.308327971211362</v>
      </c>
      <c r="K18" s="146">
        <v>6</v>
      </c>
      <c r="L18" s="18"/>
    </row>
    <row r="19" spans="1:16">
      <c r="A19" s="16"/>
      <c r="B19" s="68" t="s">
        <v>10</v>
      </c>
      <c r="C19" s="140">
        <v>44.496756586998195</v>
      </c>
      <c r="D19" s="140">
        <v>44.761451010405629</v>
      </c>
      <c r="E19" s="140">
        <v>45.109861166243483</v>
      </c>
      <c r="F19" s="140">
        <v>46.808296613246711</v>
      </c>
      <c r="G19" s="141">
        <v>42.070825015988675</v>
      </c>
      <c r="H19" s="141">
        <v>42.822004441440569</v>
      </c>
      <c r="I19" s="139">
        <v>40.053659808402401</v>
      </c>
      <c r="J19" s="148">
        <v>44.420888695879121</v>
      </c>
      <c r="K19" s="146">
        <v>7</v>
      </c>
      <c r="L19" s="18"/>
    </row>
    <row r="20" spans="1:16">
      <c r="A20" s="16"/>
      <c r="B20" s="68" t="s">
        <v>18</v>
      </c>
      <c r="C20" s="140">
        <v>40.753219561033376</v>
      </c>
      <c r="D20" s="140">
        <v>42.365715446153303</v>
      </c>
      <c r="E20" s="140">
        <v>43.248012825355254</v>
      </c>
      <c r="F20" s="140">
        <v>44.252668601505228</v>
      </c>
      <c r="G20" s="141">
        <v>41.794591991674004</v>
      </c>
      <c r="H20" s="141">
        <v>42.245153647259173</v>
      </c>
      <c r="I20" s="139">
        <v>40.695617612621163</v>
      </c>
      <c r="J20" s="148">
        <v>43.809687991221054</v>
      </c>
      <c r="K20" s="146">
        <v>8</v>
      </c>
      <c r="L20" s="18"/>
    </row>
    <row r="21" spans="1:16">
      <c r="A21" s="16"/>
      <c r="B21" s="68" t="s">
        <v>19</v>
      </c>
      <c r="C21" s="142">
        <v>49.433685744643611</v>
      </c>
      <c r="D21" s="142">
        <v>48.356701102952222</v>
      </c>
      <c r="E21" s="142">
        <v>53.126829213830803</v>
      </c>
      <c r="F21" s="142">
        <v>47.816211659103878</v>
      </c>
      <c r="G21" s="143">
        <v>43.075665802796429</v>
      </c>
      <c r="H21" s="143">
        <v>40.596529558364274</v>
      </c>
      <c r="I21" s="139">
        <v>41.692642896261837</v>
      </c>
      <c r="J21" s="148">
        <v>41.675257648667078</v>
      </c>
      <c r="K21" s="146">
        <v>9</v>
      </c>
      <c r="L21" s="18"/>
    </row>
    <row r="22" spans="1:16" s="51" customFormat="1">
      <c r="A22" s="94"/>
      <c r="B22" s="68" t="s">
        <v>25</v>
      </c>
      <c r="C22" s="140">
        <v>37.252264427638956</v>
      </c>
      <c r="D22" s="140">
        <v>40.687446924839747</v>
      </c>
      <c r="E22" s="140">
        <v>41.428298361686771</v>
      </c>
      <c r="F22" s="140">
        <v>40.909870910281491</v>
      </c>
      <c r="G22" s="141">
        <v>38.762719057353721</v>
      </c>
      <c r="H22" s="141">
        <v>42.344131560600239</v>
      </c>
      <c r="I22" s="139">
        <v>40.294746348274288</v>
      </c>
      <c r="J22" s="148">
        <v>40.955283865096796</v>
      </c>
      <c r="K22" s="146">
        <v>10</v>
      </c>
      <c r="L22" s="95"/>
      <c r="N22" s="81"/>
      <c r="O22" s="81"/>
      <c r="P22" s="81"/>
    </row>
    <row r="23" spans="1:16">
      <c r="A23" s="16"/>
      <c r="B23" s="68" t="s">
        <v>5</v>
      </c>
      <c r="C23" s="140">
        <v>33.582726374641936</v>
      </c>
      <c r="D23" s="140">
        <v>35.41707180394156</v>
      </c>
      <c r="E23" s="140">
        <v>38.224333506441639</v>
      </c>
      <c r="F23" s="140">
        <v>41.560638970833594</v>
      </c>
      <c r="G23" s="141">
        <v>40.307506847447812</v>
      </c>
      <c r="H23" s="141">
        <v>38.138964685411473</v>
      </c>
      <c r="I23" s="139">
        <v>42.180650684104286</v>
      </c>
      <c r="J23" s="148">
        <v>39.122388015963587</v>
      </c>
      <c r="K23" s="146">
        <v>11</v>
      </c>
      <c r="L23" s="18"/>
      <c r="O23" s="78"/>
    </row>
    <row r="24" spans="1:16" s="51" customFormat="1">
      <c r="A24" s="94"/>
      <c r="B24" s="150" t="s">
        <v>26</v>
      </c>
      <c r="C24" s="144">
        <v>40.495866385945718</v>
      </c>
      <c r="D24" s="144">
        <v>40.621323075312318</v>
      </c>
      <c r="E24" s="144">
        <v>41.972977578581563</v>
      </c>
      <c r="F24" s="144">
        <v>43.781780394038819</v>
      </c>
      <c r="G24" s="145">
        <v>39.929078801441186</v>
      </c>
      <c r="H24" s="145">
        <v>39.685510938391722</v>
      </c>
      <c r="I24" s="185">
        <v>39.320385741295077</v>
      </c>
      <c r="J24" s="149">
        <v>38.6534430596218</v>
      </c>
      <c r="K24" s="146"/>
      <c r="L24" s="95"/>
      <c r="N24" s="81"/>
      <c r="O24" s="138"/>
      <c r="P24" s="81"/>
    </row>
    <row r="25" spans="1:16">
      <c r="A25" s="16"/>
      <c r="B25" s="68" t="s">
        <v>8</v>
      </c>
      <c r="C25" s="140">
        <v>34.376368652590294</v>
      </c>
      <c r="D25" s="140">
        <v>37.668436955552004</v>
      </c>
      <c r="E25" s="140">
        <v>38.952536371419313</v>
      </c>
      <c r="F25" s="140">
        <v>38.982722167607101</v>
      </c>
      <c r="G25" s="141">
        <v>38.634358568468599</v>
      </c>
      <c r="H25" s="141">
        <v>34.460789794797257</v>
      </c>
      <c r="I25" s="139">
        <v>38.640079628061208</v>
      </c>
      <c r="J25" s="148">
        <v>37.039152438424914</v>
      </c>
      <c r="K25" s="146">
        <v>12</v>
      </c>
      <c r="L25" s="18"/>
    </row>
    <row r="26" spans="1:16">
      <c r="A26" s="16"/>
      <c r="B26" s="68" t="s">
        <v>20</v>
      </c>
      <c r="C26" s="140">
        <v>42.249423619036968</v>
      </c>
      <c r="D26" s="140">
        <v>42.040383461823176</v>
      </c>
      <c r="E26" s="140">
        <v>48.617771035976766</v>
      </c>
      <c r="F26" s="140">
        <v>44.807123035833975</v>
      </c>
      <c r="G26" s="141">
        <v>30.191035809909955</v>
      </c>
      <c r="H26" s="141">
        <v>42.876680312266863</v>
      </c>
      <c r="I26" s="139">
        <v>39.964530731272461</v>
      </c>
      <c r="J26" s="148">
        <v>34.569579904474928</v>
      </c>
      <c r="K26" s="146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193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178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173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39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1" t="s">
        <v>88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92" t="s">
        <v>2</v>
      </c>
      <c r="D10" s="192"/>
      <c r="E10" s="192"/>
      <c r="F10" s="192"/>
      <c r="G10" s="192"/>
      <c r="H10" s="192"/>
      <c r="I10" s="192"/>
      <c r="J10" s="192"/>
      <c r="K10" s="190" t="s">
        <v>187</v>
      </c>
      <c r="L10" s="18"/>
    </row>
    <row r="11" spans="1:16">
      <c r="A11" s="16"/>
      <c r="C11" s="183">
        <v>2004</v>
      </c>
      <c r="D11" s="183">
        <v>2005</v>
      </c>
      <c r="E11" s="183">
        <v>2006</v>
      </c>
      <c r="F11" s="183">
        <v>2007</v>
      </c>
      <c r="G11" s="183">
        <v>2008</v>
      </c>
      <c r="H11" s="183">
        <v>2009</v>
      </c>
      <c r="I11" s="183">
        <v>2010</v>
      </c>
      <c r="J11" s="183">
        <v>2011</v>
      </c>
      <c r="K11" s="190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68" t="s">
        <v>3</v>
      </c>
      <c r="C13" s="140"/>
      <c r="D13" s="140"/>
      <c r="E13" s="140"/>
      <c r="F13" s="140"/>
      <c r="G13" s="141"/>
      <c r="H13" s="141"/>
      <c r="I13" s="141"/>
      <c r="J13" s="148">
        <v>100</v>
      </c>
      <c r="K13" s="178">
        <v>1</v>
      </c>
      <c r="L13" s="18"/>
    </row>
    <row r="14" spans="1:16" s="12" customFormat="1">
      <c r="A14" s="94"/>
      <c r="B14" s="68" t="s">
        <v>6</v>
      </c>
      <c r="C14" s="140"/>
      <c r="D14" s="140"/>
      <c r="E14" s="140"/>
      <c r="F14" s="140"/>
      <c r="G14" s="141"/>
      <c r="H14" s="141"/>
      <c r="I14" s="139"/>
      <c r="J14" s="148">
        <v>100</v>
      </c>
      <c r="K14" s="147">
        <v>2</v>
      </c>
      <c r="L14" s="95"/>
      <c r="N14" s="82"/>
      <c r="O14" s="82"/>
      <c r="P14" s="82"/>
    </row>
    <row r="15" spans="1:16">
      <c r="A15" s="16"/>
      <c r="B15" s="68" t="s">
        <v>9</v>
      </c>
      <c r="C15" s="140"/>
      <c r="D15" s="140"/>
      <c r="E15" s="140"/>
      <c r="F15" s="140"/>
      <c r="G15" s="141"/>
      <c r="H15" s="141"/>
      <c r="I15" s="139"/>
      <c r="J15" s="148">
        <v>100</v>
      </c>
      <c r="K15" s="147">
        <v>3</v>
      </c>
      <c r="L15" s="18"/>
    </row>
    <row r="16" spans="1:16">
      <c r="A16" s="16"/>
      <c r="B16" s="68" t="s">
        <v>12</v>
      </c>
      <c r="C16" s="140"/>
      <c r="D16" s="140"/>
      <c r="E16" s="140"/>
      <c r="F16" s="140"/>
      <c r="G16" s="141"/>
      <c r="H16" s="141"/>
      <c r="I16" s="139"/>
      <c r="J16" s="148">
        <v>100</v>
      </c>
      <c r="K16" s="147">
        <v>4</v>
      </c>
      <c r="L16" s="18"/>
    </row>
    <row r="17" spans="1:16">
      <c r="A17" s="16"/>
      <c r="B17" s="68" t="s">
        <v>185</v>
      </c>
      <c r="C17" s="140"/>
      <c r="D17" s="140"/>
      <c r="E17" s="140"/>
      <c r="F17" s="140"/>
      <c r="G17" s="141"/>
      <c r="H17" s="141"/>
      <c r="I17" s="139"/>
      <c r="J17" s="148">
        <v>100</v>
      </c>
      <c r="K17" s="147">
        <v>5</v>
      </c>
      <c r="L17" s="18"/>
    </row>
    <row r="18" spans="1:16">
      <c r="A18" s="16"/>
      <c r="B18" s="68" t="s">
        <v>13</v>
      </c>
      <c r="C18" s="140"/>
      <c r="D18" s="140"/>
      <c r="E18" s="140"/>
      <c r="F18" s="140"/>
      <c r="G18" s="141"/>
      <c r="H18" s="141"/>
      <c r="I18" s="139"/>
      <c r="J18" s="148">
        <v>100</v>
      </c>
      <c r="K18" s="147">
        <v>6</v>
      </c>
      <c r="L18" s="18"/>
    </row>
    <row r="19" spans="1:16">
      <c r="A19" s="16"/>
      <c r="B19" s="68" t="s">
        <v>16</v>
      </c>
      <c r="C19" s="140"/>
      <c r="D19" s="140"/>
      <c r="E19" s="140"/>
      <c r="F19" s="140"/>
      <c r="G19" s="141"/>
      <c r="H19" s="141"/>
      <c r="I19" s="139"/>
      <c r="J19" s="148">
        <v>100</v>
      </c>
      <c r="K19" s="147">
        <v>7</v>
      </c>
      <c r="L19" s="18"/>
    </row>
    <row r="20" spans="1:16">
      <c r="A20" s="16"/>
      <c r="B20" s="68" t="s">
        <v>17</v>
      </c>
      <c r="C20" s="140"/>
      <c r="D20" s="140"/>
      <c r="E20" s="140"/>
      <c r="F20" s="140"/>
      <c r="G20" s="141"/>
      <c r="H20" s="141"/>
      <c r="I20" s="139"/>
      <c r="J20" s="148">
        <v>100</v>
      </c>
      <c r="K20" s="147">
        <v>8</v>
      </c>
      <c r="L20" s="18"/>
    </row>
    <row r="21" spans="1:16">
      <c r="A21" s="16"/>
      <c r="B21" s="68" t="s">
        <v>11</v>
      </c>
      <c r="C21" s="142"/>
      <c r="D21" s="142"/>
      <c r="E21" s="142"/>
      <c r="F21" s="142"/>
      <c r="G21" s="143"/>
      <c r="H21" s="143"/>
      <c r="I21" s="139"/>
      <c r="J21" s="148">
        <v>99.999999999999986</v>
      </c>
      <c r="K21" s="147">
        <v>9</v>
      </c>
      <c r="L21" s="18"/>
    </row>
    <row r="22" spans="1:16" s="12" customFormat="1">
      <c r="A22" s="94"/>
      <c r="B22" s="68" t="s">
        <v>14</v>
      </c>
      <c r="C22" s="140"/>
      <c r="D22" s="140"/>
      <c r="E22" s="140"/>
      <c r="F22" s="140"/>
      <c r="G22" s="141"/>
      <c r="H22" s="141"/>
      <c r="I22" s="139"/>
      <c r="J22" s="148">
        <v>99.999999999999986</v>
      </c>
      <c r="K22" s="147">
        <v>10</v>
      </c>
      <c r="L22" s="95"/>
      <c r="N22" s="82"/>
      <c r="O22" s="82"/>
      <c r="P22" s="82"/>
    </row>
    <row r="23" spans="1:16">
      <c r="A23" s="16"/>
      <c r="B23" s="68" t="s">
        <v>15</v>
      </c>
      <c r="C23" s="140"/>
      <c r="D23" s="140"/>
      <c r="E23" s="140"/>
      <c r="F23" s="140"/>
      <c r="G23" s="141"/>
      <c r="H23" s="141"/>
      <c r="I23" s="139"/>
      <c r="J23" s="148">
        <v>99.999999999999986</v>
      </c>
      <c r="K23" s="178">
        <v>11</v>
      </c>
      <c r="L23" s="18"/>
      <c r="O23" s="83"/>
    </row>
    <row r="24" spans="1:16">
      <c r="A24" s="16"/>
      <c r="B24" s="68" t="s">
        <v>20</v>
      </c>
      <c r="C24" s="140">
        <v>57.750576380963025</v>
      </c>
      <c r="D24" s="140">
        <v>57.959616538176817</v>
      </c>
      <c r="E24" s="140">
        <v>51.382228964023227</v>
      </c>
      <c r="F24" s="140">
        <v>55.192876964166025</v>
      </c>
      <c r="G24" s="141">
        <v>69.808964190090052</v>
      </c>
      <c r="H24" s="141">
        <v>57.123319687733144</v>
      </c>
      <c r="I24" s="139">
        <v>60.035469268727539</v>
      </c>
      <c r="J24" s="148">
        <v>65.430420095525065</v>
      </c>
      <c r="K24" s="178">
        <v>12</v>
      </c>
      <c r="L24" s="18"/>
      <c r="O24" s="83"/>
    </row>
    <row r="25" spans="1:16">
      <c r="A25" s="16"/>
      <c r="B25" s="68" t="s">
        <v>8</v>
      </c>
      <c r="C25" s="140">
        <v>65.623631347409713</v>
      </c>
      <c r="D25" s="140">
        <v>62.331563044448004</v>
      </c>
      <c r="E25" s="140">
        <v>61.047463628580694</v>
      </c>
      <c r="F25" s="140">
        <v>61.017277832392907</v>
      </c>
      <c r="G25" s="141">
        <v>61.365641431531401</v>
      </c>
      <c r="H25" s="141">
        <v>65.539210205202735</v>
      </c>
      <c r="I25" s="139">
        <v>61.359920371938784</v>
      </c>
      <c r="J25" s="148">
        <v>62.960847561575079</v>
      </c>
      <c r="K25" s="147">
        <v>13</v>
      </c>
      <c r="L25" s="18"/>
    </row>
    <row r="26" spans="1:16">
      <c r="A26" s="16"/>
      <c r="B26" s="150" t="s">
        <v>26</v>
      </c>
      <c r="C26" s="144">
        <v>59.504133614054275</v>
      </c>
      <c r="D26" s="144">
        <v>59.378676924687682</v>
      </c>
      <c r="E26" s="144">
        <v>58.027022421418444</v>
      </c>
      <c r="F26" s="144">
        <v>56.218219605961188</v>
      </c>
      <c r="G26" s="145">
        <v>60.070921198558821</v>
      </c>
      <c r="H26" s="145">
        <v>60.314489061608285</v>
      </c>
      <c r="I26" s="185">
        <v>60.679614258704916</v>
      </c>
      <c r="J26" s="149">
        <v>61.346556940378193</v>
      </c>
      <c r="K26" s="147"/>
      <c r="L26" s="18"/>
    </row>
    <row r="27" spans="1:16">
      <c r="A27" s="16"/>
      <c r="B27" s="68" t="s">
        <v>5</v>
      </c>
      <c r="C27" s="140">
        <v>66.417273625358078</v>
      </c>
      <c r="D27" s="140">
        <v>64.582928196058447</v>
      </c>
      <c r="E27" s="140">
        <v>61.775666493558361</v>
      </c>
      <c r="F27" s="140">
        <v>58.439361029166392</v>
      </c>
      <c r="G27" s="141">
        <v>59.692493152552196</v>
      </c>
      <c r="H27" s="141">
        <v>61.861035314588527</v>
      </c>
      <c r="I27" s="139">
        <v>57.819349315895707</v>
      </c>
      <c r="J27" s="148">
        <v>60.877611984036413</v>
      </c>
      <c r="K27" s="178">
        <v>14</v>
      </c>
      <c r="L27" s="18"/>
    </row>
    <row r="28" spans="1:16">
      <c r="A28" s="16"/>
      <c r="B28" s="68" t="s">
        <v>25</v>
      </c>
      <c r="C28" s="140">
        <v>62.747735572361037</v>
      </c>
      <c r="D28" s="140">
        <v>59.312553075160245</v>
      </c>
      <c r="E28" s="140">
        <v>58.571701638313222</v>
      </c>
      <c r="F28" s="140">
        <v>59.090129089718516</v>
      </c>
      <c r="G28" s="141">
        <v>61.237280942646272</v>
      </c>
      <c r="H28" s="141">
        <v>57.655868439399761</v>
      </c>
      <c r="I28" s="139">
        <v>59.705253651725705</v>
      </c>
      <c r="J28" s="148">
        <v>59.044716134903204</v>
      </c>
      <c r="K28" s="178">
        <v>15</v>
      </c>
      <c r="L28" s="18"/>
    </row>
    <row r="29" spans="1:16">
      <c r="A29" s="16"/>
      <c r="B29" s="68" t="s">
        <v>19</v>
      </c>
      <c r="C29" s="140">
        <v>50.566314255356389</v>
      </c>
      <c r="D29" s="140">
        <v>51.643298897047778</v>
      </c>
      <c r="E29" s="140">
        <v>46.873170786169197</v>
      </c>
      <c r="F29" s="140">
        <v>52.183788340896129</v>
      </c>
      <c r="G29" s="141">
        <v>56.924334197203571</v>
      </c>
      <c r="H29" s="141">
        <v>59.403470441635719</v>
      </c>
      <c r="I29" s="139">
        <v>58.307357103738156</v>
      </c>
      <c r="J29" s="148">
        <v>58.324742351332922</v>
      </c>
      <c r="K29" s="147">
        <v>16</v>
      </c>
      <c r="L29" s="18"/>
    </row>
    <row r="30" spans="1:16">
      <c r="A30" s="16"/>
      <c r="B30" s="68" t="s">
        <v>18</v>
      </c>
      <c r="C30" s="140">
        <v>59.246780438966624</v>
      </c>
      <c r="D30" s="140">
        <v>57.634284553846697</v>
      </c>
      <c r="E30" s="140">
        <v>56.751987174644746</v>
      </c>
      <c r="F30" s="140">
        <v>55.747331398494779</v>
      </c>
      <c r="G30" s="141">
        <v>58.205408008325989</v>
      </c>
      <c r="H30" s="141">
        <v>57.75484635274082</v>
      </c>
      <c r="I30" s="139">
        <v>59.304382387378837</v>
      </c>
      <c r="J30" s="148">
        <v>56.190312008778939</v>
      </c>
      <c r="K30" s="178">
        <v>17</v>
      </c>
      <c r="L30" s="18"/>
    </row>
    <row r="31" spans="1:16">
      <c r="A31" s="16"/>
      <c r="B31" s="68" t="s">
        <v>10</v>
      </c>
      <c r="C31" s="140">
        <v>55.503243413001812</v>
      </c>
      <c r="D31" s="140">
        <v>55.238548989594371</v>
      </c>
      <c r="E31" s="140">
        <v>54.890138833756509</v>
      </c>
      <c r="F31" s="140">
        <v>53.191703386753289</v>
      </c>
      <c r="G31" s="141">
        <v>57.929174984011333</v>
      </c>
      <c r="H31" s="141">
        <v>57.177995558559431</v>
      </c>
      <c r="I31" s="139">
        <v>59.946340191597592</v>
      </c>
      <c r="J31" s="148">
        <v>55.579111304120879</v>
      </c>
      <c r="K31" s="178">
        <v>18</v>
      </c>
      <c r="L31" s="18"/>
    </row>
    <row r="32" spans="1:16">
      <c r="A32" s="16"/>
      <c r="B32" s="68" t="s">
        <v>7</v>
      </c>
      <c r="C32" s="140">
        <v>54.129274948983358</v>
      </c>
      <c r="D32" s="140">
        <v>55.521026689191544</v>
      </c>
      <c r="E32" s="140">
        <v>51.742407550688917</v>
      </c>
      <c r="F32" s="140">
        <v>51.152959138833019</v>
      </c>
      <c r="G32" s="141">
        <v>54.939206472801885</v>
      </c>
      <c r="H32" s="141">
        <v>57.748962331866551</v>
      </c>
      <c r="I32" s="139">
        <v>56.34491030616779</v>
      </c>
      <c r="J32" s="148">
        <v>53.691672028788638</v>
      </c>
      <c r="K32" s="178">
        <v>19</v>
      </c>
      <c r="L32" s="18"/>
    </row>
    <row r="33" spans="1:14">
      <c r="A33" s="16"/>
      <c r="B33" s="68" t="s">
        <v>24</v>
      </c>
      <c r="C33" s="140">
        <v>48.085795097870353</v>
      </c>
      <c r="D33" s="140">
        <v>49.084585190752954</v>
      </c>
      <c r="E33" s="140">
        <v>45.925230584364478</v>
      </c>
      <c r="F33" s="140">
        <v>47.045593563572126</v>
      </c>
      <c r="G33" s="141">
        <v>51.434436529852142</v>
      </c>
      <c r="H33" s="141">
        <v>52.553900750776364</v>
      </c>
      <c r="I33" s="139">
        <v>52.054964974289817</v>
      </c>
      <c r="J33" s="148">
        <v>51.801000228257053</v>
      </c>
      <c r="K33" s="178">
        <v>20</v>
      </c>
      <c r="L33" s="18"/>
    </row>
    <row r="34" spans="1:14">
      <c r="A34" s="16"/>
      <c r="B34" s="68" t="s">
        <v>22</v>
      </c>
      <c r="C34" s="140">
        <v>47.248728264122086</v>
      </c>
      <c r="D34" s="140">
        <v>45.606475891289342</v>
      </c>
      <c r="E34" s="140">
        <v>45.297309396481758</v>
      </c>
      <c r="F34" s="140">
        <v>41.917088495118634</v>
      </c>
      <c r="G34" s="141">
        <v>44.345779938447293</v>
      </c>
      <c r="H34" s="141">
        <v>46.931327893429774</v>
      </c>
      <c r="I34" s="139">
        <v>49.136472047052784</v>
      </c>
      <c r="J34" s="148">
        <v>48.883087961759756</v>
      </c>
      <c r="K34" s="178">
        <v>21</v>
      </c>
      <c r="L34" s="18"/>
    </row>
    <row r="35" spans="1:14">
      <c r="A35" s="16"/>
      <c r="B35" s="150" t="s">
        <v>4</v>
      </c>
      <c r="C35" s="176">
        <v>40.651071294909649</v>
      </c>
      <c r="D35" s="176">
        <v>40.047776959319549</v>
      </c>
      <c r="E35" s="176">
        <v>40.847918168784823</v>
      </c>
      <c r="F35" s="176">
        <v>38.825011456249925</v>
      </c>
      <c r="G35" s="177">
        <v>43.998338832701663</v>
      </c>
      <c r="H35" s="177">
        <v>43.49510167748744</v>
      </c>
      <c r="I35" s="174">
        <v>44.10164396193894</v>
      </c>
      <c r="J35" s="149">
        <v>46.855891082112414</v>
      </c>
      <c r="K35" s="132">
        <v>22</v>
      </c>
      <c r="L35" s="18"/>
    </row>
    <row r="36" spans="1:14">
      <c r="A36" s="16"/>
      <c r="B36" s="68" t="s">
        <v>21</v>
      </c>
      <c r="C36" s="140">
        <v>47.221939933470175</v>
      </c>
      <c r="D36" s="140">
        <v>46.61896745230078</v>
      </c>
      <c r="E36" s="140">
        <v>43.410073434281038</v>
      </c>
      <c r="F36" s="140">
        <v>39.604617686818472</v>
      </c>
      <c r="G36" s="141">
        <v>40.820434302033021</v>
      </c>
      <c r="H36" s="141">
        <v>43.739993993807403</v>
      </c>
      <c r="I36" s="139">
        <v>42.876552715115636</v>
      </c>
      <c r="J36" s="148">
        <v>43.301105527638192</v>
      </c>
      <c r="K36" s="178">
        <v>23</v>
      </c>
      <c r="L36" s="18"/>
    </row>
    <row r="37" spans="1:14">
      <c r="A37" s="16"/>
      <c r="B37" s="68" t="s">
        <v>23</v>
      </c>
      <c r="C37" s="140">
        <v>43.587488904408126</v>
      </c>
      <c r="D37" s="140">
        <v>40.999093040919057</v>
      </c>
      <c r="E37" s="140">
        <v>40.454836274072143</v>
      </c>
      <c r="F37" s="140">
        <v>40.66568021411527</v>
      </c>
      <c r="G37" s="141">
        <v>43.852009411317347</v>
      </c>
      <c r="H37" s="141">
        <v>45.120694920430246</v>
      </c>
      <c r="I37" s="139">
        <v>44.515323993679615</v>
      </c>
      <c r="J37" s="148">
        <v>42.243650587589322</v>
      </c>
      <c r="K37" s="178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193</v>
      </c>
      <c r="L49" s="18"/>
    </row>
    <row r="50" spans="1:12">
      <c r="A50" s="16"/>
      <c r="B50" s="74" t="s">
        <v>105</v>
      </c>
      <c r="L50" s="18"/>
    </row>
    <row r="51" spans="1:12">
      <c r="A51" s="16"/>
      <c r="B51" s="74" t="s">
        <v>103</v>
      </c>
      <c r="L51" s="18"/>
    </row>
    <row r="52" spans="1:12">
      <c r="A52" s="16"/>
      <c r="B52" s="74" t="s">
        <v>178</v>
      </c>
      <c r="L52" s="18"/>
    </row>
    <row r="53" spans="1:12">
      <c r="A53" s="20"/>
      <c r="B53" s="92" t="s">
        <v>173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56"/>
      <c r="G2" s="156"/>
      <c r="H2" s="156"/>
      <c r="I2" s="10"/>
      <c r="J2" s="17"/>
      <c r="K2" s="33"/>
    </row>
    <row r="3" spans="1:22">
      <c r="A3" s="16"/>
      <c r="B3" s="10"/>
      <c r="C3" s="10"/>
      <c r="D3" s="11"/>
      <c r="E3" s="10"/>
      <c r="F3" s="156"/>
      <c r="G3" s="156"/>
      <c r="H3" s="156"/>
      <c r="I3" s="10"/>
      <c r="J3" s="17"/>
      <c r="K3" s="33"/>
    </row>
    <row r="4" spans="1:22">
      <c r="A4" s="16"/>
      <c r="B4" s="10"/>
      <c r="C4" s="10"/>
      <c r="D4" s="11"/>
      <c r="E4" s="10"/>
      <c r="F4" s="156"/>
      <c r="G4" s="156"/>
      <c r="H4" s="156"/>
      <c r="I4" s="10"/>
      <c r="J4" s="18"/>
    </row>
    <row r="5" spans="1:22">
      <c r="A5" s="16"/>
      <c r="B5" s="10"/>
      <c r="C5" s="10"/>
      <c r="D5" s="10"/>
      <c r="E5" s="10"/>
      <c r="F5" s="156"/>
      <c r="G5" s="156"/>
      <c r="H5" s="156"/>
      <c r="I5" s="10"/>
      <c r="J5" s="18"/>
    </row>
    <row r="6" spans="1:22">
      <c r="A6" s="16"/>
      <c r="B6" s="10"/>
      <c r="C6" s="10"/>
      <c r="D6" s="10"/>
      <c r="E6" s="10"/>
      <c r="F6" s="156"/>
      <c r="G6" s="156"/>
      <c r="H6" s="156"/>
      <c r="I6" s="10"/>
      <c r="J6" s="18"/>
    </row>
    <row r="7" spans="1:22">
      <c r="A7" s="16"/>
      <c r="B7" s="188" t="s">
        <v>183</v>
      </c>
      <c r="C7" s="188"/>
      <c r="D7" s="188"/>
      <c r="E7" s="188"/>
      <c r="F7" s="188"/>
      <c r="G7" s="188"/>
      <c r="H7" s="188"/>
      <c r="I7" s="188"/>
      <c r="J7" s="18"/>
    </row>
    <row r="8" spans="1:22">
      <c r="A8" s="16"/>
      <c r="B8" s="188" t="s">
        <v>194</v>
      </c>
      <c r="C8" s="188"/>
      <c r="D8" s="188"/>
      <c r="E8" s="188"/>
      <c r="F8" s="188"/>
      <c r="G8" s="188"/>
      <c r="H8" s="188"/>
      <c r="I8" s="188"/>
      <c r="J8" s="188"/>
    </row>
    <row r="9" spans="1:22">
      <c r="A9" s="16"/>
      <c r="B9" s="10"/>
      <c r="C9" s="119"/>
      <c r="D9" s="10"/>
      <c r="E9" s="10"/>
      <c r="F9" s="156"/>
      <c r="G9" s="156"/>
      <c r="H9" s="156"/>
      <c r="I9" s="10"/>
      <c r="J9" s="18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90" t="s">
        <v>189</v>
      </c>
      <c r="H10" s="190"/>
      <c r="I10" s="190" t="s">
        <v>188</v>
      </c>
      <c r="J10" s="18"/>
    </row>
    <row r="11" spans="1:22" ht="15.75" customHeight="1">
      <c r="A11" s="16"/>
      <c r="B11" s="11"/>
      <c r="C11" s="183">
        <v>2008</v>
      </c>
      <c r="D11" s="183">
        <v>2009</v>
      </c>
      <c r="E11" s="183">
        <v>2010</v>
      </c>
      <c r="F11" s="183">
        <v>2011</v>
      </c>
      <c r="G11" s="184" t="s">
        <v>106</v>
      </c>
      <c r="H11" s="184" t="s">
        <v>107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55"/>
      <c r="H12" s="155"/>
      <c r="I12" s="155"/>
      <c r="J12" s="18"/>
    </row>
    <row r="13" spans="1:22">
      <c r="A13" s="16"/>
      <c r="B13" s="120" t="s">
        <v>120</v>
      </c>
      <c r="C13" s="27">
        <v>4.3656666666666668</v>
      </c>
      <c r="D13" s="27">
        <v>3.6163333333333334</v>
      </c>
      <c r="E13" s="27">
        <v>2.0626666666666664</v>
      </c>
      <c r="F13" s="36">
        <v>0.83633333333333326</v>
      </c>
      <c r="G13" s="28">
        <f>IF(OR(OR(F13=0,E13=0),F13=""),"",(F13/E13-1)*100)</f>
        <v>-59.45378151260504</v>
      </c>
      <c r="H13" s="26">
        <f>F13-E13</f>
        <v>-1.2263333333333333</v>
      </c>
      <c r="I13" s="28">
        <f>IF(F13=0,"",F13/$L$13*100)</f>
        <v>2.2301605706722238E-2</v>
      </c>
      <c r="J13" s="18"/>
      <c r="K13" s="166" t="s">
        <v>170</v>
      </c>
      <c r="L13" s="87">
        <f>SUM(F13:F23)</f>
        <v>3750.1036666666669</v>
      </c>
      <c r="M13" s="181">
        <f>F13/'Población económicamente activa'!$G$15</f>
        <v>1.9871578439313632E-4</v>
      </c>
      <c r="N13" s="180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157</v>
      </c>
      <c r="C14" s="27">
        <v>18.112333333333332</v>
      </c>
      <c r="D14" s="27">
        <v>30.097666666666669</v>
      </c>
      <c r="E14" s="27">
        <v>20.151</v>
      </c>
      <c r="F14" s="36">
        <v>33.220666666666666</v>
      </c>
      <c r="G14" s="28">
        <f>IF(OR(OR(F14=0,E14=0),F14=""),"",(F14/E14-1)*100)</f>
        <v>64.85865052189304</v>
      </c>
      <c r="H14" s="26">
        <f>F14-E14</f>
        <v>13.069666666666667</v>
      </c>
      <c r="I14" s="28">
        <f t="shared" ref="I14:I23" si="0">IF(F14=0,"",F14/$L$13*100)</f>
        <v>0.88585995533812345</v>
      </c>
      <c r="J14" s="18"/>
      <c r="K14" s="120"/>
      <c r="L14" s="23"/>
      <c r="M14" s="181">
        <f>F14/'Población económicamente activa'!$G$15</f>
        <v>7.893348945471803E-3</v>
      </c>
      <c r="N14" s="180"/>
    </row>
    <row r="15" spans="1:22">
      <c r="A15" s="16"/>
      <c r="B15" s="120" t="s">
        <v>122</v>
      </c>
      <c r="C15" s="53">
        <v>13.967333333333334</v>
      </c>
      <c r="D15" s="53">
        <v>7.9690000000000003</v>
      </c>
      <c r="E15" s="53">
        <v>10.490666666666668</v>
      </c>
      <c r="F15" s="36">
        <v>18.100666666666669</v>
      </c>
      <c r="G15" s="28">
        <f t="shared" ref="G15:G23" si="1">IF(OR(OR(F15=0,E15=0),F15=""),"",(F15/E15-1)*100)</f>
        <v>72.540671072699553</v>
      </c>
      <c r="H15" s="26">
        <f t="shared" ref="H15:H23" si="2">F15-E15</f>
        <v>7.6100000000000012</v>
      </c>
      <c r="I15" s="28">
        <f t="shared" si="0"/>
        <v>0.48267110127000051</v>
      </c>
      <c r="J15" s="18"/>
      <c r="K15" s="120"/>
      <c r="M15" s="181">
        <f>F15/'Población económicamente activa'!$G$15</f>
        <v>4.3007829908792714E-3</v>
      </c>
      <c r="N15" s="180"/>
    </row>
    <row r="16" spans="1:22">
      <c r="A16" s="16"/>
      <c r="B16" s="121" t="s">
        <v>123</v>
      </c>
      <c r="C16" s="27">
        <v>623.12133333333338</v>
      </c>
      <c r="D16" s="27">
        <v>643.02166666666665</v>
      </c>
      <c r="E16" s="27">
        <v>556.6783333333334</v>
      </c>
      <c r="F16" s="36">
        <v>619.63200000000006</v>
      </c>
      <c r="G16" s="28">
        <f t="shared" si="1"/>
        <v>11.308804905286408</v>
      </c>
      <c r="H16" s="26">
        <f t="shared" si="2"/>
        <v>62.953666666666663</v>
      </c>
      <c r="I16" s="28">
        <f t="shared" si="0"/>
        <v>16.523063229096515</v>
      </c>
      <c r="J16" s="18"/>
      <c r="K16" s="121"/>
      <c r="M16" s="181">
        <f>F16/'Población económicamente activa'!$G$15</f>
        <v>0.14722677431058734</v>
      </c>
      <c r="N16" s="180"/>
    </row>
    <row r="17" spans="1:14">
      <c r="A17" s="16"/>
      <c r="B17" s="120" t="s">
        <v>159</v>
      </c>
      <c r="C17" s="27">
        <v>16.083666666666669</v>
      </c>
      <c r="D17" s="27">
        <v>14.950666666666669</v>
      </c>
      <c r="E17" s="27">
        <v>13.145666666666665</v>
      </c>
      <c r="F17" s="36">
        <v>15.003</v>
      </c>
      <c r="G17" s="28">
        <f t="shared" si="1"/>
        <v>14.128863757385201</v>
      </c>
      <c r="H17" s="26">
        <f t="shared" si="2"/>
        <v>1.8573333333333348</v>
      </c>
      <c r="I17" s="28">
        <f t="shared" si="0"/>
        <v>0.40006894031640544</v>
      </c>
      <c r="J17" s="18"/>
      <c r="K17" s="120"/>
      <c r="M17" s="181">
        <f>F17/'Población económicamente activa'!$G$15</f>
        <v>3.564766337086757E-3</v>
      </c>
      <c r="N17" s="180"/>
    </row>
    <row r="18" spans="1:14">
      <c r="A18" s="16"/>
      <c r="B18" s="120" t="s">
        <v>125</v>
      </c>
      <c r="C18" s="27">
        <v>182.85066666666668</v>
      </c>
      <c r="D18" s="27">
        <v>168.92066666666668</v>
      </c>
      <c r="E18" s="27">
        <v>184.38566666666665</v>
      </c>
      <c r="F18" s="36">
        <v>246.85499999999999</v>
      </c>
      <c r="G18" s="28">
        <f t="shared" si="1"/>
        <v>33.879712269753441</v>
      </c>
      <c r="H18" s="26">
        <f t="shared" si="2"/>
        <v>62.469333333333338</v>
      </c>
      <c r="I18" s="28">
        <f t="shared" si="0"/>
        <v>6.5826180271816481</v>
      </c>
      <c r="J18" s="18"/>
      <c r="K18" s="120"/>
      <c r="M18" s="181">
        <f>F18/'Población económicamente activa'!$G$15</f>
        <v>5.8653628883660026E-2</v>
      </c>
      <c r="N18" s="180"/>
    </row>
    <row r="19" spans="1:14">
      <c r="A19" s="16"/>
      <c r="B19" s="120" t="s">
        <v>126</v>
      </c>
      <c r="C19" s="27">
        <v>835.58833333333348</v>
      </c>
      <c r="D19" s="27">
        <v>897.375</v>
      </c>
      <c r="E19" s="27">
        <v>986.74600000000009</v>
      </c>
      <c r="F19" s="36">
        <v>1061.0306666666668</v>
      </c>
      <c r="G19" s="28">
        <f t="shared" si="1"/>
        <v>7.5282460396765449</v>
      </c>
      <c r="H19" s="26">
        <f t="shared" si="2"/>
        <v>74.284666666666681</v>
      </c>
      <c r="I19" s="28">
        <f t="shared" si="0"/>
        <v>28.293368956644844</v>
      </c>
      <c r="J19" s="18"/>
      <c r="K19" s="120"/>
      <c r="M19" s="181">
        <f>F19/'Población económicamente activa'!$G$15</f>
        <v>0.25210467260881514</v>
      </c>
      <c r="N19" s="180"/>
    </row>
    <row r="20" spans="1:14">
      <c r="A20" s="16"/>
      <c r="B20" s="120" t="s">
        <v>161</v>
      </c>
      <c r="C20" s="27">
        <v>330.43</v>
      </c>
      <c r="D20" s="27">
        <v>282.50200000000001</v>
      </c>
      <c r="E20" s="27">
        <v>334.13033333333334</v>
      </c>
      <c r="F20" s="36">
        <v>350.23333333333335</v>
      </c>
      <c r="G20" s="28">
        <f t="shared" si="1"/>
        <v>4.8193768699040573</v>
      </c>
      <c r="H20" s="26">
        <f t="shared" si="2"/>
        <v>16.103000000000009</v>
      </c>
      <c r="I20" s="28">
        <f t="shared" si="0"/>
        <v>9.3392973758680977</v>
      </c>
      <c r="J20" s="18"/>
      <c r="K20" s="120"/>
      <c r="M20" s="181">
        <f>F20/'Población económicamente activa'!$G$15</f>
        <v>8.321668978153382E-2</v>
      </c>
      <c r="N20" s="180"/>
    </row>
    <row r="21" spans="1:14">
      <c r="A21" s="16"/>
      <c r="B21" s="120" t="s">
        <v>128</v>
      </c>
      <c r="C21" s="27">
        <v>84.970333333333329</v>
      </c>
      <c r="D21" s="27">
        <v>95.801333333333332</v>
      </c>
      <c r="E21" s="27">
        <v>105.41800000000001</v>
      </c>
      <c r="F21" s="36">
        <v>81.668999999999997</v>
      </c>
      <c r="G21" s="28">
        <f t="shared" si="1"/>
        <v>-22.528410707848767</v>
      </c>
      <c r="H21" s="26">
        <f t="shared" si="2"/>
        <v>-23.749000000000009</v>
      </c>
      <c r="I21" s="28">
        <f t="shared" si="0"/>
        <v>2.1777797964874037</v>
      </c>
      <c r="J21" s="18"/>
      <c r="K21" s="120"/>
      <c r="M21" s="181">
        <f>F21/'Población económicamente activa'!$G$15</f>
        <v>1.940484582973661E-2</v>
      </c>
      <c r="N21" s="180"/>
    </row>
    <row r="22" spans="1:14">
      <c r="A22" s="16"/>
      <c r="B22" s="120" t="s">
        <v>129</v>
      </c>
      <c r="C22" s="27">
        <v>437.01299999999998</v>
      </c>
      <c r="D22" s="27">
        <v>412.30233333333331</v>
      </c>
      <c r="E22" s="27">
        <v>460.28833333333336</v>
      </c>
      <c r="F22" s="36">
        <v>478.15900000000005</v>
      </c>
      <c r="G22" s="28">
        <f t="shared" si="1"/>
        <v>3.8824939440133655</v>
      </c>
      <c r="H22" s="26">
        <f t="shared" si="2"/>
        <v>17.870666666666693</v>
      </c>
      <c r="I22" s="28">
        <f t="shared" si="0"/>
        <v>12.750554184679874</v>
      </c>
      <c r="J22" s="18"/>
      <c r="K22" s="120"/>
      <c r="M22" s="181">
        <f>F22/'Población económicamente activa'!$G$15</f>
        <v>0.11361228467473618</v>
      </c>
      <c r="N22" s="180"/>
    </row>
    <row r="23" spans="1:14">
      <c r="A23" s="16"/>
      <c r="B23" s="120" t="s">
        <v>163</v>
      </c>
      <c r="C23" s="27">
        <v>814.18633333333321</v>
      </c>
      <c r="D23" s="27">
        <v>823.00233333333335</v>
      </c>
      <c r="E23" s="27">
        <v>824.11033333333341</v>
      </c>
      <c r="F23" s="36">
        <v>845.36400000000003</v>
      </c>
      <c r="G23" s="28">
        <f t="shared" si="1"/>
        <v>2.5789831539547059</v>
      </c>
      <c r="H23" s="26">
        <f t="shared" si="2"/>
        <v>21.253666666666618</v>
      </c>
      <c r="I23" s="28">
        <f t="shared" si="0"/>
        <v>22.542416827410371</v>
      </c>
      <c r="J23" s="18"/>
      <c r="K23" s="120"/>
      <c r="M23" s="181">
        <f>F23/'Población económicamente activa'!$G$15</f>
        <v>0.20086150301839695</v>
      </c>
      <c r="N23" s="180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158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160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162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164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193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178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173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12.444666666666665</v>
      </c>
      <c r="D13" s="28">
        <v>16.788666666666668</v>
      </c>
      <c r="E13" s="28">
        <v>13.245666666666667</v>
      </c>
      <c r="F13" s="28">
        <v>6.4876666666666667</v>
      </c>
      <c r="G13" s="28">
        <v>1.603</v>
      </c>
      <c r="H13" s="28">
        <f t="shared" ref="H13:H17" si="0">IF(OR(OR(G13=0,F13=0),G13=""),"",(G13/F13-1)*100)</f>
        <v>-75.291578893284694</v>
      </c>
      <c r="I13" s="27">
        <f>IF(OR(OR(G13=0,F13=0),F13=""),"",(F13/E13-1)*100)</f>
        <v>-51.020459521352905</v>
      </c>
      <c r="J13" s="28">
        <f>IF(G13=0,"",G13/$G$13*100)</f>
        <v>100</v>
      </c>
      <c r="K13" s="27">
        <f>IF(F13=0,"",F13/$F$13*100)</f>
        <v>100</v>
      </c>
      <c r="L13" s="18"/>
      <c r="N13" s="169">
        <f>SUM(G15:G27)</f>
        <v>1.3913333333333333</v>
      </c>
    </row>
    <row r="14" spans="1:15">
      <c r="A14" s="16"/>
      <c r="B14" s="11" t="s">
        <v>28</v>
      </c>
      <c r="C14" s="25">
        <f>C13-SUM(C15:C27)</f>
        <v>10.938666666666665</v>
      </c>
      <c r="D14" s="27">
        <f>D13-SUM(D15:D27)</f>
        <v>8.3096666666666668</v>
      </c>
      <c r="E14" s="27">
        <f>E13-SUM(E15:E27)</f>
        <v>4.1943333333333328</v>
      </c>
      <c r="F14" s="27">
        <f>F13-SUM(F15:F27)</f>
        <v>2.0136666666666665</v>
      </c>
      <c r="G14" s="28">
        <f>G13-SUM(G15:G27)</f>
        <v>0.21166666666666667</v>
      </c>
      <c r="H14" s="28">
        <f>IF(OR(OR(G14=0,F14=0),G14=""),"",(G14/F14-1)*100)</f>
        <v>-89.488495282238034</v>
      </c>
      <c r="I14" s="27">
        <f>IF(OR(OR(G14=0,F14=0),F14=""),"",(F14/E14-1)*100)</f>
        <v>-51.990781212747365</v>
      </c>
      <c r="J14" s="28">
        <f>IF(G14=0,"",G14/$G$13*100)</f>
        <v>13.204408400914952</v>
      </c>
      <c r="K14" s="27">
        <f t="shared" ref="K14:K17" si="1">IF(F14=0,"",F14/$F$13*100)</f>
        <v>31.038380516878178</v>
      </c>
      <c r="L14" s="18"/>
      <c r="N14" s="124"/>
    </row>
    <row r="15" spans="1:15">
      <c r="A15" s="16"/>
      <c r="B15" s="12" t="s">
        <v>4</v>
      </c>
      <c r="C15" s="50">
        <v>0</v>
      </c>
      <c r="D15" s="50">
        <v>4.3656666666666668</v>
      </c>
      <c r="E15" s="50">
        <v>3.6163333333333334</v>
      </c>
      <c r="F15" s="50">
        <v>2.0626666666666664</v>
      </c>
      <c r="G15" s="50">
        <v>0.83633333333333326</v>
      </c>
      <c r="H15" s="50">
        <f t="shared" si="0"/>
        <v>-59.45378151260504</v>
      </c>
      <c r="I15" s="36">
        <f t="shared" ref="I15:I17" si="2">IF(OR(OR(G15=0,F15=0),F15=""),"",(F15/E15-1)*100)</f>
        <v>-42.962485021660989</v>
      </c>
      <c r="J15" s="50">
        <f>IF(G15=0,"",G15/$G$13*100)</f>
        <v>52.173008941567886</v>
      </c>
      <c r="K15" s="36">
        <f t="shared" si="1"/>
        <v>31.793659764681699</v>
      </c>
      <c r="L15" s="18"/>
      <c r="N15" s="23" t="s">
        <v>4</v>
      </c>
      <c r="O15" s="34">
        <f>+J15</f>
        <v>52.173008941567886</v>
      </c>
    </row>
    <row r="16" spans="1:15">
      <c r="A16" s="16"/>
      <c r="B16" s="11" t="s">
        <v>20</v>
      </c>
      <c r="C16" s="53">
        <v>0</v>
      </c>
      <c r="D16" s="53">
        <v>0.14266666666666666</v>
      </c>
      <c r="E16" s="53">
        <v>0.19766666666666666</v>
      </c>
      <c r="F16" s="53">
        <v>0.32900000000000001</v>
      </c>
      <c r="G16" s="54">
        <v>0.3</v>
      </c>
      <c r="H16" s="28">
        <f t="shared" si="0"/>
        <v>-8.8145896656535054</v>
      </c>
      <c r="I16" s="27">
        <f t="shared" si="2"/>
        <v>66.441821247892079</v>
      </c>
      <c r="J16" s="28">
        <f t="shared" ref="J16:J17" si="3">IF(G16=0,"",G16/$G$13*100)</f>
        <v>18.714909544603866</v>
      </c>
      <c r="K16" s="27">
        <f t="shared" si="1"/>
        <v>5.0711606638236661</v>
      </c>
      <c r="L16" s="18"/>
      <c r="N16" s="23" t="s">
        <v>37</v>
      </c>
      <c r="O16" s="34">
        <f>100-O15</f>
        <v>47.826991058432114</v>
      </c>
    </row>
    <row r="17" spans="1:14">
      <c r="A17" s="16"/>
      <c r="B17" s="11" t="s">
        <v>23</v>
      </c>
      <c r="C17" s="27">
        <v>0.61833333333333329</v>
      </c>
      <c r="D17" s="27">
        <v>0.53566666666666662</v>
      </c>
      <c r="E17" s="27">
        <v>1.1873333333333334</v>
      </c>
      <c r="F17" s="27">
        <v>0.6273333333333333</v>
      </c>
      <c r="G17" s="28">
        <v>0.255</v>
      </c>
      <c r="H17" s="28">
        <f t="shared" si="0"/>
        <v>-59.351753453772581</v>
      </c>
      <c r="I17" s="27">
        <f t="shared" si="2"/>
        <v>-47.164514317798989</v>
      </c>
      <c r="J17" s="28">
        <f t="shared" si="3"/>
        <v>15.907673112913287</v>
      </c>
      <c r="K17" s="27">
        <f t="shared" si="1"/>
        <v>9.6696295535117915</v>
      </c>
      <c r="L17" s="18"/>
    </row>
    <row r="18" spans="1:14">
      <c r="A18" s="16"/>
      <c r="B18" s="11" t="s">
        <v>19</v>
      </c>
      <c r="C18" s="27">
        <v>0</v>
      </c>
      <c r="D18" s="27">
        <v>0.72666666666666657</v>
      </c>
      <c r="E18" s="27">
        <v>0</v>
      </c>
      <c r="F18" s="27">
        <v>0</v>
      </c>
      <c r="G18" s="28">
        <v>0</v>
      </c>
      <c r="H18" s="28" t="str">
        <f t="shared" ref="H18:H27" si="4">IF(OR(OR(G18=0,F18=0),G18=""),"",(G18/F18-1)*100)</f>
        <v/>
      </c>
      <c r="I18" s="27" t="str">
        <f t="shared" ref="I18:I27" si="5">IF(OR(OR(G18=0,F18=0),F18=""),"",(F18/E18-1)*100)</f>
        <v/>
      </c>
      <c r="J18" s="28" t="str">
        <f t="shared" ref="J18:J27" si="6">IF(G18=0,"",G18/$G$13*100)</f>
        <v/>
      </c>
      <c r="K18" s="27" t="str">
        <f t="shared" ref="K18:K27" si="7">IF(F18=0,"",F18/$F$13*100)</f>
        <v/>
      </c>
      <c r="L18" s="18"/>
      <c r="N18" s="168"/>
    </row>
    <row r="19" spans="1:14">
      <c r="A19" s="16"/>
      <c r="B19" s="11" t="s">
        <v>5</v>
      </c>
      <c r="C19" s="27">
        <v>0.52333333333333332</v>
      </c>
      <c r="D19" s="27">
        <v>0.50600000000000001</v>
      </c>
      <c r="E19" s="27">
        <v>1.0780000000000001</v>
      </c>
      <c r="F19" s="27">
        <v>0</v>
      </c>
      <c r="G19" s="28">
        <v>0</v>
      </c>
      <c r="H19" s="28" t="str">
        <f t="shared" si="4"/>
        <v/>
      </c>
      <c r="I19" s="27" t="str">
        <f t="shared" si="5"/>
        <v/>
      </c>
      <c r="J19" s="28" t="str">
        <f t="shared" si="6"/>
        <v/>
      </c>
      <c r="K19" s="27" t="str">
        <f t="shared" si="7"/>
        <v/>
      </c>
      <c r="L19" s="18"/>
      <c r="N19" s="168"/>
    </row>
    <row r="20" spans="1:14">
      <c r="A20" s="16"/>
      <c r="B20" s="11" t="s">
        <v>7</v>
      </c>
      <c r="C20" s="27">
        <v>0</v>
      </c>
      <c r="D20" s="27">
        <v>0.10533333333333332</v>
      </c>
      <c r="E20" s="27">
        <v>5.7666666666666665E-2</v>
      </c>
      <c r="F20" s="27">
        <v>0.11166666666666665</v>
      </c>
      <c r="G20" s="28">
        <v>0</v>
      </c>
      <c r="H20" s="28" t="str">
        <f t="shared" si="4"/>
        <v/>
      </c>
      <c r="I20" s="27" t="str">
        <f t="shared" si="5"/>
        <v/>
      </c>
      <c r="J20" s="28" t="str">
        <f t="shared" si="6"/>
        <v/>
      </c>
      <c r="K20" s="27">
        <f t="shared" si="7"/>
        <v>1.7212146123413656</v>
      </c>
      <c r="L20" s="18"/>
    </row>
    <row r="21" spans="1:14">
      <c r="A21" s="16"/>
      <c r="B21" s="11" t="s">
        <v>21</v>
      </c>
      <c r="C21" s="27">
        <v>5.0333333333333334E-2</v>
      </c>
      <c r="D21" s="27">
        <v>0</v>
      </c>
      <c r="E21" s="27">
        <v>9.4666666666666677E-2</v>
      </c>
      <c r="F21" s="27">
        <v>0</v>
      </c>
      <c r="G21" s="28">
        <v>0</v>
      </c>
      <c r="H21" s="28" t="str">
        <f t="shared" si="4"/>
        <v/>
      </c>
      <c r="I21" s="27" t="str">
        <f t="shared" si="5"/>
        <v/>
      </c>
      <c r="J21" s="28" t="str">
        <f t="shared" si="6"/>
        <v/>
      </c>
      <c r="K21" s="27" t="str">
        <f t="shared" si="7"/>
        <v/>
      </c>
      <c r="L21" s="18"/>
    </row>
    <row r="22" spans="1:14">
      <c r="A22" s="16"/>
      <c r="B22" s="11" t="s">
        <v>8</v>
      </c>
      <c r="C22" s="27">
        <v>3.9333333333333331E-2</v>
      </c>
      <c r="D22" s="27">
        <v>3.7666666666666668E-2</v>
      </c>
      <c r="E22" s="27">
        <v>8.433333333333333E-2</v>
      </c>
      <c r="F22" s="27">
        <v>0</v>
      </c>
      <c r="G22" s="28">
        <v>0</v>
      </c>
      <c r="H22" s="28" t="str">
        <f t="shared" si="4"/>
        <v/>
      </c>
      <c r="I22" s="27" t="str">
        <f t="shared" si="5"/>
        <v/>
      </c>
      <c r="J22" s="28" t="str">
        <f t="shared" si="6"/>
        <v/>
      </c>
      <c r="K22" s="27" t="str">
        <f t="shared" si="7"/>
        <v/>
      </c>
      <c r="L22" s="18"/>
    </row>
    <row r="23" spans="1:14">
      <c r="A23" s="16"/>
      <c r="B23" s="11" t="s">
        <v>10</v>
      </c>
      <c r="C23" s="27">
        <v>0</v>
      </c>
      <c r="D23" s="27">
        <v>8.2000000000000003E-2</v>
      </c>
      <c r="E23" s="27">
        <v>5.6000000000000001E-2</v>
      </c>
      <c r="F23" s="27">
        <v>5.8333333333333327E-2</v>
      </c>
      <c r="G23" s="28">
        <v>0</v>
      </c>
      <c r="H23" s="28" t="str">
        <f t="shared" si="4"/>
        <v/>
      </c>
      <c r="I23" s="27" t="str">
        <f t="shared" si="5"/>
        <v/>
      </c>
      <c r="J23" s="28" t="str">
        <f t="shared" si="6"/>
        <v/>
      </c>
      <c r="K23" s="27">
        <f t="shared" si="7"/>
        <v>0.89914196167086258</v>
      </c>
      <c r="L23" s="18"/>
    </row>
    <row r="24" spans="1:14">
      <c r="A24" s="16"/>
      <c r="B24" s="11" t="s">
        <v>22</v>
      </c>
      <c r="C24" s="27">
        <v>0</v>
      </c>
      <c r="D24" s="27">
        <v>0.16433333333333333</v>
      </c>
      <c r="E24" s="27">
        <v>9.1333333333333336E-2</v>
      </c>
      <c r="F24" s="27">
        <v>0</v>
      </c>
      <c r="G24" s="28">
        <v>0</v>
      </c>
      <c r="H24" s="28" t="str">
        <f t="shared" si="4"/>
        <v/>
      </c>
      <c r="I24" s="27" t="str">
        <f t="shared" si="5"/>
        <v/>
      </c>
      <c r="J24" s="28" t="str">
        <f t="shared" si="6"/>
        <v/>
      </c>
      <c r="K24" s="27" t="str">
        <f t="shared" si="7"/>
        <v/>
      </c>
      <c r="L24" s="18"/>
    </row>
    <row r="25" spans="1:14">
      <c r="A25" s="16"/>
      <c r="B25" s="11" t="s">
        <v>18</v>
      </c>
      <c r="C25" s="27">
        <v>0</v>
      </c>
      <c r="D25" s="27">
        <v>6.533333333333334E-2</v>
      </c>
      <c r="E25" s="27">
        <v>0.71333333333333337</v>
      </c>
      <c r="F25" s="27">
        <v>0.10766666666666667</v>
      </c>
      <c r="G25" s="28">
        <v>0</v>
      </c>
      <c r="H25" s="28" t="str">
        <f t="shared" si="4"/>
        <v/>
      </c>
      <c r="I25" s="27" t="str">
        <f t="shared" si="5"/>
        <v/>
      </c>
      <c r="J25" s="28" t="str">
        <f t="shared" si="6"/>
        <v/>
      </c>
      <c r="K25" s="27">
        <f t="shared" si="7"/>
        <v>1.659559163541078</v>
      </c>
      <c r="L25" s="18"/>
    </row>
    <row r="26" spans="1:14" s="23" customFormat="1">
      <c r="A26" s="16"/>
      <c r="B26" s="11" t="s">
        <v>24</v>
      </c>
      <c r="C26" s="27">
        <v>0</v>
      </c>
      <c r="D26" s="27">
        <v>1.5626666666666666</v>
      </c>
      <c r="E26" s="27">
        <v>1.5346666666666666</v>
      </c>
      <c r="F26" s="27">
        <v>1.1773333333333333</v>
      </c>
      <c r="G26" s="28">
        <v>0</v>
      </c>
      <c r="H26" s="28" t="str">
        <f t="shared" si="4"/>
        <v/>
      </c>
      <c r="I26" s="27" t="str">
        <f t="shared" si="5"/>
        <v/>
      </c>
      <c r="J26" s="28" t="str">
        <f t="shared" si="6"/>
        <v/>
      </c>
      <c r="K26" s="27">
        <f t="shared" si="7"/>
        <v>18.147253763551355</v>
      </c>
      <c r="L26" s="18"/>
      <c r="M26" s="9"/>
    </row>
    <row r="27" spans="1:14" s="23" customFormat="1">
      <c r="A27" s="16"/>
      <c r="B27" s="11" t="s">
        <v>25</v>
      </c>
      <c r="C27" s="27">
        <v>0.27466666666666667</v>
      </c>
      <c r="D27" s="27">
        <v>0.185</v>
      </c>
      <c r="E27" s="27">
        <v>0.34</v>
      </c>
      <c r="F27" s="27">
        <v>0</v>
      </c>
      <c r="G27" s="28">
        <v>0</v>
      </c>
      <c r="H27" s="28" t="str">
        <f t="shared" si="4"/>
        <v/>
      </c>
      <c r="I27" s="27" t="str">
        <f t="shared" si="5"/>
        <v/>
      </c>
      <c r="J27" s="28" t="str">
        <f t="shared" si="6"/>
        <v/>
      </c>
      <c r="K27" s="27" t="str">
        <f t="shared" si="7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3176.6573333333331</v>
      </c>
      <c r="D13" s="26">
        <v>3352.1683333333331</v>
      </c>
      <c r="E13" s="26">
        <v>3405.8926666666666</v>
      </c>
      <c r="F13" s="26">
        <v>3562.7166666666667</v>
      </c>
      <c r="G13" s="26">
        <v>3556.4543333333336</v>
      </c>
      <c r="H13" s="28">
        <f t="shared" ref="H13:H27" si="0">IF(OR(OR(G13=0,F13=0),G13=""),"",(G13/F13-1)*100)</f>
        <v>-0.17577410496670831</v>
      </c>
      <c r="I13" s="27">
        <f>IF(OR(OR(G13=0,F13=0),F13=""),"",(F13/E13-1)*100)</f>
        <v>4.6044903744275389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3119.3393333333329</v>
      </c>
      <c r="D14" s="25">
        <f>D13-SUM(D15:D27)</f>
        <v>3267.6029999999996</v>
      </c>
      <c r="E14" s="25">
        <f>E13-SUM(E15:E27)</f>
        <v>3314.201</v>
      </c>
      <c r="F14" s="25">
        <f>F13-SUM(F15:F27)</f>
        <v>3471.9766666666669</v>
      </c>
      <c r="G14" s="26">
        <f>G13-SUM(G15:G27)</f>
        <v>3451.269666666667</v>
      </c>
      <c r="H14" s="28">
        <f t="shared" si="0"/>
        <v>-0.59640377767515851</v>
      </c>
      <c r="I14" s="27">
        <f>IF(OR(OR(G14=0,F14=0),F14=""),"",(F14/E14-1)*100)</f>
        <v>4.7605943835834719</v>
      </c>
      <c r="J14" s="28">
        <f t="shared" si="1"/>
        <v>97.04242886852758</v>
      </c>
      <c r="K14" s="27">
        <f t="shared" si="2"/>
        <v>97.453067181879007</v>
      </c>
      <c r="L14" s="18"/>
    </row>
    <row r="15" spans="1:15">
      <c r="A15" s="16"/>
      <c r="B15" s="12" t="s">
        <v>4</v>
      </c>
      <c r="C15" s="109">
        <v>9.2433333333333341</v>
      </c>
      <c r="D15" s="109">
        <v>18.112333333333332</v>
      </c>
      <c r="E15" s="109">
        <v>30.097666666666669</v>
      </c>
      <c r="F15" s="109">
        <v>20.151</v>
      </c>
      <c r="G15" s="109">
        <v>33.220666666666666</v>
      </c>
      <c r="H15" s="50">
        <f t="shared" si="0"/>
        <v>64.85865052189304</v>
      </c>
      <c r="I15" s="36">
        <f t="shared" ref="I15:I27" si="3">IF(OR(OR(G15=0,F15=0),F15=""),"",(F15/E15-1)*100)</f>
        <v>-33.047966066029488</v>
      </c>
      <c r="J15" s="50">
        <f t="shared" si="1"/>
        <v>0.93409512826585794</v>
      </c>
      <c r="K15" s="36">
        <f t="shared" si="2"/>
        <v>0.56560770573017782</v>
      </c>
      <c r="L15" s="18"/>
      <c r="N15" s="23" t="s">
        <v>4</v>
      </c>
      <c r="O15" s="167">
        <f>J15</f>
        <v>0.93409512826585794</v>
      </c>
    </row>
    <row r="16" spans="1:15">
      <c r="A16" s="16"/>
      <c r="B16" s="11" t="s">
        <v>23</v>
      </c>
      <c r="C16" s="55">
        <v>6.36</v>
      </c>
      <c r="D16" s="55">
        <v>12.153333333333334</v>
      </c>
      <c r="E16" s="55">
        <v>9.1839999999999993</v>
      </c>
      <c r="F16" s="55">
        <v>9.7013333333333343</v>
      </c>
      <c r="G16" s="56">
        <v>15.008333333333333</v>
      </c>
      <c r="H16" s="28">
        <f t="shared" si="0"/>
        <v>54.703820780648684</v>
      </c>
      <c r="I16" s="27">
        <f t="shared" si="3"/>
        <v>5.6329849012775934</v>
      </c>
      <c r="J16" s="28">
        <f t="shared" si="1"/>
        <v>0.42200270062983136</v>
      </c>
      <c r="K16" s="27">
        <f t="shared" si="2"/>
        <v>0.27230156762395741</v>
      </c>
      <c r="L16" s="18"/>
      <c r="N16" s="23" t="s">
        <v>37</v>
      </c>
      <c r="O16" s="167">
        <f>100-O15</f>
        <v>99.065904871734148</v>
      </c>
    </row>
    <row r="17" spans="1:14">
      <c r="A17" s="16"/>
      <c r="B17" s="11" t="s">
        <v>24</v>
      </c>
      <c r="C17" s="25">
        <v>8.0950000000000006</v>
      </c>
      <c r="D17" s="25">
        <v>10.801</v>
      </c>
      <c r="E17" s="25">
        <v>12.789666666666667</v>
      </c>
      <c r="F17" s="25">
        <v>16.186333333333334</v>
      </c>
      <c r="G17" s="26">
        <v>14.325666666666669</v>
      </c>
      <c r="H17" s="28">
        <f t="shared" si="0"/>
        <v>-11.495294384151233</v>
      </c>
      <c r="I17" s="27">
        <f t="shared" si="3"/>
        <v>26.557898303317785</v>
      </c>
      <c r="J17" s="28">
        <f t="shared" si="1"/>
        <v>0.402807552803293</v>
      </c>
      <c r="K17" s="27">
        <f t="shared" si="2"/>
        <v>0.45432558487670927</v>
      </c>
      <c r="L17" s="18"/>
    </row>
    <row r="18" spans="1:14">
      <c r="A18" s="16"/>
      <c r="B18" s="11" t="s">
        <v>19</v>
      </c>
      <c r="C18" s="25">
        <v>4.0503333333333336</v>
      </c>
      <c r="D18" s="25">
        <v>7.84</v>
      </c>
      <c r="E18" s="25">
        <v>9.027000000000001</v>
      </c>
      <c r="F18" s="25">
        <v>12.583333333333334</v>
      </c>
      <c r="G18" s="26">
        <v>9.9350000000000005</v>
      </c>
      <c r="H18" s="28">
        <f t="shared" si="0"/>
        <v>-21.046357615894038</v>
      </c>
      <c r="I18" s="27">
        <f t="shared" si="3"/>
        <v>39.39662493999483</v>
      </c>
      <c r="J18" s="28">
        <f t="shared" si="1"/>
        <v>0.27935126023924761</v>
      </c>
      <c r="K18" s="27">
        <f t="shared" si="2"/>
        <v>0.35319489340999144</v>
      </c>
      <c r="L18" s="18"/>
    </row>
    <row r="19" spans="1:14">
      <c r="A19" s="16"/>
      <c r="B19" s="11" t="s">
        <v>7</v>
      </c>
      <c r="C19" s="25">
        <v>5.8233333333333333</v>
      </c>
      <c r="D19" s="25">
        <v>5.7160000000000011</v>
      </c>
      <c r="E19" s="25">
        <v>4.9306666666666672</v>
      </c>
      <c r="F19" s="25">
        <v>5.1559999999999997</v>
      </c>
      <c r="G19" s="26">
        <v>5.6576666666666666</v>
      </c>
      <c r="H19" s="28">
        <f t="shared" si="0"/>
        <v>9.7297646754590073</v>
      </c>
      <c r="I19" s="27">
        <f t="shared" si="3"/>
        <v>4.5700378583017676</v>
      </c>
      <c r="J19" s="28">
        <f t="shared" si="1"/>
        <v>0.15908166213859251</v>
      </c>
      <c r="K19" s="27">
        <f t="shared" si="2"/>
        <v>0.14472102281498669</v>
      </c>
      <c r="L19" s="18"/>
    </row>
    <row r="20" spans="1:14">
      <c r="A20" s="16"/>
      <c r="B20" s="11" t="s">
        <v>20</v>
      </c>
      <c r="C20" s="25">
        <v>2.5906666666666669</v>
      </c>
      <c r="D20" s="25">
        <v>2.859666666666667</v>
      </c>
      <c r="E20" s="25">
        <v>4.7063333333333333</v>
      </c>
      <c r="F20" s="25">
        <v>4.972666666666667</v>
      </c>
      <c r="G20" s="26">
        <v>4.8653333333333331</v>
      </c>
      <c r="H20" s="28">
        <f t="shared" si="0"/>
        <v>-2.1584662823434853</v>
      </c>
      <c r="I20" s="27">
        <f t="shared" si="3"/>
        <v>5.6590410085700205</v>
      </c>
      <c r="J20" s="28">
        <f t="shared" si="1"/>
        <v>0.13680291878718531</v>
      </c>
      <c r="K20" s="27">
        <f t="shared" si="2"/>
        <v>0.13957513695073517</v>
      </c>
      <c r="L20" s="18"/>
    </row>
    <row r="21" spans="1:14">
      <c r="A21" s="16"/>
      <c r="B21" s="11" t="s">
        <v>25</v>
      </c>
      <c r="C21" s="25">
        <v>4.7506666666666666</v>
      </c>
      <c r="D21" s="25">
        <v>9.8930000000000007</v>
      </c>
      <c r="E21" s="25">
        <v>4.2556666666666665</v>
      </c>
      <c r="F21" s="25">
        <v>3.5579999999999998</v>
      </c>
      <c r="G21" s="26">
        <v>4.597666666666667</v>
      </c>
      <c r="H21" s="28">
        <f t="shared" si="0"/>
        <v>29.220535881581423</v>
      </c>
      <c r="I21" s="27">
        <f t="shared" si="3"/>
        <v>-16.393827837393282</v>
      </c>
      <c r="J21" s="28">
        <f t="shared" si="1"/>
        <v>0.1292766962751197</v>
      </c>
      <c r="K21" s="27">
        <f t="shared" si="2"/>
        <v>9.9867610390946979E-2</v>
      </c>
      <c r="L21" s="18"/>
    </row>
    <row r="22" spans="1:14">
      <c r="A22" s="16"/>
      <c r="B22" s="11" t="s">
        <v>22</v>
      </c>
      <c r="C22" s="25">
        <v>4.2013333333333334</v>
      </c>
      <c r="D22" s="25">
        <v>4.780333333333334</v>
      </c>
      <c r="E22" s="25">
        <v>4.4923333333333328</v>
      </c>
      <c r="F22" s="25">
        <v>4.1356666666666664</v>
      </c>
      <c r="G22" s="26">
        <v>4.5876666666666663</v>
      </c>
      <c r="H22" s="28">
        <f t="shared" si="0"/>
        <v>10.929314096880782</v>
      </c>
      <c r="I22" s="27">
        <f t="shared" si="3"/>
        <v>-7.9394524003858375</v>
      </c>
      <c r="J22" s="28">
        <f>IF(G22=0,"",G22/$G$13*100)</f>
        <v>0.12899551735187936</v>
      </c>
      <c r="K22" s="27">
        <f t="shared" si="2"/>
        <v>0.11608182894139771</v>
      </c>
      <c r="L22" s="18"/>
    </row>
    <row r="23" spans="1:14">
      <c r="A23" s="16"/>
      <c r="B23" s="11" t="s">
        <v>21</v>
      </c>
      <c r="C23" s="25">
        <v>1.6783333333333335</v>
      </c>
      <c r="D23" s="25">
        <v>1.9459999999999997</v>
      </c>
      <c r="E23" s="25">
        <v>1.242</v>
      </c>
      <c r="F23" s="25">
        <v>2.9823333333333335</v>
      </c>
      <c r="G23" s="26">
        <v>3.335</v>
      </c>
      <c r="H23" s="28">
        <f t="shared" si="0"/>
        <v>11.825192802056538</v>
      </c>
      <c r="I23" s="27">
        <f t="shared" si="3"/>
        <v>140.12345679012347</v>
      </c>
      <c r="J23" s="28">
        <f t="shared" si="1"/>
        <v>9.3773170900643271E-2</v>
      </c>
      <c r="K23" s="27">
        <f t="shared" si="2"/>
        <v>8.3709528777197173E-2</v>
      </c>
      <c r="L23" s="18"/>
    </row>
    <row r="24" spans="1:14">
      <c r="A24" s="16"/>
      <c r="B24" s="11" t="s">
        <v>5</v>
      </c>
      <c r="C24" s="25">
        <v>4.1390000000000002</v>
      </c>
      <c r="D24" s="25">
        <v>3.665</v>
      </c>
      <c r="E24" s="25">
        <v>3.5246666666666666</v>
      </c>
      <c r="F24" s="25">
        <v>2.8826666666666667</v>
      </c>
      <c r="G24" s="26">
        <v>3.1533333333333338</v>
      </c>
      <c r="H24" s="28">
        <f t="shared" si="0"/>
        <v>9.3894542090656952</v>
      </c>
      <c r="I24" s="27">
        <f t="shared" si="3"/>
        <v>-18.214488367694337</v>
      </c>
      <c r="J24" s="28">
        <f t="shared" si="1"/>
        <v>8.8665087128444314E-2</v>
      </c>
      <c r="K24" s="27">
        <f t="shared" si="2"/>
        <v>8.0912038098267719E-2</v>
      </c>
      <c r="L24" s="18"/>
    </row>
    <row r="25" spans="1:14">
      <c r="A25" s="16"/>
      <c r="B25" s="11" t="s">
        <v>18</v>
      </c>
      <c r="C25" s="25">
        <v>3.4143333333333334</v>
      </c>
      <c r="D25" s="25">
        <v>2.8816666666666664</v>
      </c>
      <c r="E25" s="25">
        <v>3.9889999999999994</v>
      </c>
      <c r="F25" s="25">
        <v>3.9733333333333332</v>
      </c>
      <c r="G25" s="26">
        <v>2.4310000000000005</v>
      </c>
      <c r="H25" s="28">
        <f t="shared" si="0"/>
        <v>-38.817114093959717</v>
      </c>
      <c r="I25" s="27">
        <f t="shared" si="3"/>
        <v>-0.39274672014706358</v>
      </c>
      <c r="J25" s="28">
        <f t="shared" si="1"/>
        <v>6.835459623971929E-2</v>
      </c>
      <c r="K25" s="27">
        <f t="shared" si="2"/>
        <v>0.1115253809125059</v>
      </c>
      <c r="L25" s="18"/>
    </row>
    <row r="26" spans="1:14">
      <c r="A26" s="16"/>
      <c r="B26" s="11" t="s">
        <v>10</v>
      </c>
      <c r="C26" s="25">
        <v>1.2286666666666666</v>
      </c>
      <c r="D26" s="25">
        <v>1.9163333333333334</v>
      </c>
      <c r="E26" s="25">
        <v>1.6280000000000001</v>
      </c>
      <c r="F26" s="25">
        <v>2.3260000000000001</v>
      </c>
      <c r="G26" s="26">
        <v>2.2243333333333335</v>
      </c>
      <c r="H26" s="28">
        <f t="shared" si="0"/>
        <v>-4.3708799082831762</v>
      </c>
      <c r="I26" s="27">
        <f t="shared" si="3"/>
        <v>42.874692874692876</v>
      </c>
      <c r="J26" s="28">
        <f t="shared" si="1"/>
        <v>6.2543565159419542E-2</v>
      </c>
      <c r="K26" s="27">
        <f t="shared" si="2"/>
        <v>6.52872573831767E-2</v>
      </c>
      <c r="L26" s="18"/>
    </row>
    <row r="27" spans="1:14">
      <c r="A27" s="16"/>
      <c r="B27" s="11" t="s">
        <v>8</v>
      </c>
      <c r="C27" s="25">
        <v>1.7429999999999997</v>
      </c>
      <c r="D27" s="25">
        <v>2.0006666666666666</v>
      </c>
      <c r="E27" s="25">
        <v>1.8246666666666667</v>
      </c>
      <c r="F27" s="25">
        <v>2.1313333333333335</v>
      </c>
      <c r="G27" s="26">
        <v>1.843</v>
      </c>
      <c r="H27" s="28">
        <f t="shared" si="0"/>
        <v>-13.528307788551775</v>
      </c>
      <c r="I27" s="27">
        <f t="shared" si="3"/>
        <v>16.806722689075638</v>
      </c>
      <c r="J27" s="28">
        <f t="shared" si="1"/>
        <v>5.1821275553189064E-2</v>
      </c>
      <c r="K27" s="27">
        <f t="shared" si="2"/>
        <v>5.9823262210953257E-2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185.75066666666666</v>
      </c>
      <c r="D13" s="26">
        <v>183.07866666666666</v>
      </c>
      <c r="E13" s="26">
        <v>129.25866666666664</v>
      </c>
      <c r="F13" s="26">
        <v>145.97299999999998</v>
      </c>
      <c r="G13" s="26">
        <v>199.001</v>
      </c>
      <c r="H13" s="28">
        <f t="shared" ref="H13:H26" si="0">IF(OR(OR(G13=0,F13=0),G13=""),"",(G13/F13-1)*100)</f>
        <v>36.327266001246826</v>
      </c>
      <c r="I13" s="27">
        <f>IF(OR(OR(G13=0,F13=0),F13=""),"",(F13/E13-1)*100)</f>
        <v>12.930918881003484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170.27166666666665</v>
      </c>
      <c r="D14" s="25">
        <f>D13-SUM(D15:D27)</f>
        <v>157.45366666666666</v>
      </c>
      <c r="E14" s="25">
        <f>E13-SUM(E15:E27)</f>
        <v>111.00199999999998</v>
      </c>
      <c r="F14" s="25">
        <f>F13-SUM(F15:F27)</f>
        <v>122.90033333333332</v>
      </c>
      <c r="G14" s="26">
        <f>G13-SUM(G15:G27)</f>
        <v>169.79333333333335</v>
      </c>
      <c r="H14" s="28">
        <f t="shared" si="0"/>
        <v>38.155307417121207</v>
      </c>
      <c r="I14" s="27">
        <f>IF(OR(OR(G14=0,F14=0),F14=""),"",(F14/E14-1)*100)</f>
        <v>10.719026083614125</v>
      </c>
      <c r="J14" s="28">
        <f t="shared" si="1"/>
        <v>85.322854324015125</v>
      </c>
      <c r="K14" s="27">
        <f t="shared" si="2"/>
        <v>84.193880603490598</v>
      </c>
      <c r="L14" s="18"/>
    </row>
    <row r="15" spans="1:15">
      <c r="A15" s="16"/>
      <c r="B15" s="12" t="s">
        <v>4</v>
      </c>
      <c r="C15" s="109">
        <v>6.0419999999999989</v>
      </c>
      <c r="D15" s="109">
        <v>13.967333333333334</v>
      </c>
      <c r="E15" s="109">
        <v>7.9690000000000003</v>
      </c>
      <c r="F15" s="109">
        <v>10.490666666666668</v>
      </c>
      <c r="G15" s="109">
        <v>18.100666666666669</v>
      </c>
      <c r="H15" s="50">
        <f t="shared" si="0"/>
        <v>72.540671072699553</v>
      </c>
      <c r="I15" s="36">
        <f t="shared" ref="I15:I26" si="3">IF(OR(OR(G15=0,F15=0),F15=""),"",(F15/E15-1)*100)</f>
        <v>31.643451708704575</v>
      </c>
      <c r="J15" s="50">
        <f t="shared" si="1"/>
        <v>9.0957666879395926</v>
      </c>
      <c r="K15" s="36">
        <f t="shared" si="2"/>
        <v>7.1867171782909631</v>
      </c>
      <c r="L15" s="18"/>
      <c r="N15" s="23" t="s">
        <v>4</v>
      </c>
      <c r="O15" s="34">
        <f>J15</f>
        <v>9.0957666879395926</v>
      </c>
    </row>
    <row r="16" spans="1:15">
      <c r="A16" s="16"/>
      <c r="B16" s="11" t="s">
        <v>5</v>
      </c>
      <c r="C16" s="55">
        <v>0.6</v>
      </c>
      <c r="D16" s="55">
        <v>0.995</v>
      </c>
      <c r="E16" s="55">
        <v>0.8693333333333334</v>
      </c>
      <c r="F16" s="55">
        <v>1.8443333333333334</v>
      </c>
      <c r="G16" s="56">
        <v>2.2156666666666669</v>
      </c>
      <c r="H16" s="28">
        <f t="shared" si="0"/>
        <v>20.133742996566074</v>
      </c>
      <c r="I16" s="27"/>
      <c r="J16" s="28">
        <f t="shared" si="1"/>
        <v>1.1133947400599329</v>
      </c>
      <c r="K16" s="27">
        <f t="shared" si="2"/>
        <v>1.2634756655911255</v>
      </c>
      <c r="L16" s="18"/>
      <c r="N16" s="23" t="s">
        <v>37</v>
      </c>
      <c r="O16" s="34">
        <f>100-O15</f>
        <v>90.904233312060413</v>
      </c>
    </row>
    <row r="17" spans="1:14">
      <c r="A17" s="16"/>
      <c r="B17" s="11" t="s">
        <v>24</v>
      </c>
      <c r="C17" s="25">
        <v>0.75733333333333341</v>
      </c>
      <c r="D17" s="25">
        <v>1.0936666666666666</v>
      </c>
      <c r="E17" s="25">
        <v>2.2723333333333335</v>
      </c>
      <c r="F17" s="25">
        <v>1.321</v>
      </c>
      <c r="G17" s="26">
        <v>1.5759999999999998</v>
      </c>
      <c r="H17" s="28">
        <f t="shared" si="0"/>
        <v>19.303557910673732</v>
      </c>
      <c r="I17" s="27">
        <f t="shared" si="3"/>
        <v>-41.865923426727306</v>
      </c>
      <c r="J17" s="28">
        <f t="shared" si="1"/>
        <v>0.79195581931749082</v>
      </c>
      <c r="K17" s="27">
        <f t="shared" si="2"/>
        <v>0.9049618765114098</v>
      </c>
      <c r="L17" s="18"/>
    </row>
    <row r="18" spans="1:14">
      <c r="A18" s="16"/>
      <c r="B18" s="11" t="s">
        <v>19</v>
      </c>
      <c r="C18" s="25">
        <v>0.35833333333333334</v>
      </c>
      <c r="D18" s="25">
        <v>2.8719999999999999</v>
      </c>
      <c r="E18" s="25">
        <v>1.25</v>
      </c>
      <c r="F18" s="25">
        <v>1.9226666666666665</v>
      </c>
      <c r="G18" s="26">
        <v>1.5543333333333333</v>
      </c>
      <c r="H18" s="28">
        <f t="shared" si="0"/>
        <v>-19.157420249653256</v>
      </c>
      <c r="I18" s="27">
        <f t="shared" si="3"/>
        <v>53.813333333333311</v>
      </c>
      <c r="J18" s="28">
        <f t="shared" si="1"/>
        <v>0.78106810183533415</v>
      </c>
      <c r="K18" s="27">
        <f t="shared" si="2"/>
        <v>1.3171385575871337</v>
      </c>
      <c r="L18" s="18"/>
    </row>
    <row r="19" spans="1:14">
      <c r="A19" s="16"/>
      <c r="B19" s="11" t="s">
        <v>23</v>
      </c>
      <c r="C19" s="25">
        <v>2.2693333333333334</v>
      </c>
      <c r="D19" s="25">
        <v>1.3586666666666669</v>
      </c>
      <c r="E19" s="25">
        <v>1.2173333333333334</v>
      </c>
      <c r="F19" s="25">
        <v>0.93933333333333335</v>
      </c>
      <c r="G19" s="26">
        <v>1.3803333333333334</v>
      </c>
      <c r="H19" s="28">
        <f t="shared" si="0"/>
        <v>46.948190205819728</v>
      </c>
      <c r="I19" s="27">
        <f t="shared" si="3"/>
        <v>-22.83680175246441</v>
      </c>
      <c r="J19" s="28">
        <f t="shared" si="1"/>
        <v>0.6936313552863218</v>
      </c>
      <c r="K19" s="27">
        <f t="shared" si="2"/>
        <v>0.64349799848830491</v>
      </c>
      <c r="L19" s="18"/>
    </row>
    <row r="20" spans="1:14">
      <c r="A20" s="16"/>
      <c r="B20" s="11" t="s">
        <v>18</v>
      </c>
      <c r="C20" s="25">
        <v>0.8929999999999999</v>
      </c>
      <c r="D20" s="25">
        <v>1.2423333333333333</v>
      </c>
      <c r="E20" s="25">
        <v>1.0073333333333334</v>
      </c>
      <c r="F20" s="25">
        <v>1.4253333333333333</v>
      </c>
      <c r="G20" s="26">
        <v>1.2293333333333332</v>
      </c>
      <c r="H20" s="28">
        <f t="shared" si="0"/>
        <v>-13.751169317118816</v>
      </c>
      <c r="I20" s="27">
        <f t="shared" si="3"/>
        <v>41.495698213103907</v>
      </c>
      <c r="J20" s="28">
        <f t="shared" si="1"/>
        <v>0.61775233960298348</v>
      </c>
      <c r="K20" s="27">
        <f t="shared" si="2"/>
        <v>0.97643628159545492</v>
      </c>
      <c r="L20" s="18"/>
    </row>
    <row r="21" spans="1:14">
      <c r="A21" s="16"/>
      <c r="B21" s="11" t="s">
        <v>20</v>
      </c>
      <c r="C21" s="25">
        <v>1.7643333333333333</v>
      </c>
      <c r="D21" s="25">
        <v>1.6420000000000001</v>
      </c>
      <c r="E21" s="25">
        <v>1.553333333333333</v>
      </c>
      <c r="F21" s="25">
        <v>1.7089999999999999</v>
      </c>
      <c r="G21" s="26">
        <v>1.1056666666666668</v>
      </c>
      <c r="H21" s="28">
        <f t="shared" si="0"/>
        <v>-35.303296274624515</v>
      </c>
      <c r="I21" s="27">
        <f t="shared" si="3"/>
        <v>10.021459227467822</v>
      </c>
      <c r="J21" s="28">
        <f t="shared" si="1"/>
        <v>0.5556085982817508</v>
      </c>
      <c r="K21" s="27">
        <f t="shared" si="2"/>
        <v>1.1707644564405746</v>
      </c>
      <c r="L21" s="18"/>
    </row>
    <row r="22" spans="1:14">
      <c r="A22" s="16"/>
      <c r="B22" s="11" t="s">
        <v>25</v>
      </c>
      <c r="C22" s="25">
        <v>0.91</v>
      </c>
      <c r="D22" s="25">
        <v>0.48566666666666669</v>
      </c>
      <c r="E22" s="25">
        <v>0.33133333333333331</v>
      </c>
      <c r="F22" s="25">
        <v>0.97066666666666668</v>
      </c>
      <c r="G22" s="26">
        <v>0.48299999999999993</v>
      </c>
      <c r="H22" s="28">
        <f t="shared" si="0"/>
        <v>-50.240384615384627</v>
      </c>
      <c r="I22" s="27">
        <f t="shared" si="3"/>
        <v>192.95774647887325</v>
      </c>
      <c r="J22" s="28">
        <f t="shared" si="1"/>
        <v>0.24271234817915482</v>
      </c>
      <c r="K22" s="27">
        <f t="shared" si="2"/>
        <v>0.66496315528670835</v>
      </c>
      <c r="L22" s="18"/>
    </row>
    <row r="23" spans="1:14">
      <c r="A23" s="16"/>
      <c r="B23" s="11" t="s">
        <v>22</v>
      </c>
      <c r="C23" s="25">
        <v>0.66699999999999993</v>
      </c>
      <c r="D23" s="25">
        <v>0.68533333333333335</v>
      </c>
      <c r="E23" s="25">
        <v>0.47366666666666668</v>
      </c>
      <c r="F23" s="25">
        <v>0.44900000000000001</v>
      </c>
      <c r="G23" s="26">
        <v>0.45033333333333331</v>
      </c>
      <c r="H23" s="28">
        <f t="shared" si="0"/>
        <v>0.29695619896064063</v>
      </c>
      <c r="I23" s="27">
        <f t="shared" si="3"/>
        <v>-5.2076002814919082</v>
      </c>
      <c r="J23" s="28">
        <f t="shared" si="1"/>
        <v>0.2262970202829801</v>
      </c>
      <c r="K23" s="27">
        <f t="shared" si="2"/>
        <v>0.30759112986648218</v>
      </c>
      <c r="L23" s="18"/>
    </row>
    <row r="24" spans="1:14">
      <c r="A24" s="16"/>
      <c r="B24" s="11" t="s">
        <v>7</v>
      </c>
      <c r="C24" s="25">
        <v>0.27099999999999996</v>
      </c>
      <c r="D24" s="25">
        <v>0.38666666666666666</v>
      </c>
      <c r="E24" s="25">
        <v>0</v>
      </c>
      <c r="F24" s="25">
        <v>0.64633333333333332</v>
      </c>
      <c r="G24" s="26">
        <v>0.3753333333333333</v>
      </c>
      <c r="H24" s="28">
        <f t="shared" si="0"/>
        <v>-41.928829293450235</v>
      </c>
      <c r="I24" s="27"/>
      <c r="J24" s="28">
        <f t="shared" si="1"/>
        <v>0.18860876746013</v>
      </c>
      <c r="K24" s="27">
        <f t="shared" si="2"/>
        <v>0.44277594715004376</v>
      </c>
      <c r="L24" s="18"/>
    </row>
    <row r="25" spans="1:14">
      <c r="A25" s="16"/>
      <c r="B25" s="11" t="s">
        <v>21</v>
      </c>
      <c r="C25" s="25">
        <v>0.61099999999999988</v>
      </c>
      <c r="D25" s="25">
        <v>0.26099999999999995</v>
      </c>
      <c r="E25" s="25">
        <v>0.221</v>
      </c>
      <c r="F25" s="25">
        <v>0.23533333333333331</v>
      </c>
      <c r="G25" s="26">
        <v>0.35733333333333334</v>
      </c>
      <c r="H25" s="28">
        <f t="shared" si="0"/>
        <v>51.841359773371124</v>
      </c>
      <c r="I25" s="27">
        <f t="shared" si="3"/>
        <v>6.4856711915535437</v>
      </c>
      <c r="J25" s="28">
        <f t="shared" si="1"/>
        <v>0.17956358678264597</v>
      </c>
      <c r="K25" s="27">
        <f t="shared" si="2"/>
        <v>0.16121702871992311</v>
      </c>
      <c r="L25" s="18"/>
    </row>
    <row r="26" spans="1:14">
      <c r="A26" s="16"/>
      <c r="B26" s="11" t="s">
        <v>8</v>
      </c>
      <c r="C26" s="25">
        <v>0.33566666666666672</v>
      </c>
      <c r="D26" s="25">
        <v>0.33433333333333337</v>
      </c>
      <c r="E26" s="25">
        <v>0.97900000000000009</v>
      </c>
      <c r="F26" s="25">
        <v>1.119</v>
      </c>
      <c r="G26" s="26">
        <v>0.32766666666666672</v>
      </c>
      <c r="H26" s="28">
        <f t="shared" si="0"/>
        <v>-70.717902889484648</v>
      </c>
      <c r="I26" s="27">
        <f t="shared" si="3"/>
        <v>14.300306435137887</v>
      </c>
      <c r="J26" s="28">
        <f t="shared" si="1"/>
        <v>0.16465578899938527</v>
      </c>
      <c r="K26" s="27">
        <f t="shared" si="2"/>
        <v>0.76658012098127748</v>
      </c>
      <c r="L26" s="18"/>
    </row>
    <row r="27" spans="1:14" s="23" customFormat="1">
      <c r="A27" s="16"/>
      <c r="B27" s="11" t="s">
        <v>10</v>
      </c>
      <c r="C27" s="25">
        <v>0</v>
      </c>
      <c r="D27" s="25">
        <v>0.30099999999999999</v>
      </c>
      <c r="E27" s="25">
        <v>0.113</v>
      </c>
      <c r="F27" s="25">
        <v>0</v>
      </c>
      <c r="G27" s="26">
        <v>5.1999999999999998E-2</v>
      </c>
      <c r="H27" s="28" t="str">
        <f t="shared" ref="H27" si="4">IF(OR(OR(G27=0,F27=0),G27=""),"",(G27/F27-1)*100)</f>
        <v/>
      </c>
      <c r="I27" s="27" t="str">
        <f t="shared" ref="I27" si="5">IF(OR(OR(G27=0,F27=0),F27=""),"",(F27/E27-1)*100)</f>
        <v/>
      </c>
      <c r="J27" s="28">
        <f t="shared" ref="J27" si="6">IF(G27=0,"",G27/$G$13*100)</f>
        <v>2.6130521957176092E-2</v>
      </c>
      <c r="K27" s="27" t="str">
        <f t="shared" ref="K27" si="7">IF(F27=0,"",F27/$F$13*100)</f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2227.7353333333331</v>
      </c>
      <c r="D13" s="26">
        <v>2361.3496666666665</v>
      </c>
      <c r="E13" s="26">
        <v>2458.4629999999997</v>
      </c>
      <c r="F13" s="26">
        <v>2453.3446666666664</v>
      </c>
      <c r="G13" s="26">
        <v>2528.5220000000004</v>
      </c>
      <c r="H13" s="28">
        <f t="shared" ref="H13:H27" si="0">IF(OR(OR(G13=0,F13=0),G13=""),"",(G13/F13-1)*100)</f>
        <v>3.0642793226227205</v>
      </c>
      <c r="I13" s="27">
        <f>IF(OR(OR(G13=0,F13=0),F13=""),"",(F13/E13-1)*100)</f>
        <v>-0.20819240856312371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764.9839999999997</v>
      </c>
      <c r="D14" s="25">
        <f>D13-SUM(D15:D27)</f>
        <v>798.75433333333353</v>
      </c>
      <c r="E14" s="25">
        <f>E13-SUM(E15:E27)</f>
        <v>845.8743333333332</v>
      </c>
      <c r="F14" s="25">
        <f>F13-SUM(F15:F27)</f>
        <v>897.28699999999958</v>
      </c>
      <c r="G14" s="26">
        <f>G13-SUM(G15:G27)</f>
        <v>910.66300000000001</v>
      </c>
      <c r="H14" s="28">
        <f t="shared" si="0"/>
        <v>1.4907159024927896</v>
      </c>
      <c r="I14" s="27">
        <f>IF(OR(OR(G14=0,F14=0),F14=""),"",(F14/E14-1)*100)</f>
        <v>6.0780502068273901</v>
      </c>
      <c r="J14" s="28">
        <f t="shared" si="1"/>
        <v>36.015624938205008</v>
      </c>
      <c r="K14" s="27">
        <f t="shared" si="2"/>
        <v>36.574029413451065</v>
      </c>
      <c r="L14" s="18"/>
    </row>
    <row r="15" spans="1:15">
      <c r="A15" s="16"/>
      <c r="B15" s="12" t="s">
        <v>4</v>
      </c>
      <c r="C15" s="109">
        <v>523.70000000000005</v>
      </c>
      <c r="D15" s="109">
        <v>623.12133333333338</v>
      </c>
      <c r="E15" s="109">
        <v>643.02166666666665</v>
      </c>
      <c r="F15" s="109">
        <v>556.6783333333334</v>
      </c>
      <c r="G15" s="109">
        <v>619.63200000000006</v>
      </c>
      <c r="H15" s="50">
        <f t="shared" si="0"/>
        <v>11.308804905286408</v>
      </c>
      <c r="I15" s="36">
        <f t="shared" ref="I15:I27" si="3">IF(OR(OR(G15=0,F15=0),F15=""),"",(F15/E15-1)*100)</f>
        <v>-13.427748676172124</v>
      </c>
      <c r="J15" s="50">
        <f t="shared" si="1"/>
        <v>24.505699376948272</v>
      </c>
      <c r="K15" s="36">
        <f t="shared" si="2"/>
        <v>22.690588114131</v>
      </c>
      <c r="L15" s="18"/>
      <c r="N15" s="23" t="s">
        <v>4</v>
      </c>
      <c r="O15" s="34">
        <f>J15</f>
        <v>24.505699376948272</v>
      </c>
    </row>
    <row r="16" spans="1:15">
      <c r="A16" s="16"/>
      <c r="B16" s="11" t="s">
        <v>23</v>
      </c>
      <c r="C16" s="55">
        <v>307.74333333333334</v>
      </c>
      <c r="D16" s="55">
        <v>310.32400000000001</v>
      </c>
      <c r="E16" s="55">
        <v>315.39299999999997</v>
      </c>
      <c r="F16" s="55">
        <v>314.096</v>
      </c>
      <c r="G16" s="56">
        <v>327.91266666666667</v>
      </c>
      <c r="H16" s="28">
        <f t="shared" si="0"/>
        <v>4.398867437556242</v>
      </c>
      <c r="I16" s="27">
        <f t="shared" si="3"/>
        <v>-0.41123296966006917</v>
      </c>
      <c r="J16" s="28">
        <f t="shared" si="1"/>
        <v>12.968551061318296</v>
      </c>
      <c r="K16" s="27">
        <f t="shared" si="2"/>
        <v>12.802766943739663</v>
      </c>
      <c r="L16" s="18"/>
      <c r="N16" s="23" t="s">
        <v>37</v>
      </c>
      <c r="O16" s="34">
        <f>100-O15</f>
        <v>75.494300623051728</v>
      </c>
    </row>
    <row r="17" spans="1:14">
      <c r="A17" s="16"/>
      <c r="B17" s="11" t="s">
        <v>24</v>
      </c>
      <c r="C17" s="25">
        <v>199.68966666666665</v>
      </c>
      <c r="D17" s="25">
        <v>182.45166666666668</v>
      </c>
      <c r="E17" s="25">
        <v>202.66533333333336</v>
      </c>
      <c r="F17" s="25">
        <v>199.47400000000002</v>
      </c>
      <c r="G17" s="26">
        <v>206.41666666666666</v>
      </c>
      <c r="H17" s="28">
        <f t="shared" si="0"/>
        <v>3.4804870141806221</v>
      </c>
      <c r="I17" s="27">
        <f t="shared" si="3"/>
        <v>-1.5746814123777209</v>
      </c>
      <c r="J17" s="28">
        <f t="shared" si="1"/>
        <v>8.1635305789970047</v>
      </c>
      <c r="K17" s="27">
        <f t="shared" si="2"/>
        <v>8.1306961353711156</v>
      </c>
      <c r="L17" s="18"/>
    </row>
    <row r="18" spans="1:14">
      <c r="A18" s="16"/>
      <c r="B18" s="11" t="s">
        <v>25</v>
      </c>
      <c r="C18" s="25">
        <v>95.11966666666666</v>
      </c>
      <c r="D18" s="25">
        <v>105.60133333333333</v>
      </c>
      <c r="E18" s="25">
        <v>107.15333333333332</v>
      </c>
      <c r="F18" s="25">
        <v>134.18633333333332</v>
      </c>
      <c r="G18" s="26">
        <v>122.22366666666666</v>
      </c>
      <c r="H18" s="28">
        <f t="shared" si="0"/>
        <v>-8.9149665018046989</v>
      </c>
      <c r="I18" s="27">
        <f t="shared" si="3"/>
        <v>25.228333229639777</v>
      </c>
      <c r="J18" s="28">
        <f t="shared" si="1"/>
        <v>4.833798822658717</v>
      </c>
      <c r="K18" s="27">
        <f t="shared" si="2"/>
        <v>5.4695263636010374</v>
      </c>
      <c r="L18" s="18"/>
    </row>
    <row r="19" spans="1:14">
      <c r="A19" s="16"/>
      <c r="B19" s="11" t="s">
        <v>19</v>
      </c>
      <c r="C19" s="25">
        <v>86.718666666666664</v>
      </c>
      <c r="D19" s="25">
        <v>98.158000000000001</v>
      </c>
      <c r="E19" s="25">
        <v>99.867000000000004</v>
      </c>
      <c r="F19" s="25">
        <v>105.741</v>
      </c>
      <c r="G19" s="26">
        <v>87.762999999999991</v>
      </c>
      <c r="H19" s="28">
        <f t="shared" si="0"/>
        <v>-17.001919785135389</v>
      </c>
      <c r="I19" s="27">
        <f t="shared" si="3"/>
        <v>5.8818228243563864</v>
      </c>
      <c r="J19" s="28">
        <f t="shared" si="1"/>
        <v>3.4709209569859381</v>
      </c>
      <c r="K19" s="27">
        <f t="shared" si="2"/>
        <v>4.310075198022183</v>
      </c>
      <c r="L19" s="18"/>
    </row>
    <row r="20" spans="1:14">
      <c r="A20" s="16"/>
      <c r="B20" s="11" t="s">
        <v>20</v>
      </c>
      <c r="C20" s="25">
        <v>56.439333333333337</v>
      </c>
      <c r="D20" s="25">
        <v>56.991666666666674</v>
      </c>
      <c r="E20" s="25">
        <v>58.13366666666667</v>
      </c>
      <c r="F20" s="25">
        <v>55.414333333333332</v>
      </c>
      <c r="G20" s="26">
        <v>50.781000000000006</v>
      </c>
      <c r="H20" s="28">
        <f t="shared" si="0"/>
        <v>-8.3612543084520716</v>
      </c>
      <c r="I20" s="27">
        <f t="shared" si="3"/>
        <v>-4.6777254717576211</v>
      </c>
      <c r="J20" s="28">
        <f t="shared" si="1"/>
        <v>2.0083273944225124</v>
      </c>
      <c r="K20" s="27">
        <f t="shared" si="2"/>
        <v>2.2587259787115115</v>
      </c>
      <c r="L20" s="18"/>
    </row>
    <row r="21" spans="1:14">
      <c r="A21" s="16"/>
      <c r="B21" s="11" t="s">
        <v>22</v>
      </c>
      <c r="C21" s="25">
        <v>40.923999999999999</v>
      </c>
      <c r="D21" s="25">
        <v>37.564</v>
      </c>
      <c r="E21" s="25">
        <v>39.848333333333336</v>
      </c>
      <c r="F21" s="25">
        <v>39.576333333333331</v>
      </c>
      <c r="G21" s="26">
        <v>45.371000000000002</v>
      </c>
      <c r="H21" s="28">
        <f t="shared" si="0"/>
        <v>14.641747172131513</v>
      </c>
      <c r="I21" s="27">
        <f t="shared" si="3"/>
        <v>-0.68258814672300661</v>
      </c>
      <c r="J21" s="28">
        <f t="shared" si="1"/>
        <v>1.7943684096875565</v>
      </c>
      <c r="K21" s="27">
        <f t="shared" si="2"/>
        <v>1.6131583087795518</v>
      </c>
      <c r="L21" s="18"/>
    </row>
    <row r="22" spans="1:14">
      <c r="A22" s="16"/>
      <c r="B22" s="11" t="s">
        <v>5</v>
      </c>
      <c r="C22" s="25">
        <v>44.012333333333338</v>
      </c>
      <c r="D22" s="25">
        <v>36.306999999999995</v>
      </c>
      <c r="E22" s="25">
        <v>42.023666666666664</v>
      </c>
      <c r="F22" s="25">
        <v>40.553666666666665</v>
      </c>
      <c r="G22" s="26">
        <v>44.552</v>
      </c>
      <c r="H22" s="28">
        <f t="shared" si="0"/>
        <v>9.8593633128118299</v>
      </c>
      <c r="I22" s="27">
        <f t="shared" si="3"/>
        <v>-3.4980288884834732</v>
      </c>
      <c r="J22" s="28">
        <f t="shared" si="1"/>
        <v>1.7619779460095657</v>
      </c>
      <c r="K22" s="27">
        <f t="shared" si="2"/>
        <v>1.6529950812727223</v>
      </c>
      <c r="L22" s="18"/>
    </row>
    <row r="23" spans="1:14">
      <c r="A23" s="16"/>
      <c r="B23" s="11" t="s">
        <v>7</v>
      </c>
      <c r="C23" s="25">
        <v>36.653333333333336</v>
      </c>
      <c r="D23" s="25">
        <v>36.880333333333333</v>
      </c>
      <c r="E23" s="25">
        <v>30.39833333333333</v>
      </c>
      <c r="F23" s="25">
        <v>31.701999999999998</v>
      </c>
      <c r="G23" s="26">
        <v>34.643333333333331</v>
      </c>
      <c r="H23" s="28">
        <f t="shared" si="0"/>
        <v>9.2780686812609083</v>
      </c>
      <c r="I23" s="27">
        <f t="shared" si="3"/>
        <v>4.2886123142716226</v>
      </c>
      <c r="J23" s="28">
        <f t="shared" si="1"/>
        <v>1.3701021123539099</v>
      </c>
      <c r="K23" s="27">
        <f t="shared" si="2"/>
        <v>1.2921951175769024</v>
      </c>
      <c r="L23" s="18"/>
    </row>
    <row r="24" spans="1:14">
      <c r="A24" s="16"/>
      <c r="B24" s="11" t="s">
        <v>21</v>
      </c>
      <c r="C24" s="25">
        <v>27.277666666666665</v>
      </c>
      <c r="D24" s="25">
        <v>28.072666666666667</v>
      </c>
      <c r="E24" s="25">
        <v>25.727999999999998</v>
      </c>
      <c r="F24" s="25">
        <v>27.957666666666668</v>
      </c>
      <c r="G24" s="26">
        <v>26.761333333333337</v>
      </c>
      <c r="H24" s="28">
        <f t="shared" si="0"/>
        <v>-4.2790886220833819</v>
      </c>
      <c r="I24" s="27">
        <f t="shared" si="3"/>
        <v>8.6663038971807715</v>
      </c>
      <c r="J24" s="28">
        <f t="shared" si="1"/>
        <v>1.0583785046494882</v>
      </c>
      <c r="K24" s="27">
        <f t="shared" si="2"/>
        <v>1.1395735400135383</v>
      </c>
      <c r="L24" s="18"/>
    </row>
    <row r="25" spans="1:14">
      <c r="A25" s="16"/>
      <c r="B25" s="11" t="s">
        <v>18</v>
      </c>
      <c r="C25" s="25">
        <v>13.777666666666667</v>
      </c>
      <c r="D25" s="25">
        <v>15.165999999999999</v>
      </c>
      <c r="E25" s="25">
        <v>17.185333333333332</v>
      </c>
      <c r="F25" s="25">
        <v>18.393666666666665</v>
      </c>
      <c r="G25" s="26">
        <v>19.758333333333333</v>
      </c>
      <c r="H25" s="28">
        <f t="shared" si="0"/>
        <v>7.4192203838277848</v>
      </c>
      <c r="I25" s="27">
        <f t="shared" si="3"/>
        <v>7.0311893862983865</v>
      </c>
      <c r="J25" s="28">
        <f t="shared" si="1"/>
        <v>0.78141828836503413</v>
      </c>
      <c r="K25" s="27">
        <f t="shared" si="2"/>
        <v>0.74973838436072437</v>
      </c>
      <c r="L25" s="18"/>
    </row>
    <row r="26" spans="1:14">
      <c r="A26" s="16"/>
      <c r="B26" s="11" t="s">
        <v>8</v>
      </c>
      <c r="C26" s="25">
        <v>16.196333333333332</v>
      </c>
      <c r="D26" s="25">
        <v>16.440666666666669</v>
      </c>
      <c r="E26" s="25">
        <v>16.143666666666665</v>
      </c>
      <c r="F26" s="25">
        <v>14.818666666666667</v>
      </c>
      <c r="G26" s="26">
        <v>16.265000000000001</v>
      </c>
      <c r="H26" s="28">
        <f t="shared" si="0"/>
        <v>9.7602123447903644</v>
      </c>
      <c r="I26" s="27">
        <f t="shared" si="3"/>
        <v>-8.207553013565672</v>
      </c>
      <c r="J26" s="28">
        <f t="shared" si="1"/>
        <v>0.64326116205435424</v>
      </c>
      <c r="K26" s="27">
        <f t="shared" si="2"/>
        <v>0.60401894882550822</v>
      </c>
      <c r="L26" s="18"/>
    </row>
    <row r="27" spans="1:14">
      <c r="A27" s="16"/>
      <c r="B27" s="11" t="s">
        <v>10</v>
      </c>
      <c r="C27" s="25">
        <v>14.499333333333334</v>
      </c>
      <c r="D27" s="25">
        <v>15.516666666666666</v>
      </c>
      <c r="E27" s="25">
        <v>15.027333333333331</v>
      </c>
      <c r="F27" s="25">
        <v>17.465666666666667</v>
      </c>
      <c r="G27" s="26">
        <v>15.779000000000002</v>
      </c>
      <c r="H27" s="28">
        <f t="shared" si="0"/>
        <v>-9.6570414336698551</v>
      </c>
      <c r="I27" s="27">
        <f t="shared" si="3"/>
        <v>16.225988199281339</v>
      </c>
      <c r="J27" s="28">
        <f t="shared" si="1"/>
        <v>0.62404044734433783</v>
      </c>
      <c r="K27" s="27">
        <f t="shared" si="2"/>
        <v>0.7119124721434712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61.818999999999996</v>
      </c>
      <c r="D13" s="26">
        <v>67.808666666666667</v>
      </c>
      <c r="E13" s="26">
        <v>92.985333333333344</v>
      </c>
      <c r="F13" s="26">
        <v>91.835666666666668</v>
      </c>
      <c r="G13" s="26">
        <v>103.092</v>
      </c>
      <c r="H13" s="28">
        <f t="shared" ref="H13:H27" si="0">IF(OR(OR(G13=0,F13=0),G13=""),"",(G13/F13-1)*100)</f>
        <v>12.257038841118373</v>
      </c>
      <c r="I13" s="27">
        <f>IF(OR(OR(G13=0,F13=0),F13=""),"",(F13/E13-1)*100)</f>
        <v>-1.2363957039819962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26.955333333333336</v>
      </c>
      <c r="D14" s="25">
        <f>D13-SUM(D15:D27)</f>
        <v>27.871000000000002</v>
      </c>
      <c r="E14" s="25">
        <f>E13-SUM(E15:E27)</f>
        <v>50.498000000000012</v>
      </c>
      <c r="F14" s="25">
        <f>F13-SUM(F15:F27)</f>
        <v>49.404333333333334</v>
      </c>
      <c r="G14" s="26">
        <f>G13-SUM(G15:G27)</f>
        <v>50.242333333333335</v>
      </c>
      <c r="H14" s="28">
        <f t="shared" si="0"/>
        <v>1.6962074851733622</v>
      </c>
      <c r="I14" s="27">
        <f>IF(OR(OR(G14=0,F14=0),F14=""),"",(F14/E14-1)*100)</f>
        <v>-2.16576234042275</v>
      </c>
      <c r="J14" s="28">
        <f t="shared" si="1"/>
        <v>48.735433722629629</v>
      </c>
      <c r="K14" s="27">
        <f t="shared" si="2"/>
        <v>53.796455262479711</v>
      </c>
      <c r="L14" s="18"/>
    </row>
    <row r="15" spans="1:15">
      <c r="A15" s="16"/>
      <c r="B15" s="12" t="s">
        <v>4</v>
      </c>
      <c r="C15" s="109">
        <v>9.8236666666666661</v>
      </c>
      <c r="D15" s="109">
        <v>16.083666666666669</v>
      </c>
      <c r="E15" s="109">
        <v>14.950666666666669</v>
      </c>
      <c r="F15" s="109">
        <v>13.145666666666665</v>
      </c>
      <c r="G15" s="109">
        <v>15.003</v>
      </c>
      <c r="H15" s="50">
        <f t="shared" si="0"/>
        <v>14.128863757385201</v>
      </c>
      <c r="I15" s="36">
        <f t="shared" ref="I15:I27" si="3">IF(OR(OR(G15=0,F15=0),F15=""),"",(F15/E15-1)*100)</f>
        <v>-12.073040221171871</v>
      </c>
      <c r="J15" s="50">
        <f t="shared" si="1"/>
        <v>14.553020602956583</v>
      </c>
      <c r="K15" s="36">
        <f t="shared" si="2"/>
        <v>14.314336840806222</v>
      </c>
      <c r="L15" s="18"/>
      <c r="N15" s="23" t="s">
        <v>4</v>
      </c>
      <c r="O15" s="34">
        <f>J15</f>
        <v>14.553020602956583</v>
      </c>
    </row>
    <row r="16" spans="1:15">
      <c r="A16" s="16"/>
      <c r="B16" s="11" t="s">
        <v>23</v>
      </c>
      <c r="C16" s="25">
        <v>4.6466666666666674</v>
      </c>
      <c r="D16" s="25">
        <v>4.7609999999999992</v>
      </c>
      <c r="E16" s="25">
        <v>5.5713333333333326</v>
      </c>
      <c r="F16" s="25">
        <v>7.117</v>
      </c>
      <c r="G16" s="26">
        <v>11.674666666666667</v>
      </c>
      <c r="H16" s="28">
        <f t="shared" si="0"/>
        <v>64.039155074703771</v>
      </c>
      <c r="I16" s="27">
        <f t="shared" si="3"/>
        <v>27.743209285628833</v>
      </c>
      <c r="J16" s="28">
        <f t="shared" si="1"/>
        <v>11.324512732963438</v>
      </c>
      <c r="K16" s="27">
        <f t="shared" si="2"/>
        <v>7.7497123485065709</v>
      </c>
      <c r="L16" s="18"/>
      <c r="N16" s="23" t="s">
        <v>37</v>
      </c>
      <c r="O16" s="34">
        <f>100-O15</f>
        <v>85.446979397043421</v>
      </c>
    </row>
    <row r="17" spans="1:14">
      <c r="A17" s="16"/>
      <c r="B17" s="11" t="s">
        <v>24</v>
      </c>
      <c r="C17" s="161">
        <v>3.8589999999999995</v>
      </c>
      <c r="D17" s="161">
        <v>2.2416666666666667</v>
      </c>
      <c r="E17" s="161">
        <v>3.6150000000000002</v>
      </c>
      <c r="F17" s="161">
        <v>1.593</v>
      </c>
      <c r="G17" s="162">
        <v>6.1373333333333333</v>
      </c>
      <c r="H17" s="163">
        <f t="shared" si="0"/>
        <v>285.26888470391299</v>
      </c>
      <c r="I17" s="49">
        <f t="shared" si="3"/>
        <v>-55.933609958506224</v>
      </c>
      <c r="J17" s="163">
        <f t="shared" si="1"/>
        <v>5.9532585780985272</v>
      </c>
      <c r="K17" s="49">
        <f t="shared" si="2"/>
        <v>1.73462017299016</v>
      </c>
      <c r="L17" s="18"/>
    </row>
    <row r="18" spans="1:14">
      <c r="A18" s="16"/>
      <c r="B18" s="11" t="s">
        <v>25</v>
      </c>
      <c r="C18" s="25">
        <v>3.9239999999999999</v>
      </c>
      <c r="D18" s="25">
        <v>3.4369999999999998</v>
      </c>
      <c r="E18" s="25">
        <v>5.4720000000000004</v>
      </c>
      <c r="F18" s="25">
        <v>6.069</v>
      </c>
      <c r="G18" s="26">
        <v>6.1196666666666673</v>
      </c>
      <c r="H18" s="28">
        <f t="shared" si="0"/>
        <v>0.83484374141815643</v>
      </c>
      <c r="I18" s="27">
        <f t="shared" si="3"/>
        <v>10.910087719298245</v>
      </c>
      <c r="J18" s="28">
        <f t="shared" si="1"/>
        <v>5.9361217811922042</v>
      </c>
      <c r="K18" s="27">
        <f t="shared" si="2"/>
        <v>6.6085435215802137</v>
      </c>
      <c r="L18" s="18"/>
    </row>
    <row r="19" spans="1:14">
      <c r="A19" s="16"/>
      <c r="B19" s="11" t="s">
        <v>22</v>
      </c>
      <c r="C19" s="25">
        <v>1.5860000000000001</v>
      </c>
      <c r="D19" s="25">
        <v>1.5006666666666668</v>
      </c>
      <c r="E19" s="25">
        <v>0.57666666666666666</v>
      </c>
      <c r="F19" s="25">
        <v>1.0626666666666666</v>
      </c>
      <c r="G19" s="26">
        <v>2.2483333333333331</v>
      </c>
      <c r="H19" s="28">
        <f t="shared" si="0"/>
        <v>111.5746549560853</v>
      </c>
      <c r="I19" s="27">
        <f t="shared" si="3"/>
        <v>84.27745664739885</v>
      </c>
      <c r="J19" s="28">
        <f t="shared" si="1"/>
        <v>2.1808999081726355</v>
      </c>
      <c r="K19" s="27">
        <f t="shared" si="2"/>
        <v>1.1571393830283803</v>
      </c>
      <c r="L19" s="18"/>
    </row>
    <row r="20" spans="1:14">
      <c r="A20" s="16"/>
      <c r="B20" s="11" t="s">
        <v>19</v>
      </c>
      <c r="C20" s="25">
        <v>2.0986666666666669</v>
      </c>
      <c r="D20" s="25">
        <v>1.4696666666666667</v>
      </c>
      <c r="E20" s="25">
        <v>2.1233333333333335</v>
      </c>
      <c r="F20" s="25">
        <v>2.7716666666666669</v>
      </c>
      <c r="G20" s="26">
        <v>1.9926666666666666</v>
      </c>
      <c r="H20" s="28">
        <f t="shared" si="0"/>
        <v>-28.105832832230917</v>
      </c>
      <c r="I20" s="27">
        <f t="shared" si="3"/>
        <v>30.533751962323397</v>
      </c>
      <c r="J20" s="28">
        <f t="shared" si="1"/>
        <v>1.9329013567169775</v>
      </c>
      <c r="K20" s="27">
        <f t="shared" si="2"/>
        <v>3.0180721360981755</v>
      </c>
      <c r="L20" s="18"/>
    </row>
    <row r="21" spans="1:14">
      <c r="A21" s="16"/>
      <c r="B21" s="11" t="s">
        <v>21</v>
      </c>
      <c r="C21" s="25">
        <v>1.1713333333333333</v>
      </c>
      <c r="D21" s="25">
        <v>2.3433333333333333</v>
      </c>
      <c r="E21" s="25">
        <v>1.6420000000000001</v>
      </c>
      <c r="F21" s="25">
        <v>1.6186666666666667</v>
      </c>
      <c r="G21" s="26">
        <v>1.9420000000000002</v>
      </c>
      <c r="H21" s="28">
        <f t="shared" si="0"/>
        <v>19.975288303130156</v>
      </c>
      <c r="I21" s="27">
        <f t="shared" si="3"/>
        <v>-1.4210312626877886</v>
      </c>
      <c r="J21" s="28">
        <f t="shared" si="1"/>
        <v>1.8837543165328059</v>
      </c>
      <c r="K21" s="27">
        <f t="shared" si="2"/>
        <v>1.7625686461687</v>
      </c>
      <c r="L21" s="18"/>
    </row>
    <row r="22" spans="1:14">
      <c r="A22" s="16"/>
      <c r="B22" s="11" t="s">
        <v>7</v>
      </c>
      <c r="C22" s="25">
        <v>1.0746666666666667</v>
      </c>
      <c r="D22" s="25">
        <v>1.3916666666666666</v>
      </c>
      <c r="E22" s="25">
        <v>1.4956666666666667</v>
      </c>
      <c r="F22" s="25">
        <v>1.337</v>
      </c>
      <c r="G22" s="26">
        <v>1.6603333333333332</v>
      </c>
      <c r="H22" s="28">
        <f t="shared" si="0"/>
        <v>24.183495387683873</v>
      </c>
      <c r="I22" s="27">
        <f t="shared" si="3"/>
        <v>-10.608424336973489</v>
      </c>
      <c r="J22" s="28">
        <f t="shared" si="1"/>
        <v>1.610535573403691</v>
      </c>
      <c r="K22" s="27">
        <f t="shared" si="2"/>
        <v>1.4558613755730345</v>
      </c>
      <c r="L22" s="18"/>
    </row>
    <row r="23" spans="1:14">
      <c r="A23" s="16"/>
      <c r="B23" s="11" t="s">
        <v>20</v>
      </c>
      <c r="C23" s="25">
        <v>1.7993333333333332</v>
      </c>
      <c r="D23" s="25">
        <v>0.95799999999999985</v>
      </c>
      <c r="E23" s="25">
        <v>1.9766666666666666</v>
      </c>
      <c r="F23" s="25">
        <v>1.9113333333333336</v>
      </c>
      <c r="G23" s="26">
        <v>1.6079999999999999</v>
      </c>
      <c r="H23" s="28">
        <f t="shared" si="0"/>
        <v>-15.870247645622616</v>
      </c>
      <c r="I23" s="27">
        <f t="shared" si="3"/>
        <v>-3.3052276559864979</v>
      </c>
      <c r="J23" s="28">
        <f t="shared" si="1"/>
        <v>1.5597718542660923</v>
      </c>
      <c r="K23" s="27">
        <f t="shared" si="2"/>
        <v>2.0812538338408828</v>
      </c>
      <c r="L23" s="18"/>
    </row>
    <row r="24" spans="1:14">
      <c r="A24" s="16"/>
      <c r="B24" s="11" t="s">
        <v>5</v>
      </c>
      <c r="C24" s="25">
        <v>2.686666666666667</v>
      </c>
      <c r="D24" s="25">
        <v>2.76</v>
      </c>
      <c r="E24" s="25">
        <v>2.5326666666666662</v>
      </c>
      <c r="F24" s="25">
        <v>3.3486666666666665</v>
      </c>
      <c r="G24" s="26">
        <v>1.6043333333333332</v>
      </c>
      <c r="H24" s="28">
        <f t="shared" si="0"/>
        <v>-52.090384232530361</v>
      </c>
      <c r="I24" s="27">
        <f t="shared" si="3"/>
        <v>32.219005001316162</v>
      </c>
      <c r="J24" s="28">
        <f t="shared" si="1"/>
        <v>1.5562151605685535</v>
      </c>
      <c r="K24" s="27">
        <f t="shared" si="2"/>
        <v>3.6463683318391178</v>
      </c>
      <c r="L24" s="18"/>
    </row>
    <row r="25" spans="1:14">
      <c r="A25" s="16"/>
      <c r="B25" s="11" t="s">
        <v>10</v>
      </c>
      <c r="C25" s="25">
        <v>0.86866666666666659</v>
      </c>
      <c r="D25" s="25">
        <v>0.77033333333333331</v>
      </c>
      <c r="E25" s="25">
        <v>0.91066666666666674</v>
      </c>
      <c r="F25" s="25">
        <v>0.67833333333333334</v>
      </c>
      <c r="G25" s="26">
        <v>0.98366666666666669</v>
      </c>
      <c r="H25" s="28">
        <f t="shared" si="0"/>
        <v>45.012285012285005</v>
      </c>
      <c r="I25" s="27">
        <f t="shared" si="3"/>
        <v>-25.512445095168378</v>
      </c>
      <c r="J25" s="28">
        <f t="shared" si="1"/>
        <v>0.95416391831244596</v>
      </c>
      <c r="K25" s="27">
        <f t="shared" si="2"/>
        <v>0.73863821971855526</v>
      </c>
      <c r="L25" s="18"/>
    </row>
    <row r="26" spans="1:14">
      <c r="A26" s="16"/>
      <c r="B26" s="11" t="s">
        <v>8</v>
      </c>
      <c r="C26" s="25">
        <v>0.59199999999999997</v>
      </c>
      <c r="D26" s="25">
        <v>0.69333333333333336</v>
      </c>
      <c r="E26" s="25">
        <v>0.77166666666666661</v>
      </c>
      <c r="F26" s="25">
        <v>0.8663333333333334</v>
      </c>
      <c r="G26" s="26">
        <v>0.96899999999999997</v>
      </c>
      <c r="H26" s="28">
        <f t="shared" si="0"/>
        <v>11.85071181223547</v>
      </c>
      <c r="I26" s="27">
        <f t="shared" si="3"/>
        <v>12.267818574514045</v>
      </c>
      <c r="J26" s="28">
        <f t="shared" si="1"/>
        <v>0.93993714352229085</v>
      </c>
      <c r="K26" s="27">
        <f t="shared" si="2"/>
        <v>0.94335171157175679</v>
      </c>
      <c r="L26" s="18"/>
    </row>
    <row r="27" spans="1:14">
      <c r="A27" s="16"/>
      <c r="B27" s="11" t="s">
        <v>18</v>
      </c>
      <c r="C27" s="25">
        <v>0.73299999999999998</v>
      </c>
      <c r="D27" s="25">
        <v>1.5273333333333337</v>
      </c>
      <c r="E27" s="25">
        <v>0.84899999999999987</v>
      </c>
      <c r="F27" s="25">
        <v>0.91199999999999992</v>
      </c>
      <c r="G27" s="26">
        <v>0.90666666666666673</v>
      </c>
      <c r="H27" s="28">
        <f t="shared" si="0"/>
        <v>-0.58479532163741021</v>
      </c>
      <c r="I27" s="27">
        <f t="shared" si="3"/>
        <v>7.4204946996466514</v>
      </c>
      <c r="J27" s="28">
        <f t="shared" si="1"/>
        <v>0.87947335066413179</v>
      </c>
      <c r="K27" s="27">
        <f t="shared" si="2"/>
        <v>0.99307821579850963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909.31666666666661</v>
      </c>
      <c r="D13" s="26">
        <v>903.27100000000007</v>
      </c>
      <c r="E13" s="26">
        <v>924.7733333333332</v>
      </c>
      <c r="F13" s="26">
        <v>977.18266666666671</v>
      </c>
      <c r="G13" s="26">
        <v>1096.0533333333333</v>
      </c>
      <c r="H13" s="28">
        <f t="shared" ref="H13:H27" si="0">IF(OR(OR(G13=0,F13=0),G13=""),"",(G13/F13-1)*100)</f>
        <v>12.164631109570777</v>
      </c>
      <c r="I13" s="27">
        <f>IF(OR(OR(G13=0,F13=0),F13=""),"",(F13/E13-1)*100)</f>
        <v>5.6672626084950828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378.19066666666663</v>
      </c>
      <c r="D14" s="25">
        <f>D13-SUM(D15:D27)</f>
        <v>378.51400000000001</v>
      </c>
      <c r="E14" s="25">
        <f>E13-SUM(E15:E27)</f>
        <v>404.18266666666659</v>
      </c>
      <c r="F14" s="25">
        <f>F13-SUM(F15:F27)</f>
        <v>434.53666666666675</v>
      </c>
      <c r="G14" s="26">
        <f>G13-SUM(G15:G27)</f>
        <v>476.85933333333321</v>
      </c>
      <c r="H14" s="28">
        <f t="shared" si="0"/>
        <v>9.7397227698467592</v>
      </c>
      <c r="I14" s="27">
        <f>IF(OR(OR(G14=0,F14=0),F14=""),"",(F14/E14-1)*100)</f>
        <v>7.5099707393027293</v>
      </c>
      <c r="J14" s="28">
        <f t="shared" si="1"/>
        <v>43.506946134008068</v>
      </c>
      <c r="K14" s="27">
        <f t="shared" si="2"/>
        <v>44.468315033559072</v>
      </c>
      <c r="L14" s="18"/>
    </row>
    <row r="15" spans="1:15">
      <c r="A15" s="16"/>
      <c r="B15" s="12" t="s">
        <v>4</v>
      </c>
      <c r="C15" s="109">
        <v>200.59666666666666</v>
      </c>
      <c r="D15" s="109">
        <v>182.85066666666668</v>
      </c>
      <c r="E15" s="109">
        <v>168.92066666666668</v>
      </c>
      <c r="F15" s="109">
        <v>184.38566666666665</v>
      </c>
      <c r="G15" s="109">
        <v>246.85499999999999</v>
      </c>
      <c r="H15" s="50">
        <f t="shared" si="0"/>
        <v>33.879712269753441</v>
      </c>
      <c r="I15" s="36">
        <f t="shared" ref="I15:I27" si="3">IF(OR(OR(G15=0,F15=0),F15=""),"",(F15/E15-1)*100)</f>
        <v>9.1551852743496873</v>
      </c>
      <c r="J15" s="50">
        <f t="shared" si="1"/>
        <v>22.522170453992508</v>
      </c>
      <c r="K15" s="36">
        <f t="shared" si="2"/>
        <v>18.869109426146181</v>
      </c>
      <c r="L15" s="18"/>
      <c r="N15" s="23" t="s">
        <v>4</v>
      </c>
      <c r="O15" s="34">
        <f>J15</f>
        <v>22.522170453992508</v>
      </c>
    </row>
    <row r="16" spans="1:15">
      <c r="A16" s="16"/>
      <c r="B16" s="11" t="s">
        <v>23</v>
      </c>
      <c r="C16" s="55">
        <v>86.731666666666669</v>
      </c>
      <c r="D16" s="55">
        <v>94.528666666666666</v>
      </c>
      <c r="E16" s="55">
        <v>96.780666666666662</v>
      </c>
      <c r="F16" s="55">
        <v>99.522333333333336</v>
      </c>
      <c r="G16" s="56">
        <v>93.701000000000008</v>
      </c>
      <c r="H16" s="28">
        <f t="shared" si="0"/>
        <v>-5.8492733624278532</v>
      </c>
      <c r="I16" s="27">
        <f t="shared" si="3"/>
        <v>2.8328660682918949</v>
      </c>
      <c r="J16" s="28">
        <f t="shared" si="1"/>
        <v>8.5489453067977248</v>
      </c>
      <c r="K16" s="27">
        <f t="shared" si="2"/>
        <v>10.184619184130705</v>
      </c>
      <c r="L16" s="18"/>
      <c r="N16" s="23" t="s">
        <v>37</v>
      </c>
      <c r="O16" s="34">
        <f>100-O15</f>
        <v>77.477829546007484</v>
      </c>
    </row>
    <row r="17" spans="1:14">
      <c r="A17" s="16"/>
      <c r="B17" s="11" t="s">
        <v>24</v>
      </c>
      <c r="C17" s="25">
        <v>74.794666666666657</v>
      </c>
      <c r="D17" s="25">
        <v>63.453666666666663</v>
      </c>
      <c r="E17" s="25">
        <v>53.905333333333338</v>
      </c>
      <c r="F17" s="25">
        <v>65.686999999999998</v>
      </c>
      <c r="G17" s="26">
        <v>60.321333333333335</v>
      </c>
      <c r="H17" s="28">
        <f t="shared" si="0"/>
        <v>-8.168536646013159</v>
      </c>
      <c r="I17" s="27">
        <f t="shared" si="3"/>
        <v>21.856217071903817</v>
      </c>
      <c r="J17" s="28">
        <f t="shared" si="1"/>
        <v>5.5035034791494333</v>
      </c>
      <c r="K17" s="27">
        <f t="shared" si="2"/>
        <v>6.7220799386535708</v>
      </c>
      <c r="L17" s="18"/>
    </row>
    <row r="18" spans="1:14">
      <c r="A18" s="16"/>
      <c r="B18" s="11" t="s">
        <v>25</v>
      </c>
      <c r="C18" s="25">
        <v>39.714000000000006</v>
      </c>
      <c r="D18" s="25">
        <v>40.815666666666665</v>
      </c>
      <c r="E18" s="25">
        <v>43.401000000000003</v>
      </c>
      <c r="F18" s="25">
        <v>48.080333333333336</v>
      </c>
      <c r="G18" s="26">
        <v>51.854999999999997</v>
      </c>
      <c r="H18" s="28">
        <f t="shared" si="0"/>
        <v>7.8507497868151033</v>
      </c>
      <c r="I18" s="27">
        <f t="shared" si="3"/>
        <v>10.781625615385204</v>
      </c>
      <c r="J18" s="28">
        <f t="shared" si="1"/>
        <v>4.7310653982774555</v>
      </c>
      <c r="K18" s="27">
        <f t="shared" si="2"/>
        <v>4.9203014925902631</v>
      </c>
      <c r="L18" s="18"/>
    </row>
    <row r="19" spans="1:14">
      <c r="A19" s="16"/>
      <c r="B19" s="11" t="s">
        <v>5</v>
      </c>
      <c r="C19" s="25">
        <v>21.97366666666667</v>
      </c>
      <c r="D19" s="25">
        <v>25.556999999999999</v>
      </c>
      <c r="E19" s="25">
        <v>29.528999999999996</v>
      </c>
      <c r="F19" s="25">
        <v>25.149000000000001</v>
      </c>
      <c r="G19" s="26">
        <v>32.776000000000003</v>
      </c>
      <c r="H19" s="28">
        <f t="shared" si="0"/>
        <v>30.327249592429141</v>
      </c>
      <c r="I19" s="27">
        <f t="shared" si="3"/>
        <v>-14.832876155643593</v>
      </c>
      <c r="J19" s="28">
        <f t="shared" si="1"/>
        <v>2.9903654323390594</v>
      </c>
      <c r="K19" s="27">
        <f t="shared" si="2"/>
        <v>2.5736232188591148</v>
      </c>
      <c r="L19" s="18"/>
    </row>
    <row r="20" spans="1:14">
      <c r="A20" s="16"/>
      <c r="B20" s="11" t="s">
        <v>19</v>
      </c>
      <c r="C20" s="25">
        <v>23.035</v>
      </c>
      <c r="D20" s="25">
        <v>29.724333333333334</v>
      </c>
      <c r="E20" s="25">
        <v>29.927000000000003</v>
      </c>
      <c r="F20" s="25">
        <v>30.316333333333333</v>
      </c>
      <c r="G20" s="26">
        <v>30.153666666666666</v>
      </c>
      <c r="H20" s="28">
        <f t="shared" si="0"/>
        <v>-0.53656444820723292</v>
      </c>
      <c r="I20" s="27">
        <f t="shared" si="3"/>
        <v>1.3009434067341452</v>
      </c>
      <c r="J20" s="28">
        <f t="shared" si="1"/>
        <v>2.7511130845214344</v>
      </c>
      <c r="K20" s="27">
        <f t="shared" si="2"/>
        <v>3.1024223379593305</v>
      </c>
      <c r="L20" s="18"/>
    </row>
    <row r="21" spans="1:14">
      <c r="A21" s="16"/>
      <c r="B21" s="11" t="s">
        <v>20</v>
      </c>
      <c r="C21" s="25">
        <v>16.472333333333335</v>
      </c>
      <c r="D21" s="25">
        <v>18.343666666666667</v>
      </c>
      <c r="E21" s="25">
        <v>26.19</v>
      </c>
      <c r="F21" s="25">
        <v>21.38933333333333</v>
      </c>
      <c r="G21" s="26">
        <v>24.663666666666668</v>
      </c>
      <c r="H21" s="28">
        <f t="shared" si="0"/>
        <v>15.308253334995658</v>
      </c>
      <c r="I21" s="27">
        <f t="shared" si="3"/>
        <v>-18.330151457299237</v>
      </c>
      <c r="J21" s="28">
        <f t="shared" si="1"/>
        <v>2.2502250498759189</v>
      </c>
      <c r="K21" s="27">
        <f t="shared" si="2"/>
        <v>2.1888776851001586</v>
      </c>
      <c r="L21" s="18"/>
    </row>
    <row r="22" spans="1:14">
      <c r="A22" s="16"/>
      <c r="B22" s="11" t="s">
        <v>22</v>
      </c>
      <c r="C22" s="25">
        <v>16.264666666666667</v>
      </c>
      <c r="D22" s="25">
        <v>19.850666666666665</v>
      </c>
      <c r="E22" s="25">
        <v>20.45</v>
      </c>
      <c r="F22" s="25">
        <v>14.686666666666667</v>
      </c>
      <c r="G22" s="26">
        <v>17.361000000000001</v>
      </c>
      <c r="H22" s="28">
        <f t="shared" si="0"/>
        <v>18.209260099863812</v>
      </c>
      <c r="I22" s="27">
        <f t="shared" si="3"/>
        <v>-28.182559087204563</v>
      </c>
      <c r="J22" s="28">
        <f t="shared" si="1"/>
        <v>1.5839557685757386</v>
      </c>
      <c r="K22" s="27">
        <f t="shared" si="2"/>
        <v>1.5029602107828355</v>
      </c>
      <c r="L22" s="18"/>
    </row>
    <row r="23" spans="1:14">
      <c r="A23" s="16"/>
      <c r="B23" s="11" t="s">
        <v>18</v>
      </c>
      <c r="C23" s="25">
        <v>12.444000000000001</v>
      </c>
      <c r="D23" s="25">
        <v>14.455333333333334</v>
      </c>
      <c r="E23" s="25">
        <v>14.100666666666667</v>
      </c>
      <c r="F23" s="25">
        <v>16.602999999999998</v>
      </c>
      <c r="G23" s="26">
        <v>16.732333333333333</v>
      </c>
      <c r="H23" s="28">
        <f t="shared" si="0"/>
        <v>0.77897568712481657</v>
      </c>
      <c r="I23" s="27">
        <f t="shared" si="3"/>
        <v>17.746205853151142</v>
      </c>
      <c r="J23" s="28">
        <f t="shared" si="1"/>
        <v>1.5265984623619289</v>
      </c>
      <c r="K23" s="27">
        <f t="shared" si="2"/>
        <v>1.6990682056033193</v>
      </c>
      <c r="L23" s="18"/>
    </row>
    <row r="24" spans="1:14">
      <c r="A24" s="16"/>
      <c r="B24" s="11" t="s">
        <v>7</v>
      </c>
      <c r="C24" s="25">
        <v>11.791666666666666</v>
      </c>
      <c r="D24" s="25">
        <v>10.468666666666667</v>
      </c>
      <c r="E24" s="25">
        <v>14.807666666666668</v>
      </c>
      <c r="F24" s="25">
        <v>13.277666666666667</v>
      </c>
      <c r="G24" s="26">
        <v>16.259</v>
      </c>
      <c r="H24" s="28">
        <f t="shared" si="0"/>
        <v>22.453744382798192</v>
      </c>
      <c r="I24" s="27">
        <f t="shared" si="3"/>
        <v>-10.332485424217197</v>
      </c>
      <c r="J24" s="28">
        <f t="shared" si="1"/>
        <v>1.4834132159019027</v>
      </c>
      <c r="K24" s="27">
        <f t="shared" si="2"/>
        <v>1.3587701787587991</v>
      </c>
      <c r="L24" s="18"/>
    </row>
    <row r="25" spans="1:14">
      <c r="A25" s="16"/>
      <c r="B25" s="11" t="s">
        <v>21</v>
      </c>
      <c r="C25" s="25">
        <v>9.6733333333333338</v>
      </c>
      <c r="D25" s="25">
        <v>10.782666666666666</v>
      </c>
      <c r="E25" s="25">
        <v>8.1999999999999993</v>
      </c>
      <c r="F25" s="25">
        <v>9.4126666666666665</v>
      </c>
      <c r="G25" s="26">
        <v>10.023000000000001</v>
      </c>
      <c r="H25" s="28">
        <f t="shared" si="0"/>
        <v>6.4841702670160872</v>
      </c>
      <c r="I25" s="27">
        <f t="shared" si="3"/>
        <v>14.788617886178868</v>
      </c>
      <c r="J25" s="28">
        <f t="shared" si="1"/>
        <v>0.91446279986375378</v>
      </c>
      <c r="K25" s="27">
        <f t="shared" si="2"/>
        <v>0.96324535706050174</v>
      </c>
      <c r="L25" s="18"/>
    </row>
    <row r="26" spans="1:14">
      <c r="A26" s="16"/>
      <c r="B26" s="11" t="s">
        <v>8</v>
      </c>
      <c r="C26" s="25">
        <v>8.2896666666666672</v>
      </c>
      <c r="D26" s="25">
        <v>6.9636666666666676</v>
      </c>
      <c r="E26" s="25">
        <v>8.434333333333333</v>
      </c>
      <c r="F26" s="25">
        <v>7.2710000000000008</v>
      </c>
      <c r="G26" s="26">
        <v>9.7359999999999989</v>
      </c>
      <c r="H26" s="28">
        <f t="shared" si="0"/>
        <v>33.901801677898469</v>
      </c>
      <c r="I26" s="27">
        <f t="shared" si="3"/>
        <v>-13.792830889617825</v>
      </c>
      <c r="J26" s="28">
        <f t="shared" si="1"/>
        <v>0.88827794267918836</v>
      </c>
      <c r="K26" s="27">
        <f t="shared" si="2"/>
        <v>0.7440778728507943</v>
      </c>
      <c r="L26" s="18"/>
    </row>
    <row r="27" spans="1:14">
      <c r="A27" s="16"/>
      <c r="B27" s="11" t="s">
        <v>10</v>
      </c>
      <c r="C27" s="25">
        <v>9.3446666666666669</v>
      </c>
      <c r="D27" s="25">
        <v>6.9623333333333335</v>
      </c>
      <c r="E27" s="25">
        <v>5.9443333333333328</v>
      </c>
      <c r="F27" s="25">
        <v>6.8650000000000002</v>
      </c>
      <c r="G27" s="26">
        <v>8.7569999999999997</v>
      </c>
      <c r="H27" s="28">
        <f t="shared" si="0"/>
        <v>27.560087399854318</v>
      </c>
      <c r="I27" s="27">
        <f t="shared" si="3"/>
        <v>15.488139965233017</v>
      </c>
      <c r="J27" s="28">
        <f t="shared" si="1"/>
        <v>0.79895747165588049</v>
      </c>
      <c r="K27" s="27">
        <f t="shared" si="2"/>
        <v>0.7025298579453586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4204.7293333333337</v>
      </c>
      <c r="D13" s="26">
        <v>4387.547333333333</v>
      </c>
      <c r="E13" s="26">
        <v>4663.2976666666664</v>
      </c>
      <c r="F13" s="26">
        <v>4932.2956666666669</v>
      </c>
      <c r="G13" s="26">
        <v>5131.1073333333334</v>
      </c>
      <c r="H13" s="28">
        <f t="shared" ref="H13:H27" si="0">IF(OR(OR(G13=0,F13=0),G13=""),"",(G13/F13-1)*100)</f>
        <v>4.0308140489279998</v>
      </c>
      <c r="I13" s="27">
        <f>IF(OR(OR(G13=0,F13=0),F13=""),"",(F13/E13-1)*100)</f>
        <v>5.7684072351375404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1842.6723333333339</v>
      </c>
      <c r="D14" s="25">
        <f>D13-SUM(D15:D27)</f>
        <v>1968.5473333333325</v>
      </c>
      <c r="E14" s="25">
        <f>E13-SUM(E15:E27)</f>
        <v>2082.913333333333</v>
      </c>
      <c r="F14" s="25">
        <f>F13-SUM(F15:F27)</f>
        <v>2210.5903333333326</v>
      </c>
      <c r="G14" s="26">
        <f>G13-SUM(G15:G27)</f>
        <v>2277.8109999999997</v>
      </c>
      <c r="H14" s="28">
        <f t="shared" si="0"/>
        <v>3.0408468567446167</v>
      </c>
      <c r="I14" s="27">
        <f>IF(OR(OR(G14=0,F14=0),F14=""),"",(F14/E14-1)*100)</f>
        <v>6.1297317539215745</v>
      </c>
      <c r="J14" s="28">
        <f t="shared" si="1"/>
        <v>44.392191626992528</v>
      </c>
      <c r="K14" s="27">
        <f t="shared" si="2"/>
        <v>44.818690579984818</v>
      </c>
      <c r="L14" s="18"/>
    </row>
    <row r="15" spans="1:15">
      <c r="A15" s="16"/>
      <c r="B15" s="12" t="s">
        <v>4</v>
      </c>
      <c r="C15" s="109">
        <v>811.60266666666666</v>
      </c>
      <c r="D15" s="109">
        <v>835.58833333333348</v>
      </c>
      <c r="E15" s="109">
        <v>897.375</v>
      </c>
      <c r="F15" s="109">
        <v>986.74600000000009</v>
      </c>
      <c r="G15" s="109">
        <v>1061.0306666666668</v>
      </c>
      <c r="H15" s="50">
        <f t="shared" si="0"/>
        <v>7.5282460396765449</v>
      </c>
      <c r="I15" s="36">
        <f t="shared" ref="I15:I27" si="3">IF(OR(OR(G15=0,F15=0),F15=""),"",(F15/E15-1)*100)</f>
        <v>9.9591586571946102</v>
      </c>
      <c r="J15" s="50">
        <f t="shared" si="1"/>
        <v>20.678395475648468</v>
      </c>
      <c r="K15" s="36">
        <f t="shared" si="2"/>
        <v>20.005816088208284</v>
      </c>
      <c r="L15" s="18"/>
      <c r="N15" s="23" t="s">
        <v>4</v>
      </c>
      <c r="O15" s="34">
        <f>J15</f>
        <v>20.678395475648468</v>
      </c>
    </row>
    <row r="16" spans="1:15">
      <c r="A16" s="16"/>
      <c r="B16" s="11" t="s">
        <v>23</v>
      </c>
      <c r="C16" s="55">
        <v>376.46266666666662</v>
      </c>
      <c r="D16" s="55">
        <v>386.04600000000005</v>
      </c>
      <c r="E16" s="55">
        <v>443.73066666666665</v>
      </c>
      <c r="F16" s="55">
        <v>428.488</v>
      </c>
      <c r="G16" s="56">
        <v>462.95533333333333</v>
      </c>
      <c r="H16" s="28">
        <f t="shared" si="0"/>
        <v>8.0439436654779826</v>
      </c>
      <c r="I16" s="27">
        <f t="shared" si="3"/>
        <v>-3.4351167975769092</v>
      </c>
      <c r="J16" s="28">
        <f t="shared" si="1"/>
        <v>9.02252288362447</v>
      </c>
      <c r="K16" s="27">
        <f t="shared" si="2"/>
        <v>8.6873948554178995</v>
      </c>
      <c r="L16" s="18"/>
      <c r="N16" s="23" t="s">
        <v>37</v>
      </c>
      <c r="O16" s="34">
        <f>100-O15</f>
        <v>79.321604524351528</v>
      </c>
    </row>
    <row r="17" spans="1:14">
      <c r="A17" s="16"/>
      <c r="B17" s="11" t="s">
        <v>24</v>
      </c>
      <c r="C17" s="25">
        <v>288.024</v>
      </c>
      <c r="D17" s="25">
        <v>320.85399999999998</v>
      </c>
      <c r="E17" s="25">
        <v>327.21600000000007</v>
      </c>
      <c r="F17" s="25">
        <v>346.30799999999999</v>
      </c>
      <c r="G17" s="26">
        <v>310.91233333333338</v>
      </c>
      <c r="H17" s="28">
        <f t="shared" si="0"/>
        <v>-10.220863123770352</v>
      </c>
      <c r="I17" s="27">
        <f t="shared" si="3"/>
        <v>5.8346780108551988</v>
      </c>
      <c r="J17" s="28">
        <f t="shared" si="1"/>
        <v>6.0593613256449785</v>
      </c>
      <c r="K17" s="27">
        <f t="shared" si="2"/>
        <v>7.0212335878485783</v>
      </c>
      <c r="L17" s="18"/>
    </row>
    <row r="18" spans="1:14">
      <c r="A18" s="16"/>
      <c r="B18" s="11" t="s">
        <v>25</v>
      </c>
      <c r="C18" s="25">
        <v>211.72400000000002</v>
      </c>
      <c r="D18" s="25">
        <v>201.07466666666667</v>
      </c>
      <c r="E18" s="25">
        <v>193.34433333333334</v>
      </c>
      <c r="F18" s="25">
        <v>225.26933333333332</v>
      </c>
      <c r="G18" s="26">
        <v>244.10800000000003</v>
      </c>
      <c r="H18" s="28">
        <f t="shared" si="0"/>
        <v>8.3627302429092545</v>
      </c>
      <c r="I18" s="27">
        <f t="shared" si="3"/>
        <v>16.511991559100949</v>
      </c>
      <c r="J18" s="28">
        <f t="shared" si="1"/>
        <v>4.7574136369004698</v>
      </c>
      <c r="K18" s="27">
        <f t="shared" si="2"/>
        <v>4.5672309317493598</v>
      </c>
      <c r="L18" s="18"/>
    </row>
    <row r="19" spans="1:14">
      <c r="A19" s="16"/>
      <c r="B19" s="11" t="s">
        <v>19</v>
      </c>
      <c r="C19" s="25">
        <v>132.79499999999999</v>
      </c>
      <c r="D19" s="25">
        <v>131.89333333333332</v>
      </c>
      <c r="E19" s="25">
        <v>151.40600000000001</v>
      </c>
      <c r="F19" s="25">
        <v>170.79266666666669</v>
      </c>
      <c r="G19" s="26">
        <v>159.96966666666665</v>
      </c>
      <c r="H19" s="28">
        <f t="shared" si="0"/>
        <v>-6.3369231309697298</v>
      </c>
      <c r="I19" s="27">
        <f t="shared" si="3"/>
        <v>12.804424307270978</v>
      </c>
      <c r="J19" s="28">
        <f t="shared" si="1"/>
        <v>3.1176441316565713</v>
      </c>
      <c r="K19" s="27">
        <f t="shared" si="2"/>
        <v>3.4627418591491579</v>
      </c>
      <c r="L19" s="18"/>
    </row>
    <row r="20" spans="1:14">
      <c r="A20" s="16"/>
      <c r="B20" s="11" t="s">
        <v>20</v>
      </c>
      <c r="C20" s="25">
        <v>111.43766666666666</v>
      </c>
      <c r="D20" s="25">
        <v>105.26166666666667</v>
      </c>
      <c r="E20" s="25">
        <v>113.18466666666666</v>
      </c>
      <c r="F20" s="25">
        <v>110.03733333333332</v>
      </c>
      <c r="G20" s="26">
        <v>129.50199999999998</v>
      </c>
      <c r="H20" s="28">
        <f t="shared" si="0"/>
        <v>17.68914792555254</v>
      </c>
      <c r="I20" s="27">
        <f t="shared" si="3"/>
        <v>-2.7807064561159667</v>
      </c>
      <c r="J20" s="28">
        <f t="shared" si="1"/>
        <v>2.5238606715301608</v>
      </c>
      <c r="K20" s="27">
        <f t="shared" si="2"/>
        <v>2.2309557408933376</v>
      </c>
      <c r="L20" s="18"/>
    </row>
    <row r="21" spans="1:14">
      <c r="A21" s="16"/>
      <c r="B21" s="11" t="s">
        <v>5</v>
      </c>
      <c r="C21" s="25">
        <v>93.588000000000008</v>
      </c>
      <c r="D21" s="25">
        <v>89.50366666666666</v>
      </c>
      <c r="E21" s="25">
        <v>101.72033333333333</v>
      </c>
      <c r="F21" s="25">
        <v>107.068</v>
      </c>
      <c r="G21" s="26">
        <v>106.12733333333334</v>
      </c>
      <c r="H21" s="28">
        <f t="shared" si="0"/>
        <v>-0.87856938269759155</v>
      </c>
      <c r="I21" s="27">
        <f t="shared" si="3"/>
        <v>5.2572248747382533</v>
      </c>
      <c r="J21" s="28">
        <f t="shared" si="1"/>
        <v>2.06831247991824</v>
      </c>
      <c r="K21" s="27">
        <f t="shared" si="2"/>
        <v>2.1707538889767828</v>
      </c>
      <c r="L21" s="18"/>
    </row>
    <row r="22" spans="1:14">
      <c r="A22" s="16"/>
      <c r="B22" s="11" t="s">
        <v>22</v>
      </c>
      <c r="C22" s="25">
        <v>75.50633333333333</v>
      </c>
      <c r="D22" s="25">
        <v>78.765000000000001</v>
      </c>
      <c r="E22" s="25">
        <v>74.659333333333336</v>
      </c>
      <c r="F22" s="25">
        <v>78.403999999999996</v>
      </c>
      <c r="G22" s="26">
        <v>88.691666666666663</v>
      </c>
      <c r="H22" s="28">
        <f t="shared" si="0"/>
        <v>13.12135435266908</v>
      </c>
      <c r="I22" s="27">
        <f t="shared" si="3"/>
        <v>5.0156711819910882</v>
      </c>
      <c r="J22" s="28">
        <f t="shared" si="1"/>
        <v>1.7285092847404866</v>
      </c>
      <c r="K22" s="27">
        <f t="shared" si="2"/>
        <v>1.5896046242699562</v>
      </c>
      <c r="L22" s="18"/>
    </row>
    <row r="23" spans="1:14">
      <c r="A23" s="16"/>
      <c r="B23" s="11" t="s">
        <v>7</v>
      </c>
      <c r="C23" s="25">
        <v>69.87233333333333</v>
      </c>
      <c r="D23" s="25">
        <v>70.903666666666666</v>
      </c>
      <c r="E23" s="25">
        <v>74.14266666666667</v>
      </c>
      <c r="F23" s="25">
        <v>72.067999999999998</v>
      </c>
      <c r="G23" s="26">
        <v>73.224333333333334</v>
      </c>
      <c r="H23" s="28">
        <f t="shared" si="0"/>
        <v>1.6045031544282384</v>
      </c>
      <c r="I23" s="27">
        <f t="shared" si="3"/>
        <v>-2.7982088585969511</v>
      </c>
      <c r="J23" s="28">
        <f t="shared" si="1"/>
        <v>1.4270668800405788</v>
      </c>
      <c r="K23" s="27">
        <f t="shared" si="2"/>
        <v>1.4611451719540738</v>
      </c>
      <c r="L23" s="18"/>
    </row>
    <row r="24" spans="1:14">
      <c r="A24" s="16"/>
      <c r="B24" s="11" t="s">
        <v>18</v>
      </c>
      <c r="C24" s="25">
        <v>62.445999999999998</v>
      </c>
      <c r="D24" s="25">
        <v>61.893666666666668</v>
      </c>
      <c r="E24" s="25">
        <v>63.684333333333335</v>
      </c>
      <c r="F24" s="25">
        <v>63.453333333333326</v>
      </c>
      <c r="G24" s="26">
        <v>65.664333333333332</v>
      </c>
      <c r="H24" s="28">
        <f t="shared" si="0"/>
        <v>3.4844505148140525</v>
      </c>
      <c r="I24" s="27">
        <f t="shared" si="3"/>
        <v>-0.36272657325455704</v>
      </c>
      <c r="J24" s="28">
        <f t="shared" si="1"/>
        <v>1.2797302622526832</v>
      </c>
      <c r="K24" s="27">
        <f t="shared" si="2"/>
        <v>1.2864868130708842</v>
      </c>
      <c r="L24" s="18"/>
    </row>
    <row r="25" spans="1:14">
      <c r="A25" s="16"/>
      <c r="B25" s="11" t="s">
        <v>10</v>
      </c>
      <c r="C25" s="25">
        <v>45.622333333333337</v>
      </c>
      <c r="D25" s="25">
        <v>48.458000000000006</v>
      </c>
      <c r="E25" s="25">
        <v>48.323666666666668</v>
      </c>
      <c r="F25" s="25">
        <v>48.571333333333335</v>
      </c>
      <c r="G25" s="26">
        <v>54.95066666666667</v>
      </c>
      <c r="H25" s="28">
        <f t="shared" si="0"/>
        <v>13.133947321465334</v>
      </c>
      <c r="I25" s="27">
        <f t="shared" si="3"/>
        <v>0.51251629636273055</v>
      </c>
      <c r="J25" s="28">
        <f t="shared" si="1"/>
        <v>1.0709319274942732</v>
      </c>
      <c r="K25" s="27">
        <f t="shared" si="2"/>
        <v>0.98476118659282863</v>
      </c>
      <c r="L25" s="18"/>
    </row>
    <row r="26" spans="1:14">
      <c r="A26" s="16"/>
      <c r="B26" s="11" t="s">
        <v>8</v>
      </c>
      <c r="C26" s="25">
        <v>40.884666666666668</v>
      </c>
      <c r="D26" s="25">
        <v>45.897999999999996</v>
      </c>
      <c r="E26" s="25">
        <v>45.804333333333339</v>
      </c>
      <c r="F26" s="25">
        <v>40.132666666666665</v>
      </c>
      <c r="G26" s="26">
        <v>48.205666666666673</v>
      </c>
      <c r="H26" s="28">
        <f t="shared" si="0"/>
        <v>20.115782654196934</v>
      </c>
      <c r="I26" s="27">
        <f t="shared" si="3"/>
        <v>-12.382380124151293</v>
      </c>
      <c r="J26" s="28">
        <f t="shared" si="1"/>
        <v>0.93947882075097255</v>
      </c>
      <c r="K26" s="27">
        <f t="shared" si="2"/>
        <v>0.81367114582952471</v>
      </c>
      <c r="L26" s="18"/>
    </row>
    <row r="27" spans="1:14">
      <c r="A27" s="16"/>
      <c r="B27" s="11" t="s">
        <v>21</v>
      </c>
      <c r="C27" s="25">
        <v>42.091333333333331</v>
      </c>
      <c r="D27" s="25">
        <v>42.86</v>
      </c>
      <c r="E27" s="25">
        <v>45.793000000000006</v>
      </c>
      <c r="F27" s="25">
        <v>44.366666666666667</v>
      </c>
      <c r="G27" s="26">
        <v>47.954333333333331</v>
      </c>
      <c r="H27" s="28">
        <f t="shared" si="0"/>
        <v>8.0864012021036658</v>
      </c>
      <c r="I27" s="27">
        <f t="shared" si="3"/>
        <v>-3.1147409720554187</v>
      </c>
      <c r="J27" s="28">
        <f t="shared" si="1"/>
        <v>0.93458059280511385</v>
      </c>
      <c r="K27" s="27">
        <f t="shared" si="2"/>
        <v>0.89951352605450052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1387.9430000000002</v>
      </c>
      <c r="D13" s="26">
        <v>1505.923</v>
      </c>
      <c r="E13" s="26">
        <v>1517.2043333333334</v>
      </c>
      <c r="F13" s="26">
        <v>1602.5163333333333</v>
      </c>
      <c r="G13" s="26">
        <v>1668.2136666666665</v>
      </c>
      <c r="H13" s="28">
        <f t="shared" ref="H13:H27" si="0">IF(OR(OR(G13=0,F13=0),G13=""),"",(G13/F13-1)*100)</f>
        <v>4.0996358019439905</v>
      </c>
      <c r="I13" s="27">
        <f>IF(OR(OR(G13=0,F13=0),F13=""),"",(F13/E13-1)*100)</f>
        <v>5.6229736579098466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567.96333333333359</v>
      </c>
      <c r="D14" s="25">
        <f>D13-SUM(D15:D27)</f>
        <v>641.76333333333343</v>
      </c>
      <c r="E14" s="25">
        <f>E13-SUM(E15:E27)</f>
        <v>687.03566666666666</v>
      </c>
      <c r="F14" s="25">
        <f>F13-SUM(F15:F27)</f>
        <v>716.95833333333314</v>
      </c>
      <c r="G14" s="26">
        <f>G13-SUM(G15:G27)</f>
        <v>734.75966666666648</v>
      </c>
      <c r="H14" s="28">
        <f t="shared" si="0"/>
        <v>2.4828964956122412</v>
      </c>
      <c r="I14" s="27">
        <f>IF(OR(OR(G14=0,F14=0),F14=""),"",(F14/E14-1)*100)</f>
        <v>4.3553294418969823</v>
      </c>
      <c r="J14" s="28">
        <f t="shared" si="1"/>
        <v>44.044697711584099</v>
      </c>
      <c r="K14" s="27">
        <f t="shared" si="2"/>
        <v>44.739533596017424</v>
      </c>
      <c r="L14" s="18"/>
    </row>
    <row r="15" spans="1:15">
      <c r="A15" s="16"/>
      <c r="B15" s="12" t="s">
        <v>4</v>
      </c>
      <c r="C15" s="109">
        <v>310.40366666666665</v>
      </c>
      <c r="D15" s="109">
        <v>330.43</v>
      </c>
      <c r="E15" s="109">
        <v>282.50200000000001</v>
      </c>
      <c r="F15" s="109">
        <v>334.13033333333334</v>
      </c>
      <c r="G15" s="109">
        <v>350.23333333333335</v>
      </c>
      <c r="H15" s="50">
        <f t="shared" si="0"/>
        <v>4.8193768699040573</v>
      </c>
      <c r="I15" s="36">
        <f t="shared" ref="I15:I27" si="3">IF(OR(OR(G15=0,F15=0),F15=""),"",(F15/E15-1)*100)</f>
        <v>18.275386840919118</v>
      </c>
      <c r="J15" s="50">
        <f t="shared" si="1"/>
        <v>20.994512893132597</v>
      </c>
      <c r="K15" s="36">
        <f t="shared" si="2"/>
        <v>20.850354307361197</v>
      </c>
      <c r="L15" s="18"/>
      <c r="N15" s="23" t="s">
        <v>4</v>
      </c>
      <c r="O15" s="34">
        <f>J15</f>
        <v>20.994512893132597</v>
      </c>
    </row>
    <row r="16" spans="1:15">
      <c r="A16" s="16"/>
      <c r="B16" s="11" t="s">
        <v>23</v>
      </c>
      <c r="C16" s="55">
        <v>129.34066666666666</v>
      </c>
      <c r="D16" s="55">
        <v>127.66566666666667</v>
      </c>
      <c r="E16" s="55">
        <v>124.12333333333333</v>
      </c>
      <c r="F16" s="55">
        <v>122.34866666666666</v>
      </c>
      <c r="G16" s="56">
        <v>144.02966666666666</v>
      </c>
      <c r="H16" s="28">
        <f t="shared" si="0"/>
        <v>17.720667164333626</v>
      </c>
      <c r="I16" s="27">
        <f t="shared" si="3"/>
        <v>-1.4297607218626718</v>
      </c>
      <c r="J16" s="28">
        <f t="shared" si="1"/>
        <v>8.6337661382704578</v>
      </c>
      <c r="K16" s="27">
        <f t="shared" si="2"/>
        <v>7.6347843776527284</v>
      </c>
      <c r="L16" s="18"/>
      <c r="N16" s="23" t="s">
        <v>37</v>
      </c>
      <c r="O16" s="34">
        <f>100-O15</f>
        <v>79.005487106867406</v>
      </c>
    </row>
    <row r="17" spans="1:14">
      <c r="A17" s="16"/>
      <c r="B17" s="11" t="s">
        <v>24</v>
      </c>
      <c r="C17" s="25">
        <v>86.189666666666668</v>
      </c>
      <c r="D17" s="25">
        <v>88.884</v>
      </c>
      <c r="E17" s="25">
        <v>88.828666666666663</v>
      </c>
      <c r="F17" s="25">
        <v>91.320666666666668</v>
      </c>
      <c r="G17" s="26">
        <v>94.437999999999988</v>
      </c>
      <c r="H17" s="28">
        <f t="shared" si="0"/>
        <v>3.4136121067885217</v>
      </c>
      <c r="I17" s="27">
        <f t="shared" si="3"/>
        <v>2.8054006589464331</v>
      </c>
      <c r="J17" s="28">
        <f t="shared" si="1"/>
        <v>5.661025436190128</v>
      </c>
      <c r="K17" s="27">
        <f t="shared" si="2"/>
        <v>5.6985794632566407</v>
      </c>
      <c r="L17" s="18"/>
    </row>
    <row r="18" spans="1:14">
      <c r="A18" s="16"/>
      <c r="B18" s="11" t="s">
        <v>25</v>
      </c>
      <c r="C18" s="25">
        <v>78.441666666666663</v>
      </c>
      <c r="D18" s="25">
        <v>80.844666666666669</v>
      </c>
      <c r="E18" s="25">
        <v>84.673999999999992</v>
      </c>
      <c r="F18" s="25">
        <v>87.030666666666662</v>
      </c>
      <c r="G18" s="26">
        <v>87.61399999999999</v>
      </c>
      <c r="H18" s="28">
        <f t="shared" si="0"/>
        <v>0.67026182341856089</v>
      </c>
      <c r="I18" s="27">
        <f t="shared" si="3"/>
        <v>2.7832235003267369</v>
      </c>
      <c r="J18" s="28">
        <f t="shared" si="1"/>
        <v>5.2519651259700737</v>
      </c>
      <c r="K18" s="27">
        <f t="shared" si="2"/>
        <v>5.430875483536413</v>
      </c>
      <c r="L18" s="18"/>
    </row>
    <row r="19" spans="1:14">
      <c r="A19" s="16"/>
      <c r="B19" s="11" t="s">
        <v>19</v>
      </c>
      <c r="C19" s="25">
        <v>40.753999999999998</v>
      </c>
      <c r="D19" s="25">
        <v>47.634666666666668</v>
      </c>
      <c r="E19" s="25">
        <v>52.804000000000002</v>
      </c>
      <c r="F19" s="25">
        <v>49.325666666666656</v>
      </c>
      <c r="G19" s="26">
        <v>52.86</v>
      </c>
      <c r="H19" s="28">
        <f t="shared" si="0"/>
        <v>7.1653027159626292</v>
      </c>
      <c r="I19" s="27">
        <f t="shared" si="3"/>
        <v>-6.5872534908971829</v>
      </c>
      <c r="J19" s="28">
        <f t="shared" si="1"/>
        <v>3.1686588508546367</v>
      </c>
      <c r="K19" s="27">
        <f t="shared" si="2"/>
        <v>3.0780133494219193</v>
      </c>
      <c r="L19" s="18"/>
    </row>
    <row r="20" spans="1:14">
      <c r="A20" s="16"/>
      <c r="B20" s="11" t="s">
        <v>5</v>
      </c>
      <c r="C20" s="25">
        <v>46.503666666666668</v>
      </c>
      <c r="D20" s="25">
        <v>48.839333333333336</v>
      </c>
      <c r="E20" s="25">
        <v>50.777333333333331</v>
      </c>
      <c r="F20" s="25">
        <v>47.885666666666658</v>
      </c>
      <c r="G20" s="26">
        <v>51.48266666666666</v>
      </c>
      <c r="H20" s="28">
        <f t="shared" si="0"/>
        <v>7.5116423146801115</v>
      </c>
      <c r="I20" s="27">
        <f t="shared" si="3"/>
        <v>-5.6947982039230238</v>
      </c>
      <c r="J20" s="28">
        <f t="shared" si="1"/>
        <v>3.0860954861697367</v>
      </c>
      <c r="K20" s="27">
        <f t="shared" si="2"/>
        <v>2.9881546709144304</v>
      </c>
      <c r="L20" s="18"/>
    </row>
    <row r="21" spans="1:14">
      <c r="A21" s="16"/>
      <c r="B21" s="11" t="s">
        <v>20</v>
      </c>
      <c r="C21" s="25">
        <v>27.661333333333332</v>
      </c>
      <c r="D21" s="25">
        <v>33.731333333333332</v>
      </c>
      <c r="E21" s="25">
        <v>31.922000000000001</v>
      </c>
      <c r="F21" s="25">
        <v>37.42766666666666</v>
      </c>
      <c r="G21" s="26">
        <v>34.448333333333331</v>
      </c>
      <c r="H21" s="28">
        <f t="shared" si="0"/>
        <v>-7.9602433137696664</v>
      </c>
      <c r="I21" s="27">
        <f t="shared" si="3"/>
        <v>17.247248501555855</v>
      </c>
      <c r="J21" s="28">
        <f t="shared" si="1"/>
        <v>2.0649832825171672</v>
      </c>
      <c r="K21" s="27">
        <f t="shared" si="2"/>
        <v>2.3355560182537918</v>
      </c>
      <c r="L21" s="18"/>
    </row>
    <row r="22" spans="1:14">
      <c r="A22" s="16"/>
      <c r="B22" s="11" t="s">
        <v>7</v>
      </c>
      <c r="C22" s="25">
        <v>20.452333333333332</v>
      </c>
      <c r="D22" s="25">
        <v>22.073666666666668</v>
      </c>
      <c r="E22" s="25">
        <v>24.551333333333332</v>
      </c>
      <c r="F22" s="25">
        <v>20.827000000000002</v>
      </c>
      <c r="G22" s="26">
        <v>22.431999999999999</v>
      </c>
      <c r="H22" s="28">
        <f t="shared" si="0"/>
        <v>7.7063427281893526</v>
      </c>
      <c r="I22" s="27">
        <f t="shared" si="3"/>
        <v>-15.169576669291541</v>
      </c>
      <c r="J22" s="28">
        <f t="shared" si="1"/>
        <v>1.3446718755651006</v>
      </c>
      <c r="K22" s="27">
        <f t="shared" si="2"/>
        <v>1.2996435397746338</v>
      </c>
      <c r="L22" s="18"/>
    </row>
    <row r="23" spans="1:14">
      <c r="A23" s="16"/>
      <c r="B23" s="11" t="s">
        <v>22</v>
      </c>
      <c r="C23" s="25">
        <v>20.670999999999999</v>
      </c>
      <c r="D23" s="25">
        <v>18.119</v>
      </c>
      <c r="E23" s="25">
        <v>20.248666666666669</v>
      </c>
      <c r="F23" s="25">
        <v>22.191666666666666</v>
      </c>
      <c r="G23" s="26">
        <v>22.166666666666668</v>
      </c>
      <c r="H23" s="28">
        <f t="shared" si="0"/>
        <v>-0.11265490048816273</v>
      </c>
      <c r="I23" s="27">
        <f t="shared" si="3"/>
        <v>9.5956935436078084</v>
      </c>
      <c r="J23" s="28">
        <f t="shared" si="1"/>
        <v>1.3287666388058605</v>
      </c>
      <c r="K23" s="27">
        <f t="shared" si="2"/>
        <v>1.3848012781564993</v>
      </c>
      <c r="L23" s="18"/>
    </row>
    <row r="24" spans="1:14">
      <c r="A24" s="16"/>
      <c r="B24" s="11" t="s">
        <v>18</v>
      </c>
      <c r="C24" s="25">
        <v>17.311333333333334</v>
      </c>
      <c r="D24" s="25">
        <v>21.091666666666665</v>
      </c>
      <c r="E24" s="25">
        <v>18.629000000000001</v>
      </c>
      <c r="F24" s="25">
        <v>21.199333333333332</v>
      </c>
      <c r="G24" s="26">
        <v>21.038</v>
      </c>
      <c r="H24" s="28">
        <f t="shared" si="0"/>
        <v>-0.76103022107613105</v>
      </c>
      <c r="I24" s="27">
        <f t="shared" si="3"/>
        <v>13.797484209207855</v>
      </c>
      <c r="J24" s="28">
        <f t="shared" si="1"/>
        <v>1.2611094382194448</v>
      </c>
      <c r="K24" s="27">
        <f t="shared" si="2"/>
        <v>1.3228778323424264</v>
      </c>
      <c r="L24" s="18"/>
    </row>
    <row r="25" spans="1:14">
      <c r="A25" s="16"/>
      <c r="B25" s="11" t="s">
        <v>10</v>
      </c>
      <c r="C25" s="25">
        <v>14.990666666666668</v>
      </c>
      <c r="D25" s="25">
        <v>14.369333333333332</v>
      </c>
      <c r="E25" s="25">
        <v>15.454333333333333</v>
      </c>
      <c r="F25" s="25">
        <v>19.778000000000002</v>
      </c>
      <c r="G25" s="26">
        <v>19.393000000000001</v>
      </c>
      <c r="H25" s="28">
        <f t="shared" si="0"/>
        <v>-1.9466073414905583</v>
      </c>
      <c r="I25" s="27">
        <f t="shared" si="3"/>
        <v>27.977050665401304</v>
      </c>
      <c r="J25" s="28">
        <f t="shared" si="1"/>
        <v>1.1625009666027994</v>
      </c>
      <c r="K25" s="27">
        <f t="shared" si="2"/>
        <v>1.234183988556331</v>
      </c>
      <c r="L25" s="18"/>
    </row>
    <row r="26" spans="1:14">
      <c r="A26" s="16"/>
      <c r="B26" s="11" t="s">
        <v>8</v>
      </c>
      <c r="C26" s="25">
        <v>13.916000000000002</v>
      </c>
      <c r="D26" s="25">
        <v>16.329666666666668</v>
      </c>
      <c r="E26" s="25">
        <v>17.821333333333332</v>
      </c>
      <c r="F26" s="25">
        <v>15.424333333333331</v>
      </c>
      <c r="G26" s="26">
        <v>17.106999999999999</v>
      </c>
      <c r="H26" s="28">
        <f t="shared" si="0"/>
        <v>10.909169494089443</v>
      </c>
      <c r="I26" s="27">
        <f t="shared" si="3"/>
        <v>-13.450172078407906</v>
      </c>
      <c r="J26" s="28">
        <f t="shared" si="1"/>
        <v>1.025468160453467</v>
      </c>
      <c r="K26" s="27">
        <f t="shared" si="2"/>
        <v>0.96250709041135096</v>
      </c>
      <c r="L26" s="18"/>
    </row>
    <row r="27" spans="1:14">
      <c r="A27" s="16"/>
      <c r="B27" s="11" t="s">
        <v>21</v>
      </c>
      <c r="C27" s="25">
        <v>13.343666666666666</v>
      </c>
      <c r="D27" s="25">
        <v>14.146666666666667</v>
      </c>
      <c r="E27" s="25">
        <v>17.832666666666668</v>
      </c>
      <c r="F27" s="25">
        <v>16.668333333333333</v>
      </c>
      <c r="G27" s="26">
        <v>16.211333333333332</v>
      </c>
      <c r="H27" s="28">
        <f t="shared" si="0"/>
        <v>-2.7417258274172629</v>
      </c>
      <c r="I27" s="27">
        <f t="shared" si="3"/>
        <v>-6.529216045459652</v>
      </c>
      <c r="J27" s="28">
        <f t="shared" si="1"/>
        <v>0.97177799566442424</v>
      </c>
      <c r="K27" s="27">
        <f t="shared" si="2"/>
        <v>1.0401350043442095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215.84933333333333</v>
      </c>
      <c r="D13" s="26">
        <v>208.02599999999998</v>
      </c>
      <c r="E13" s="26">
        <v>214.99600000000001</v>
      </c>
      <c r="F13" s="26">
        <v>250.78066666666663</v>
      </c>
      <c r="G13" s="26">
        <v>231.67733333333331</v>
      </c>
      <c r="H13" s="28">
        <f t="shared" ref="H13:H27" si="0">IF(OR(OR(G13=0,F13=0),G13=""),"",(G13/F13-1)*100)</f>
        <v>-7.6175462754970447</v>
      </c>
      <c r="I13" s="27">
        <f>IF(OR(OR(G13=0,F13=0),F13=""),"",(F13/E13-1)*100)</f>
        <v>16.644340669903922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60.927000000000021</v>
      </c>
      <c r="D14" s="25">
        <f>D13-SUM(D15:D27)</f>
        <v>36.089666666666659</v>
      </c>
      <c r="E14" s="25">
        <f>E13-SUM(E15:E27)</f>
        <v>35.671666666666653</v>
      </c>
      <c r="F14" s="25">
        <f>F13-SUM(F15:F27)</f>
        <v>53.525666666666638</v>
      </c>
      <c r="G14" s="26">
        <f>G13-SUM(G15:G27)</f>
        <v>54.407333333333298</v>
      </c>
      <c r="H14" s="28">
        <f t="shared" si="0"/>
        <v>1.6471848396719224</v>
      </c>
      <c r="I14" s="27">
        <f>IF(OR(OR(G14=0,F14=0),F14=""),"",(F14/E14-1)*100)</f>
        <v>50.050927440078461</v>
      </c>
      <c r="J14" s="28">
        <f t="shared" si="1"/>
        <v>23.484098573878601</v>
      </c>
      <c r="K14" s="27">
        <f t="shared" si="2"/>
        <v>21.34361766324357</v>
      </c>
      <c r="L14" s="18"/>
    </row>
    <row r="15" spans="1:15">
      <c r="A15" s="16"/>
      <c r="B15" s="12" t="s">
        <v>4</v>
      </c>
      <c r="C15" s="109">
        <v>76.108333333333334</v>
      </c>
      <c r="D15" s="109">
        <v>84.970333333333329</v>
      </c>
      <c r="E15" s="109">
        <v>95.801333333333332</v>
      </c>
      <c r="F15" s="109">
        <v>105.41800000000001</v>
      </c>
      <c r="G15" s="109">
        <v>81.668999999999997</v>
      </c>
      <c r="H15" s="50">
        <f t="shared" si="0"/>
        <v>-22.528410707848767</v>
      </c>
      <c r="I15" s="36">
        <f t="shared" ref="I15:I27" si="3">IF(OR(OR(G15=0,F15=0),F15=""),"",(F15/E15-1)*100)</f>
        <v>10.038134472728299</v>
      </c>
      <c r="J15" s="50">
        <f t="shared" si="1"/>
        <v>35.251182679358649</v>
      </c>
      <c r="K15" s="36">
        <f t="shared" si="2"/>
        <v>42.035935784523538</v>
      </c>
      <c r="L15" s="18"/>
      <c r="N15" s="23" t="s">
        <v>4</v>
      </c>
      <c r="O15" s="34">
        <f>J15</f>
        <v>35.251182679358649</v>
      </c>
    </row>
    <row r="16" spans="1:15">
      <c r="A16" s="16"/>
      <c r="B16" s="11" t="s">
        <v>23</v>
      </c>
      <c r="C16" s="55">
        <v>22.835666666666668</v>
      </c>
      <c r="D16" s="55">
        <v>33.024000000000001</v>
      </c>
      <c r="E16" s="55">
        <v>27.751333333333331</v>
      </c>
      <c r="F16" s="55">
        <v>29.777000000000001</v>
      </c>
      <c r="G16" s="56">
        <v>34.617333333333335</v>
      </c>
      <c r="H16" s="28">
        <f t="shared" si="0"/>
        <v>16.255275324355487</v>
      </c>
      <c r="I16" s="27">
        <f t="shared" si="3"/>
        <v>7.2993489802291922</v>
      </c>
      <c r="J16" s="28">
        <f t="shared" si="1"/>
        <v>14.94204583386089</v>
      </c>
      <c r="K16" s="27">
        <f t="shared" si="2"/>
        <v>11.873722323092425</v>
      </c>
      <c r="L16" s="18"/>
      <c r="N16" s="23" t="s">
        <v>37</v>
      </c>
      <c r="O16" s="34">
        <f>100-O15</f>
        <v>64.748817320641351</v>
      </c>
    </row>
    <row r="17" spans="1:14">
      <c r="A17" s="16"/>
      <c r="B17" s="11" t="s">
        <v>24</v>
      </c>
      <c r="C17" s="25">
        <v>15.125999999999999</v>
      </c>
      <c r="D17" s="25">
        <v>16.526666666666667</v>
      </c>
      <c r="E17" s="25">
        <v>14.879</v>
      </c>
      <c r="F17" s="25">
        <v>18.827333333333335</v>
      </c>
      <c r="G17" s="26">
        <v>18.136666666666667</v>
      </c>
      <c r="H17" s="28">
        <f t="shared" si="0"/>
        <v>-3.6684253390460775</v>
      </c>
      <c r="I17" s="27">
        <f t="shared" si="3"/>
        <v>26.536281560140718</v>
      </c>
      <c r="J17" s="28">
        <f t="shared" si="1"/>
        <v>7.8284165333394728</v>
      </c>
      <c r="K17" s="27">
        <f t="shared" si="2"/>
        <v>7.5074899447325834</v>
      </c>
      <c r="L17" s="18"/>
    </row>
    <row r="18" spans="1:14">
      <c r="A18" s="16"/>
      <c r="B18" s="11" t="s">
        <v>25</v>
      </c>
      <c r="C18" s="25">
        <v>10.919666666666666</v>
      </c>
      <c r="D18" s="25">
        <v>10.397666666666666</v>
      </c>
      <c r="E18" s="25">
        <v>10.098333333333334</v>
      </c>
      <c r="F18" s="25">
        <v>10.913333333333334</v>
      </c>
      <c r="G18" s="26">
        <v>11.859333333333334</v>
      </c>
      <c r="H18" s="28">
        <f t="shared" si="0"/>
        <v>8.668295662797787</v>
      </c>
      <c r="I18" s="27">
        <f t="shared" si="3"/>
        <v>8.0706387192605931</v>
      </c>
      <c r="J18" s="28">
        <f t="shared" si="1"/>
        <v>5.1189010002417161</v>
      </c>
      <c r="K18" s="27">
        <f t="shared" si="2"/>
        <v>4.3517442865079987</v>
      </c>
      <c r="L18" s="18"/>
    </row>
    <row r="19" spans="1:14">
      <c r="A19" s="16"/>
      <c r="B19" s="11" t="s">
        <v>19</v>
      </c>
      <c r="C19" s="25">
        <v>5.8233333333333333</v>
      </c>
      <c r="D19" s="25">
        <v>3.9593333333333334</v>
      </c>
      <c r="E19" s="25">
        <v>11.081000000000001</v>
      </c>
      <c r="F19" s="25">
        <v>8.6143333333333327</v>
      </c>
      <c r="G19" s="26">
        <v>9.6853333333333342</v>
      </c>
      <c r="H19" s="28">
        <f t="shared" si="0"/>
        <v>12.432767093603703</v>
      </c>
      <c r="I19" s="27">
        <f t="shared" si="3"/>
        <v>-22.260325482056388</v>
      </c>
      <c r="J19" s="28">
        <f t="shared" si="1"/>
        <v>4.1805269397668026</v>
      </c>
      <c r="K19" s="27">
        <f t="shared" si="2"/>
        <v>3.4350069516257236</v>
      </c>
      <c r="L19" s="18"/>
    </row>
    <row r="20" spans="1:14">
      <c r="A20" s="16"/>
      <c r="B20" s="11" t="s">
        <v>5</v>
      </c>
      <c r="C20" s="25">
        <v>4.1153333333333331</v>
      </c>
      <c r="D20" s="25">
        <v>3.9740000000000002</v>
      </c>
      <c r="E20" s="25">
        <v>3.3989999999999996</v>
      </c>
      <c r="F20" s="25">
        <v>3.3243333333333331</v>
      </c>
      <c r="G20" s="26">
        <v>4.3340000000000005</v>
      </c>
      <c r="H20" s="28">
        <f t="shared" si="0"/>
        <v>30.37200441191219</v>
      </c>
      <c r="I20" s="27">
        <f t="shared" si="3"/>
        <v>-2.1967245268216029</v>
      </c>
      <c r="J20" s="28">
        <f t="shared" si="1"/>
        <v>1.8707052337158581</v>
      </c>
      <c r="K20" s="27">
        <f t="shared" si="2"/>
        <v>1.3255939453067889</v>
      </c>
      <c r="L20" s="18"/>
    </row>
    <row r="21" spans="1:14">
      <c r="A21" s="16"/>
      <c r="B21" s="11" t="s">
        <v>22</v>
      </c>
      <c r="C21" s="25">
        <v>3.9019999999999997</v>
      </c>
      <c r="D21" s="25">
        <v>3.3610000000000002</v>
      </c>
      <c r="E21" s="25">
        <v>2.7383333333333333</v>
      </c>
      <c r="F21" s="25">
        <v>4.173</v>
      </c>
      <c r="G21" s="26">
        <v>3.7823333333333333</v>
      </c>
      <c r="H21" s="28">
        <f t="shared" si="0"/>
        <v>-9.3617701094336638</v>
      </c>
      <c r="I21" s="27">
        <f t="shared" si="3"/>
        <v>52.391965916007301</v>
      </c>
      <c r="J21" s="28">
        <f t="shared" si="1"/>
        <v>1.632586701043981</v>
      </c>
      <c r="K21" s="27">
        <f t="shared" si="2"/>
        <v>1.6640038705801354</v>
      </c>
      <c r="L21" s="18"/>
    </row>
    <row r="22" spans="1:14">
      <c r="A22" s="16"/>
      <c r="B22" s="11" t="s">
        <v>7</v>
      </c>
      <c r="C22" s="25">
        <v>3.8713333333333337</v>
      </c>
      <c r="D22" s="25">
        <v>3.3969999999999998</v>
      </c>
      <c r="E22" s="25">
        <v>2.5636666666666668</v>
      </c>
      <c r="F22" s="25">
        <v>3.0566666666666671</v>
      </c>
      <c r="G22" s="26">
        <v>3.4546666666666668</v>
      </c>
      <c r="H22" s="28">
        <f t="shared" si="0"/>
        <v>13.020719738276988</v>
      </c>
      <c r="I22" s="27">
        <f t="shared" si="3"/>
        <v>19.230269145754786</v>
      </c>
      <c r="J22" s="28">
        <f t="shared" si="1"/>
        <v>1.4911543641156093</v>
      </c>
      <c r="K22" s="27">
        <f t="shared" si="2"/>
        <v>1.2188605713890761</v>
      </c>
      <c r="L22" s="18"/>
    </row>
    <row r="23" spans="1:14">
      <c r="A23" s="16"/>
      <c r="B23" s="11" t="s">
        <v>20</v>
      </c>
      <c r="C23" s="25">
        <v>2.8780000000000001</v>
      </c>
      <c r="D23" s="25">
        <v>3.7406666666666664</v>
      </c>
      <c r="E23" s="25">
        <v>3.5603333333333338</v>
      </c>
      <c r="F23" s="25">
        <v>3.8553333333333328</v>
      </c>
      <c r="G23" s="26">
        <v>2.718666666666667</v>
      </c>
      <c r="H23" s="28">
        <f t="shared" si="0"/>
        <v>-29.48296731800102</v>
      </c>
      <c r="I23" s="27">
        <f t="shared" si="3"/>
        <v>8.2857410354835395</v>
      </c>
      <c r="J23" s="28">
        <f t="shared" si="1"/>
        <v>1.173471149529806</v>
      </c>
      <c r="K23" s="27">
        <f t="shared" si="2"/>
        <v>1.537332755581903</v>
      </c>
      <c r="L23" s="18"/>
    </row>
    <row r="24" spans="1:14">
      <c r="A24" s="16"/>
      <c r="B24" s="11" t="s">
        <v>21</v>
      </c>
      <c r="C24" s="25">
        <v>3.4106666666666663</v>
      </c>
      <c r="D24" s="25">
        <v>2.4503333333333335</v>
      </c>
      <c r="E24" s="25">
        <v>2.8003333333333331</v>
      </c>
      <c r="F24" s="25">
        <v>2.8186666666666667</v>
      </c>
      <c r="G24" s="26">
        <v>2.371</v>
      </c>
      <c r="H24" s="28">
        <f t="shared" si="0"/>
        <v>-15.882213812677392</v>
      </c>
      <c r="I24" s="27">
        <f t="shared" si="3"/>
        <v>0.65468396619450253</v>
      </c>
      <c r="J24" s="28">
        <f t="shared" si="1"/>
        <v>1.0234061165529071</v>
      </c>
      <c r="K24" s="27">
        <f t="shared" si="2"/>
        <v>1.1239569238458043</v>
      </c>
      <c r="L24" s="18"/>
    </row>
    <row r="25" spans="1:14">
      <c r="A25" s="16"/>
      <c r="B25" s="11" t="s">
        <v>18</v>
      </c>
      <c r="C25" s="25">
        <v>2.3923333333333332</v>
      </c>
      <c r="D25" s="25">
        <v>2.6756666666666669</v>
      </c>
      <c r="E25" s="25">
        <v>1.292</v>
      </c>
      <c r="F25" s="25">
        <v>2.2903333333333333</v>
      </c>
      <c r="G25" s="26">
        <v>2.0003333333333333</v>
      </c>
      <c r="H25" s="28">
        <f t="shared" si="0"/>
        <v>-12.661912385387863</v>
      </c>
      <c r="I25" s="27">
        <f t="shared" si="3"/>
        <v>77.270381836945305</v>
      </c>
      <c r="J25" s="28">
        <f t="shared" si="1"/>
        <v>0.86341348312020172</v>
      </c>
      <c r="K25" s="27">
        <f t="shared" si="2"/>
        <v>0.91328145976165109</v>
      </c>
      <c r="L25" s="18"/>
    </row>
    <row r="26" spans="1:14">
      <c r="A26" s="16"/>
      <c r="B26" s="11" t="s">
        <v>8</v>
      </c>
      <c r="C26" s="25">
        <v>1.5123333333333333</v>
      </c>
      <c r="D26" s="25">
        <v>1.3796666666666668</v>
      </c>
      <c r="E26" s="25">
        <v>1.2163333333333333</v>
      </c>
      <c r="F26" s="25">
        <v>2.0126666666666666</v>
      </c>
      <c r="G26" s="26">
        <v>1.5766666666666669</v>
      </c>
      <c r="H26" s="28">
        <f t="shared" si="0"/>
        <v>-21.662802252401448</v>
      </c>
      <c r="I26" s="27">
        <f t="shared" si="3"/>
        <v>65.469991778569465</v>
      </c>
      <c r="J26" s="28">
        <f t="shared" si="1"/>
        <v>0.68054420515889935</v>
      </c>
      <c r="K26" s="27">
        <f t="shared" si="2"/>
        <v>0.80256053762783419</v>
      </c>
      <c r="L26" s="18"/>
    </row>
    <row r="27" spans="1:14">
      <c r="A27" s="16"/>
      <c r="B27" s="11" t="s">
        <v>10</v>
      </c>
      <c r="C27" s="25">
        <v>2.0273333333333334</v>
      </c>
      <c r="D27" s="25">
        <v>2.08</v>
      </c>
      <c r="E27" s="25">
        <v>2.1433333333333331</v>
      </c>
      <c r="F27" s="25">
        <v>2.1739999999999999</v>
      </c>
      <c r="G27" s="26">
        <v>1.0646666666666667</v>
      </c>
      <c r="H27" s="28">
        <f t="shared" si="0"/>
        <v>-51.027292241643664</v>
      </c>
      <c r="I27" s="27">
        <f t="shared" si="3"/>
        <v>1.4307931570762156</v>
      </c>
      <c r="J27" s="28">
        <f t="shared" si="1"/>
        <v>0.4595471863166013</v>
      </c>
      <c r="K27" s="27">
        <f t="shared" si="2"/>
        <v>0.86689298218097632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881.40933333333339</v>
      </c>
      <c r="D13" s="26">
        <v>1114.5383333333332</v>
      </c>
      <c r="E13" s="26">
        <v>1132.713</v>
      </c>
      <c r="F13" s="26">
        <v>1208.1046666666666</v>
      </c>
      <c r="G13" s="26">
        <v>1266.6333333333332</v>
      </c>
      <c r="H13" s="28">
        <f t="shared" ref="H13:H14" si="0">IF(OR(OR(G13=0,F13=0),G13=""),"",(G13/F13-1)*100)</f>
        <v>4.844668535893959</v>
      </c>
      <c r="I13" s="27">
        <f>IF(OR(OR(G13=0,F13=0),F13=""),"",(F13/E13-1)*100)</f>
        <v>6.6558489808686394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188.21366666666688</v>
      </c>
      <c r="D14" s="25">
        <f>D13-SUM(D15:D27)</f>
        <v>250.95533333333333</v>
      </c>
      <c r="E14" s="25">
        <f>E13-SUM(E15:E27)</f>
        <v>263.71433333333334</v>
      </c>
      <c r="F14" s="25">
        <f>F13-SUM(F15:F27)</f>
        <v>288.61833333333323</v>
      </c>
      <c r="G14" s="26">
        <f>G13-SUM(G15:G27)</f>
        <v>314.29633333333311</v>
      </c>
      <c r="H14" s="28">
        <f t="shared" si="0"/>
        <v>8.8968707231579902</v>
      </c>
      <c r="I14" s="27">
        <f>IF(OR(OR(G14=0,F14=0),F14=""),"",(F14/E14-1)*100)</f>
        <v>9.4435519242412003</v>
      </c>
      <c r="J14" s="28">
        <f t="shared" si="1"/>
        <v>24.813521408458104</v>
      </c>
      <c r="K14" s="27">
        <f t="shared" si="2"/>
        <v>23.89017618230649</v>
      </c>
      <c r="L14" s="18"/>
    </row>
    <row r="15" spans="1:15">
      <c r="A15" s="16"/>
      <c r="B15" s="12" t="s">
        <v>4</v>
      </c>
      <c r="C15" s="109">
        <v>361.19266666666664</v>
      </c>
      <c r="D15" s="109">
        <v>437.01299999999998</v>
      </c>
      <c r="E15" s="109">
        <v>412.30233333333331</v>
      </c>
      <c r="F15" s="109">
        <v>460.28833333333336</v>
      </c>
      <c r="G15" s="109">
        <v>478.15900000000005</v>
      </c>
      <c r="H15" s="50">
        <v>439.51066666666662</v>
      </c>
      <c r="I15" s="36">
        <f t="shared" ref="I15:I27" si="3">IF(OR(OR(G15=0,F15=0),F15=""),"",(F15/E15-1)*100)</f>
        <v>11.638546794544791</v>
      </c>
      <c r="J15" s="50">
        <f t="shared" si="1"/>
        <v>37.750388168109694</v>
      </c>
      <c r="K15" s="36">
        <f t="shared" si="2"/>
        <v>38.10003768989111</v>
      </c>
      <c r="L15" s="18"/>
      <c r="N15" s="23" t="s">
        <v>4</v>
      </c>
      <c r="O15" s="34">
        <f>J15</f>
        <v>37.750388168109694</v>
      </c>
    </row>
    <row r="16" spans="1:15">
      <c r="A16" s="16"/>
      <c r="B16" s="11" t="s">
        <v>23</v>
      </c>
      <c r="C16" s="55">
        <v>107.72166666666665</v>
      </c>
      <c r="D16" s="55">
        <v>145.87966666666665</v>
      </c>
      <c r="E16" s="55">
        <v>145.03700000000001</v>
      </c>
      <c r="F16" s="55">
        <v>149.10066666666668</v>
      </c>
      <c r="G16" s="56">
        <v>146.48166666666665</v>
      </c>
      <c r="H16" s="28">
        <v>128.27266666666665</v>
      </c>
      <c r="I16" s="27">
        <f t="shared" si="3"/>
        <v>2.8018137900443829</v>
      </c>
      <c r="J16" s="28">
        <f t="shared" si="1"/>
        <v>11.564646438064159</v>
      </c>
      <c r="K16" s="27">
        <f t="shared" si="2"/>
        <v>12.341701077776374</v>
      </c>
      <c r="L16" s="18"/>
      <c r="N16" s="23" t="s">
        <v>37</v>
      </c>
      <c r="O16" s="34">
        <f>100-O15</f>
        <v>62.249611831890306</v>
      </c>
    </row>
    <row r="17" spans="1:14">
      <c r="A17" s="16"/>
      <c r="B17" s="11" t="s">
        <v>24</v>
      </c>
      <c r="C17" s="25">
        <v>80.66</v>
      </c>
      <c r="D17" s="25">
        <v>98.177666666666667</v>
      </c>
      <c r="E17" s="25">
        <v>106.07566666666666</v>
      </c>
      <c r="F17" s="25">
        <v>102.068</v>
      </c>
      <c r="G17" s="26">
        <v>92.72</v>
      </c>
      <c r="H17" s="28">
        <v>94.843000000000004</v>
      </c>
      <c r="I17" s="27">
        <f t="shared" si="3"/>
        <v>-3.7781206497248809</v>
      </c>
      <c r="J17" s="28">
        <f t="shared" si="1"/>
        <v>7.3201926366483328</v>
      </c>
      <c r="K17" s="27">
        <f t="shared" si="2"/>
        <v>8.4486057223518713</v>
      </c>
      <c r="L17" s="18"/>
    </row>
    <row r="18" spans="1:14">
      <c r="A18" s="16"/>
      <c r="B18" s="11" t="s">
        <v>25</v>
      </c>
      <c r="C18" s="25">
        <v>38.85</v>
      </c>
      <c r="D18" s="25">
        <v>42.995333333333328</v>
      </c>
      <c r="E18" s="25">
        <v>49.776666666666664</v>
      </c>
      <c r="F18" s="25">
        <v>49.104999999999997</v>
      </c>
      <c r="G18" s="26">
        <v>55.423000000000002</v>
      </c>
      <c r="H18" s="28">
        <v>49.016666666666673</v>
      </c>
      <c r="I18" s="27">
        <f t="shared" si="3"/>
        <v>-1.3493604767963574</v>
      </c>
      <c r="J18" s="28">
        <f t="shared" si="1"/>
        <v>4.3756151477670473</v>
      </c>
      <c r="K18" s="27">
        <f t="shared" si="2"/>
        <v>4.0646312653925678</v>
      </c>
      <c r="L18" s="18"/>
    </row>
    <row r="19" spans="1:14">
      <c r="A19" s="16"/>
      <c r="B19" s="11" t="s">
        <v>19</v>
      </c>
      <c r="C19" s="25">
        <v>22.399000000000001</v>
      </c>
      <c r="D19" s="25">
        <v>33.004333333333335</v>
      </c>
      <c r="E19" s="25">
        <v>43.931333333333328</v>
      </c>
      <c r="F19" s="25">
        <v>39.206999999999994</v>
      </c>
      <c r="G19" s="26">
        <v>49.76466666666667</v>
      </c>
      <c r="H19" s="28">
        <v>42.814</v>
      </c>
      <c r="I19" s="27">
        <f t="shared" si="3"/>
        <v>-10.753903819597255</v>
      </c>
      <c r="J19" s="28">
        <f t="shared" si="1"/>
        <v>3.928892865601727</v>
      </c>
      <c r="K19" s="27">
        <f t="shared" si="2"/>
        <v>3.2453313923683211</v>
      </c>
      <c r="L19" s="18"/>
    </row>
    <row r="20" spans="1:14">
      <c r="A20" s="16"/>
      <c r="B20" s="11" t="s">
        <v>5</v>
      </c>
      <c r="C20" s="25">
        <v>16.437000000000001</v>
      </c>
      <c r="D20" s="25">
        <v>21.080666666666666</v>
      </c>
      <c r="E20" s="25">
        <v>22.078333333333333</v>
      </c>
      <c r="F20" s="25">
        <v>23.723666666666663</v>
      </c>
      <c r="G20" s="26">
        <v>24.257333333333335</v>
      </c>
      <c r="H20" s="28">
        <v>26.511333333333337</v>
      </c>
      <c r="I20" s="27">
        <f t="shared" si="3"/>
        <v>7.4522533403789337</v>
      </c>
      <c r="J20" s="28">
        <f t="shared" si="1"/>
        <v>1.9151030290270801</v>
      </c>
      <c r="K20" s="27">
        <f t="shared" si="2"/>
        <v>1.9637095461375584</v>
      </c>
      <c r="L20" s="18"/>
    </row>
    <row r="21" spans="1:14">
      <c r="A21" s="16"/>
      <c r="B21" s="11" t="s">
        <v>22</v>
      </c>
      <c r="C21" s="25">
        <v>14.245333333333333</v>
      </c>
      <c r="D21" s="25">
        <v>17.183666666666667</v>
      </c>
      <c r="E21" s="25">
        <v>20.915666666666667</v>
      </c>
      <c r="F21" s="25">
        <v>22.825666666666667</v>
      </c>
      <c r="G21" s="26">
        <v>23.927999999999997</v>
      </c>
      <c r="H21" s="28">
        <v>20.180666666666667</v>
      </c>
      <c r="I21" s="27">
        <f t="shared" si="3"/>
        <v>9.1319106889572446</v>
      </c>
      <c r="J21" s="28">
        <f t="shared" si="1"/>
        <v>1.8891023447985471</v>
      </c>
      <c r="K21" s="27">
        <f t="shared" si="2"/>
        <v>1.8893782381990083</v>
      </c>
      <c r="L21" s="18"/>
    </row>
    <row r="22" spans="1:14">
      <c r="A22" s="16"/>
      <c r="B22" s="11" t="s">
        <v>20</v>
      </c>
      <c r="C22" s="25">
        <v>9.5739999999999998</v>
      </c>
      <c r="D22" s="25">
        <v>16.671333333333333</v>
      </c>
      <c r="E22" s="25">
        <v>14.824</v>
      </c>
      <c r="F22" s="25">
        <v>14.642000000000001</v>
      </c>
      <c r="G22" s="26">
        <v>19.354000000000003</v>
      </c>
      <c r="H22" s="28">
        <v>16.443333333333332</v>
      </c>
      <c r="I22" s="27">
        <f t="shared" si="3"/>
        <v>-1.2277388019427904</v>
      </c>
      <c r="J22" s="28">
        <f t="shared" si="1"/>
        <v>1.5279875786204904</v>
      </c>
      <c r="K22" s="27">
        <f t="shared" si="2"/>
        <v>1.2119810811094183</v>
      </c>
      <c r="L22" s="18"/>
    </row>
    <row r="23" spans="1:14">
      <c r="A23" s="16"/>
      <c r="B23" s="11" t="s">
        <v>7</v>
      </c>
      <c r="C23" s="25">
        <v>10.855333333333334</v>
      </c>
      <c r="D23" s="25">
        <v>12.366999999999999</v>
      </c>
      <c r="E23" s="25">
        <v>14.407000000000002</v>
      </c>
      <c r="F23" s="25">
        <v>15.670333333333332</v>
      </c>
      <c r="G23" s="26">
        <v>16.159333333333333</v>
      </c>
      <c r="H23" s="28">
        <v>15.176</v>
      </c>
      <c r="I23" s="27">
        <f t="shared" si="3"/>
        <v>8.7688854954767201</v>
      </c>
      <c r="J23" s="28">
        <f t="shared" si="1"/>
        <v>1.2757704150109215</v>
      </c>
      <c r="K23" s="27">
        <f t="shared" si="2"/>
        <v>1.2971006375275431</v>
      </c>
      <c r="L23" s="18"/>
    </row>
    <row r="24" spans="1:14">
      <c r="A24" s="16"/>
      <c r="B24" s="11" t="s">
        <v>21</v>
      </c>
      <c r="C24" s="25">
        <v>10.738666666666667</v>
      </c>
      <c r="D24" s="25">
        <v>12.430333333333332</v>
      </c>
      <c r="E24" s="25">
        <v>12.503333333333332</v>
      </c>
      <c r="F24" s="25">
        <v>11.983666666666666</v>
      </c>
      <c r="G24" s="26">
        <v>15.033666666666667</v>
      </c>
      <c r="H24" s="28">
        <v>14.386000000000001</v>
      </c>
      <c r="I24" s="27">
        <f t="shared" si="3"/>
        <v>-4.156225006664882</v>
      </c>
      <c r="J24" s="28">
        <f t="shared" si="1"/>
        <v>1.1868996552540858</v>
      </c>
      <c r="K24" s="27">
        <f t="shared" si="2"/>
        <v>0.99193944012577284</v>
      </c>
      <c r="L24" s="18"/>
    </row>
    <row r="25" spans="1:14">
      <c r="A25" s="16"/>
      <c r="B25" s="11" t="s">
        <v>18</v>
      </c>
      <c r="C25" s="25">
        <v>8.8919999999999995</v>
      </c>
      <c r="D25" s="25">
        <v>12.411666666666667</v>
      </c>
      <c r="E25" s="25">
        <v>12.613666666666667</v>
      </c>
      <c r="F25" s="25">
        <v>13.913666666666666</v>
      </c>
      <c r="G25" s="26">
        <v>13.377333333333334</v>
      </c>
      <c r="H25" s="28">
        <v>13.31</v>
      </c>
      <c r="I25" s="27">
        <f t="shared" si="3"/>
        <v>10.306281546470753</v>
      </c>
      <c r="J25" s="28">
        <f t="shared" si="1"/>
        <v>1.0561330561330562</v>
      </c>
      <c r="K25" s="27">
        <f t="shared" si="2"/>
        <v>1.1516938101941498</v>
      </c>
      <c r="L25" s="18"/>
    </row>
    <row r="26" spans="1:14">
      <c r="A26" s="16"/>
      <c r="B26" s="11" t="s">
        <v>10</v>
      </c>
      <c r="C26" s="25">
        <v>6.5263333333333335</v>
      </c>
      <c r="D26" s="25">
        <v>8.625</v>
      </c>
      <c r="E26" s="25">
        <v>8.3946666666666658</v>
      </c>
      <c r="F26" s="25">
        <v>10.061999999999999</v>
      </c>
      <c r="G26" s="26">
        <v>10.532666666666666</v>
      </c>
      <c r="H26" s="28">
        <v>10.647666666666666</v>
      </c>
      <c r="I26" s="27">
        <f t="shared" si="3"/>
        <v>19.861817026683614</v>
      </c>
      <c r="J26" s="28">
        <f t="shared" si="1"/>
        <v>0.83154819863680629</v>
      </c>
      <c r="K26" s="27">
        <f t="shared" si="2"/>
        <v>0.83287485576580833</v>
      </c>
      <c r="L26" s="18"/>
    </row>
    <row r="27" spans="1:14">
      <c r="A27" s="16"/>
      <c r="B27" s="11" t="s">
        <v>8</v>
      </c>
      <c r="C27" s="25">
        <v>5.1036666666666664</v>
      </c>
      <c r="D27" s="25">
        <v>5.7433333333333323</v>
      </c>
      <c r="E27" s="25">
        <v>6.1390000000000002</v>
      </c>
      <c r="F27" s="25">
        <v>6.8963333333333336</v>
      </c>
      <c r="G27" s="26">
        <v>7.1463333333333336</v>
      </c>
      <c r="H27" s="28">
        <v>8.374666666666668</v>
      </c>
      <c r="I27" s="27">
        <f t="shared" si="3"/>
        <v>12.336428299940284</v>
      </c>
      <c r="J27" s="28">
        <f t="shared" si="1"/>
        <v>0.56419905786994407</v>
      </c>
      <c r="K27" s="27">
        <f t="shared" si="2"/>
        <v>0.57083906085399894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3610.8079999999995</v>
      </c>
      <c r="D13" s="26">
        <v>3496.59</v>
      </c>
      <c r="E13" s="26">
        <v>3550.6076666666668</v>
      </c>
      <c r="F13" s="26">
        <v>3690.7706666666668</v>
      </c>
      <c r="G13" s="26">
        <v>3633.7936666666669</v>
      </c>
      <c r="H13" s="28">
        <f t="shared" ref="H13:H27" si="0">IF(OR(OR(G13=0,F13=0),G13=""),"",(G13/F13-1)*100)</f>
        <v>-1.5437697203619205</v>
      </c>
      <c r="I13" s="27">
        <f>IF(OR(OR(G13=0,F13=0),F13=""),"",(F13/E13-1)*100)</f>
        <v>3.9475777995935601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1586.9693333333328</v>
      </c>
      <c r="D14" s="25">
        <f>D13-SUM(D15:D27)</f>
        <v>1526.5713333333335</v>
      </c>
      <c r="E14" s="25">
        <f>E13-SUM(E15:E27)</f>
        <v>1544.4873333333339</v>
      </c>
      <c r="F14" s="25">
        <f>F13-SUM(F15:F27)</f>
        <v>1603.2056666666667</v>
      </c>
      <c r="G14" s="26">
        <f>G13-SUM(G15:G27)</f>
        <v>1558.903666666667</v>
      </c>
      <c r="H14" s="28">
        <f t="shared" si="0"/>
        <v>-2.7633385361037877</v>
      </c>
      <c r="I14" s="27">
        <f>IF(OR(OR(G14=0,F14=0),F14=""),"",(F14/E14-1)*100)</f>
        <v>3.8018008996296482</v>
      </c>
      <c r="J14" s="28">
        <f t="shared" si="1"/>
        <v>42.900170171100349</v>
      </c>
      <c r="K14" s="27">
        <f t="shared" si="2"/>
        <v>43.438235844510167</v>
      </c>
      <c r="L14" s="18"/>
    </row>
    <row r="15" spans="1:15">
      <c r="A15" s="16"/>
      <c r="B15" s="12" t="s">
        <v>4</v>
      </c>
      <c r="C15" s="109">
        <v>841.6776666666666</v>
      </c>
      <c r="D15" s="109">
        <v>814.18633333333321</v>
      </c>
      <c r="E15" s="109">
        <v>823.00233333333335</v>
      </c>
      <c r="F15" s="109">
        <v>824.11033333333341</v>
      </c>
      <c r="G15" s="109">
        <v>845.36400000000003</v>
      </c>
      <c r="H15" s="50">
        <f t="shared" si="0"/>
        <v>2.5789831539547059</v>
      </c>
      <c r="I15" s="36">
        <f t="shared" ref="I15:I27" si="3">IF(OR(OR(G15=0,F15=0),F15=""),"",(F15/E15-1)*100)</f>
        <v>0.13462902292298295</v>
      </c>
      <c r="J15" s="50">
        <f t="shared" si="1"/>
        <v>23.263951603929815</v>
      </c>
      <c r="K15" s="36">
        <f t="shared" si="2"/>
        <v>22.328949906758407</v>
      </c>
      <c r="L15" s="18"/>
      <c r="N15" s="23" t="s">
        <v>4</v>
      </c>
      <c r="O15" s="34">
        <f>J15</f>
        <v>23.263951603929815</v>
      </c>
    </row>
    <row r="16" spans="1:15">
      <c r="A16" s="16"/>
      <c r="B16" s="11" t="s">
        <v>23</v>
      </c>
      <c r="C16" s="55">
        <v>286.63933333333335</v>
      </c>
      <c r="D16" s="55">
        <v>286.28966666666662</v>
      </c>
      <c r="E16" s="55">
        <v>303.57366666666667</v>
      </c>
      <c r="F16" s="55">
        <v>329.96333333333331</v>
      </c>
      <c r="G16" s="56">
        <v>328.27</v>
      </c>
      <c r="H16" s="28">
        <f t="shared" si="0"/>
        <v>-0.5131883340573129</v>
      </c>
      <c r="I16" s="27">
        <f t="shared" si="3"/>
        <v>8.6930025770790351</v>
      </c>
      <c r="J16" s="28">
        <f t="shared" si="1"/>
        <v>9.0338095696315897</v>
      </c>
      <c r="K16" s="27">
        <f t="shared" si="2"/>
        <v>8.9402285629234424</v>
      </c>
      <c r="L16" s="18"/>
      <c r="N16" s="23" t="s">
        <v>37</v>
      </c>
      <c r="O16" s="34">
        <f>100-O15</f>
        <v>76.736048396070188</v>
      </c>
    </row>
    <row r="17" spans="1:14">
      <c r="A17" s="16"/>
      <c r="B17" s="11" t="s">
        <v>24</v>
      </c>
      <c r="C17" s="25">
        <v>253.13766666666666</v>
      </c>
      <c r="D17" s="25">
        <v>241.82499999999999</v>
      </c>
      <c r="E17" s="25">
        <v>232.95699999999999</v>
      </c>
      <c r="F17" s="25">
        <v>246.33233333333337</v>
      </c>
      <c r="G17" s="26">
        <v>218.71566666666669</v>
      </c>
      <c r="H17" s="28">
        <f t="shared" si="0"/>
        <v>-11.21114158785489</v>
      </c>
      <c r="I17" s="27">
        <f t="shared" si="3"/>
        <v>5.741546007775411</v>
      </c>
      <c r="J17" s="28">
        <f t="shared" si="1"/>
        <v>6.0189346652502103</v>
      </c>
      <c r="K17" s="27">
        <f t="shared" si="2"/>
        <v>6.6742790484950216</v>
      </c>
      <c r="L17" s="18"/>
    </row>
    <row r="18" spans="1:14">
      <c r="A18" s="16"/>
      <c r="B18" s="11" t="s">
        <v>25</v>
      </c>
      <c r="C18" s="25">
        <v>148.62633333333335</v>
      </c>
      <c r="D18" s="25">
        <v>139.70166666666665</v>
      </c>
      <c r="E18" s="25">
        <v>142.29866666666666</v>
      </c>
      <c r="F18" s="25">
        <v>147.92766666666668</v>
      </c>
      <c r="G18" s="26">
        <v>154.54733333333334</v>
      </c>
      <c r="H18" s="28">
        <f t="shared" si="0"/>
        <v>4.4749348217484552</v>
      </c>
      <c r="I18" s="27">
        <f t="shared" si="3"/>
        <v>3.9557644016341431</v>
      </c>
      <c r="J18" s="28">
        <f t="shared" si="1"/>
        <v>4.253057479598227</v>
      </c>
      <c r="K18" s="27">
        <f t="shared" si="2"/>
        <v>4.0080427646908801</v>
      </c>
      <c r="L18" s="18"/>
    </row>
    <row r="19" spans="1:14">
      <c r="A19" s="16"/>
      <c r="B19" s="11" t="s">
        <v>19</v>
      </c>
      <c r="C19" s="25">
        <v>85.25766666666668</v>
      </c>
      <c r="D19" s="25">
        <v>90.573999999999998</v>
      </c>
      <c r="E19" s="25">
        <v>99.614666666666665</v>
      </c>
      <c r="F19" s="25">
        <v>113.72233333333334</v>
      </c>
      <c r="G19" s="26">
        <v>112.04333333333334</v>
      </c>
      <c r="H19" s="28">
        <f t="shared" si="0"/>
        <v>-1.4764030518778171</v>
      </c>
      <c r="I19" s="27">
        <f t="shared" si="3"/>
        <v>14.162238492323764</v>
      </c>
      <c r="J19" s="28">
        <f t="shared" si="1"/>
        <v>3.0833708132942053</v>
      </c>
      <c r="K19" s="27">
        <f t="shared" si="2"/>
        <v>3.0812625222266137</v>
      </c>
      <c r="L19" s="18"/>
    </row>
    <row r="20" spans="1:14">
      <c r="A20" s="16"/>
      <c r="B20" s="11" t="s">
        <v>5</v>
      </c>
      <c r="C20" s="25">
        <v>91.069333333333319</v>
      </c>
      <c r="D20" s="25">
        <v>79.825000000000003</v>
      </c>
      <c r="E20" s="25">
        <v>79.627999999999986</v>
      </c>
      <c r="F20" s="25">
        <v>89.221000000000004</v>
      </c>
      <c r="G20" s="26">
        <v>93.493000000000009</v>
      </c>
      <c r="H20" s="28">
        <f t="shared" si="0"/>
        <v>4.7881104224341886</v>
      </c>
      <c r="I20" s="27">
        <f t="shared" si="3"/>
        <v>12.047269804591366</v>
      </c>
      <c r="J20" s="28">
        <f t="shared" si="1"/>
        <v>2.5728758585724139</v>
      </c>
      <c r="K20" s="27">
        <f t="shared" si="2"/>
        <v>2.417408396728705</v>
      </c>
      <c r="L20" s="18"/>
    </row>
    <row r="21" spans="1:14">
      <c r="A21" s="16"/>
      <c r="B21" s="11" t="s">
        <v>20</v>
      </c>
      <c r="C21" s="25">
        <v>57.313333333333333</v>
      </c>
      <c r="D21" s="25">
        <v>64.172333333333327</v>
      </c>
      <c r="E21" s="25">
        <v>70.353333333333339</v>
      </c>
      <c r="F21" s="25">
        <v>65.394999999999996</v>
      </c>
      <c r="G21" s="26">
        <v>59.641333333333328</v>
      </c>
      <c r="H21" s="28">
        <f t="shared" si="0"/>
        <v>-8.798328108672937</v>
      </c>
      <c r="I21" s="27">
        <f t="shared" si="3"/>
        <v>-7.0477589311096489</v>
      </c>
      <c r="J21" s="28">
        <f t="shared" si="1"/>
        <v>1.6412966393890827</v>
      </c>
      <c r="K21" s="27">
        <f t="shared" si="2"/>
        <v>1.7718521660155528</v>
      </c>
      <c r="L21" s="18"/>
    </row>
    <row r="22" spans="1:14">
      <c r="A22" s="16"/>
      <c r="B22" s="11" t="s">
        <v>22</v>
      </c>
      <c r="C22" s="25">
        <v>54.61633333333333</v>
      </c>
      <c r="D22" s="25">
        <v>54.03</v>
      </c>
      <c r="E22" s="25">
        <v>48.516999999999996</v>
      </c>
      <c r="F22" s="25">
        <v>51.205999999999996</v>
      </c>
      <c r="G22" s="26">
        <v>53.055666666666667</v>
      </c>
      <c r="H22" s="28">
        <f t="shared" si="0"/>
        <v>3.612206902836923</v>
      </c>
      <c r="I22" s="27">
        <f t="shared" si="3"/>
        <v>5.5423872044850331</v>
      </c>
      <c r="J22" s="28">
        <f t="shared" si="1"/>
        <v>1.460062720493853</v>
      </c>
      <c r="K22" s="27">
        <f t="shared" si="2"/>
        <v>1.3874067132501322</v>
      </c>
      <c r="L22" s="18"/>
    </row>
    <row r="23" spans="1:14">
      <c r="A23" s="16"/>
      <c r="B23" s="11" t="s">
        <v>7</v>
      </c>
      <c r="C23" s="25">
        <v>47.176000000000009</v>
      </c>
      <c r="D23" s="25">
        <v>46.50333333333333</v>
      </c>
      <c r="E23" s="25">
        <v>46.265333333333331</v>
      </c>
      <c r="F23" s="25">
        <v>50.69233333333333</v>
      </c>
      <c r="G23" s="26">
        <v>49.925666666666665</v>
      </c>
      <c r="H23" s="28">
        <f t="shared" si="0"/>
        <v>-1.5123917489166638</v>
      </c>
      <c r="I23" s="27">
        <f t="shared" si="3"/>
        <v>9.568719559641492</v>
      </c>
      <c r="J23" s="28">
        <f t="shared" si="1"/>
        <v>1.3739268446814215</v>
      </c>
      <c r="K23" s="27">
        <f t="shared" si="2"/>
        <v>1.3734891141073335</v>
      </c>
      <c r="L23" s="18"/>
    </row>
    <row r="24" spans="1:14">
      <c r="A24" s="16"/>
      <c r="B24" s="11" t="s">
        <v>10</v>
      </c>
      <c r="C24" s="25">
        <v>40.754666666666672</v>
      </c>
      <c r="D24" s="25">
        <v>38.516666666666673</v>
      </c>
      <c r="E24" s="25">
        <v>40.097666666666669</v>
      </c>
      <c r="F24" s="25">
        <v>41.605333333333334</v>
      </c>
      <c r="G24" s="26">
        <v>42.079333333333331</v>
      </c>
      <c r="H24" s="28">
        <f t="shared" si="0"/>
        <v>1.1392770157671928</v>
      </c>
      <c r="I24" s="27">
        <f t="shared" si="3"/>
        <v>3.7599860341000602</v>
      </c>
      <c r="J24" s="28">
        <f t="shared" si="1"/>
        <v>1.1580000735686606</v>
      </c>
      <c r="K24" s="27">
        <f t="shared" si="2"/>
        <v>1.1272803728796661</v>
      </c>
      <c r="L24" s="18"/>
    </row>
    <row r="25" spans="1:14">
      <c r="A25" s="16"/>
      <c r="B25" s="11" t="s">
        <v>21</v>
      </c>
      <c r="C25" s="25">
        <v>42.094000000000001</v>
      </c>
      <c r="D25" s="25">
        <v>39.715000000000003</v>
      </c>
      <c r="E25" s="25">
        <v>44.887999999999998</v>
      </c>
      <c r="F25" s="25">
        <v>43.876333333333342</v>
      </c>
      <c r="G25" s="26">
        <v>41.844333333333331</v>
      </c>
      <c r="H25" s="28">
        <f t="shared" si="0"/>
        <v>-4.6311982921696799</v>
      </c>
      <c r="I25" s="27">
        <f t="shared" si="3"/>
        <v>-2.25375750014849</v>
      </c>
      <c r="J25" s="28">
        <f t="shared" si="1"/>
        <v>1.1515330030204429</v>
      </c>
      <c r="K25" s="27">
        <f t="shared" si="2"/>
        <v>1.1888122372274192</v>
      </c>
      <c r="L25" s="18"/>
    </row>
    <row r="26" spans="1:14">
      <c r="A26" s="16"/>
      <c r="B26" s="11" t="s">
        <v>8</v>
      </c>
      <c r="C26" s="25">
        <v>35.149000000000001</v>
      </c>
      <c r="D26" s="25">
        <v>36.419000000000004</v>
      </c>
      <c r="E26" s="25">
        <v>37.914333333333332</v>
      </c>
      <c r="F26" s="25">
        <v>39.599666666666671</v>
      </c>
      <c r="G26" s="26">
        <v>39.224333333333334</v>
      </c>
      <c r="H26" s="28">
        <f t="shared" si="0"/>
        <v>-0.94781942608945791</v>
      </c>
      <c r="I26" s="27">
        <f t="shared" si="3"/>
        <v>4.4451087099865561</v>
      </c>
      <c r="J26" s="28">
        <f t="shared" si="1"/>
        <v>1.0794320462701008</v>
      </c>
      <c r="K26" s="27">
        <f t="shared" si="2"/>
        <v>1.0729376123071677</v>
      </c>
      <c r="L26" s="18"/>
    </row>
    <row r="27" spans="1:14">
      <c r="A27" s="16"/>
      <c r="B27" s="11" t="s">
        <v>18</v>
      </c>
      <c r="C27" s="25">
        <v>40.327333333333335</v>
      </c>
      <c r="D27" s="25">
        <v>38.260666666666665</v>
      </c>
      <c r="E27" s="25">
        <v>37.010333333333328</v>
      </c>
      <c r="F27" s="25">
        <v>43.913333333333334</v>
      </c>
      <c r="G27" s="26">
        <v>36.686</v>
      </c>
      <c r="H27" s="28">
        <f t="shared" si="0"/>
        <v>-16.458175193563086</v>
      </c>
      <c r="I27" s="27">
        <f t="shared" si="3"/>
        <v>18.65154776593927</v>
      </c>
      <c r="J27" s="28">
        <f t="shared" si="1"/>
        <v>1.009578511199636</v>
      </c>
      <c r="K27" s="27">
        <f t="shared" si="2"/>
        <v>1.1898147378794961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88" t="s">
        <v>184</v>
      </c>
      <c r="D7" s="188"/>
      <c r="E7" s="188"/>
      <c r="F7" s="188"/>
      <c r="G7" s="188"/>
      <c r="H7" s="188"/>
      <c r="I7" s="188"/>
      <c r="J7" s="18"/>
    </row>
    <row r="8" spans="1:22">
      <c r="A8" s="16"/>
      <c r="B8" s="3"/>
      <c r="C8" s="188" t="s">
        <v>155</v>
      </c>
      <c r="D8" s="188"/>
      <c r="E8" s="188"/>
      <c r="F8" s="188"/>
      <c r="G8" s="188"/>
      <c r="H8" s="188"/>
      <c r="I8" s="188"/>
      <c r="J8" s="18"/>
    </row>
    <row r="9" spans="1:22">
      <c r="A9" s="16"/>
      <c r="C9" s="193" t="s">
        <v>194</v>
      </c>
      <c r="D9" s="193"/>
      <c r="E9" s="193"/>
      <c r="F9" s="193"/>
      <c r="G9" s="193"/>
      <c r="H9" s="193"/>
      <c r="I9" s="193"/>
      <c r="J9" s="18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90" t="s">
        <v>189</v>
      </c>
      <c r="H10" s="190"/>
      <c r="I10" s="190" t="s">
        <v>188</v>
      </c>
      <c r="J10" s="18"/>
    </row>
    <row r="11" spans="1:22">
      <c r="A11" s="16"/>
      <c r="B11" s="11"/>
      <c r="C11" s="183">
        <v>2008</v>
      </c>
      <c r="D11" s="183">
        <v>2009</v>
      </c>
      <c r="E11" s="183">
        <v>2010</v>
      </c>
      <c r="F11" s="183">
        <v>2011</v>
      </c>
      <c r="G11" s="184" t="s">
        <v>106</v>
      </c>
      <c r="H11" s="184" t="s">
        <v>107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131</v>
      </c>
      <c r="C13" s="27">
        <v>356.32199999999995</v>
      </c>
      <c r="D13" s="27">
        <v>400.84899999999999</v>
      </c>
      <c r="E13" s="27">
        <v>401.63433333333336</v>
      </c>
      <c r="F13" s="36">
        <v>422.84833333333336</v>
      </c>
      <c r="G13" s="28">
        <f>IF(OR(OR(F13=0,E13=0),F13=""),"",(F13/E13-1)*100)</f>
        <v>5.2819189594515148</v>
      </c>
      <c r="H13" s="26">
        <f>F13-E13</f>
        <v>21.213999999999999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120</v>
      </c>
      <c r="C14" s="27">
        <v>1.593333333333333</v>
      </c>
      <c r="D14" s="27">
        <v>3.1333333333333333</v>
      </c>
      <c r="E14" s="27">
        <v>0.77700000000000002</v>
      </c>
      <c r="F14" s="36">
        <v>0.63700000000000001</v>
      </c>
      <c r="G14" s="28">
        <f t="shared" ref="G14:G24" si="0">IF(OR(OR(F14=0,E14=0),F14=""),"",(F14/E14-1)*100)</f>
        <v>-18.018018018018022</v>
      </c>
      <c r="H14" s="26">
        <f t="shared" ref="H14:H24" si="1">F14-E14</f>
        <v>-0.14000000000000001</v>
      </c>
      <c r="I14" s="28">
        <f t="shared" ref="I14:I24" si="2">IF(F14=0,"",F14/$F$13*100)</f>
        <v>0.15064503033002377</v>
      </c>
      <c r="J14" s="18"/>
      <c r="L14" s="23"/>
      <c r="M14" s="34"/>
    </row>
    <row r="15" spans="1:22">
      <c r="A15" s="16"/>
      <c r="B15" s="120" t="s">
        <v>157</v>
      </c>
      <c r="C15" s="27">
        <v>10.552333333333333</v>
      </c>
      <c r="D15" s="27">
        <v>6.1069999999999993</v>
      </c>
      <c r="E15" s="27">
        <v>1.524</v>
      </c>
      <c r="F15" s="36">
        <v>7.4893333333333336</v>
      </c>
      <c r="G15" s="28">
        <f t="shared" si="0"/>
        <v>391.42607174103239</v>
      </c>
      <c r="H15" s="26">
        <f t="shared" si="1"/>
        <v>5.9653333333333336</v>
      </c>
      <c r="I15" s="28">
        <f t="shared" si="2"/>
        <v>1.7711630253558213</v>
      </c>
      <c r="J15" s="18"/>
      <c r="M15" s="34"/>
    </row>
    <row r="16" spans="1:22">
      <c r="A16" s="16"/>
      <c r="B16" s="121" t="s">
        <v>122</v>
      </c>
      <c r="C16" s="53">
        <v>0.71933333333333327</v>
      </c>
      <c r="D16" s="53">
        <v>2.5066666666666664</v>
      </c>
      <c r="E16" s="53">
        <v>0</v>
      </c>
      <c r="F16" s="36">
        <v>0</v>
      </c>
      <c r="G16" s="28" t="str">
        <f t="shared" si="0"/>
        <v/>
      </c>
      <c r="H16" s="26">
        <f t="shared" si="1"/>
        <v>0</v>
      </c>
      <c r="I16" s="28" t="str">
        <f t="shared" si="2"/>
        <v/>
      </c>
      <c r="J16" s="18"/>
      <c r="K16" s="105"/>
    </row>
    <row r="17" spans="1:12">
      <c r="A17" s="16"/>
      <c r="B17" s="120" t="s">
        <v>123</v>
      </c>
      <c r="C17" s="27">
        <v>63.613666666666667</v>
      </c>
      <c r="D17" s="27">
        <v>81.38666666666667</v>
      </c>
      <c r="E17" s="27">
        <v>60.956333333333333</v>
      </c>
      <c r="F17" s="36">
        <v>74.910333333333327</v>
      </c>
      <c r="G17" s="28">
        <f t="shared" si="0"/>
        <v>22.891796860047343</v>
      </c>
      <c r="H17" s="26">
        <f t="shared" si="1"/>
        <v>13.953999999999994</v>
      </c>
      <c r="I17" s="28">
        <f t="shared" si="2"/>
        <v>17.715650607585854</v>
      </c>
      <c r="J17" s="18"/>
      <c r="K17" s="105"/>
    </row>
    <row r="18" spans="1:12">
      <c r="A18" s="16"/>
      <c r="B18" s="120" t="s">
        <v>159</v>
      </c>
      <c r="C18" s="27">
        <v>0</v>
      </c>
      <c r="D18" s="27">
        <v>0.75900000000000001</v>
      </c>
      <c r="E18" s="27">
        <v>0.64866666666666661</v>
      </c>
      <c r="F18" s="36">
        <v>0.60199999999999998</v>
      </c>
      <c r="G18" s="28">
        <f t="shared" si="0"/>
        <v>-7.1942446043165464</v>
      </c>
      <c r="H18" s="26">
        <f t="shared" si="1"/>
        <v>-4.6666666666666634E-2</v>
      </c>
      <c r="I18" s="28">
        <f t="shared" si="2"/>
        <v>0.14236783086134114</v>
      </c>
      <c r="J18" s="18"/>
      <c r="K18" s="105"/>
    </row>
    <row r="19" spans="1:12">
      <c r="A19" s="16"/>
      <c r="B19" s="120" t="s">
        <v>125</v>
      </c>
      <c r="C19" s="27">
        <v>30.374333333333336</v>
      </c>
      <c r="D19" s="27">
        <v>35.594999999999999</v>
      </c>
      <c r="E19" s="27">
        <v>32.119</v>
      </c>
      <c r="F19" s="36">
        <v>32.450333333333333</v>
      </c>
      <c r="G19" s="28">
        <f t="shared" si="0"/>
        <v>1.0315804767686787</v>
      </c>
      <c r="H19" s="26">
        <f t="shared" si="1"/>
        <v>0.33133333333333326</v>
      </c>
      <c r="I19" s="28">
        <f t="shared" si="2"/>
        <v>7.6742251950068772</v>
      </c>
      <c r="J19" s="18"/>
      <c r="K19" s="105"/>
    </row>
    <row r="20" spans="1:12">
      <c r="A20" s="16"/>
      <c r="B20" s="120" t="s">
        <v>126</v>
      </c>
      <c r="C20" s="27">
        <v>96.525666666666666</v>
      </c>
      <c r="D20" s="27">
        <v>99.072666666666677</v>
      </c>
      <c r="E20" s="27">
        <v>116.83433333333335</v>
      </c>
      <c r="F20" s="36">
        <v>116.60433333333333</v>
      </c>
      <c r="G20" s="28">
        <f t="shared" si="0"/>
        <v>-0.19685994128439965</v>
      </c>
      <c r="H20" s="26">
        <f t="shared" si="1"/>
        <v>-0.23000000000001819</v>
      </c>
      <c r="I20" s="28">
        <f t="shared" si="2"/>
        <v>27.57592359750738</v>
      </c>
      <c r="J20" s="18"/>
      <c r="K20" s="105"/>
    </row>
    <row r="21" spans="1:12">
      <c r="A21" s="16"/>
      <c r="B21" s="120" t="s">
        <v>161</v>
      </c>
      <c r="C21" s="27">
        <v>26.676333333333332</v>
      </c>
      <c r="D21" s="27">
        <v>32.800333333333334</v>
      </c>
      <c r="E21" s="27">
        <v>43.632000000000005</v>
      </c>
      <c r="F21" s="36">
        <v>35.721666666666671</v>
      </c>
      <c r="G21" s="28">
        <f t="shared" si="0"/>
        <v>-18.129660188241047</v>
      </c>
      <c r="H21" s="26">
        <f t="shared" si="1"/>
        <v>-7.9103333333333339</v>
      </c>
      <c r="I21" s="28">
        <f t="shared" si="2"/>
        <v>8.4478674386797472</v>
      </c>
      <c r="J21" s="18"/>
      <c r="K21" s="105"/>
    </row>
    <row r="22" spans="1:12">
      <c r="A22" s="16"/>
      <c r="B22" s="120" t="s">
        <v>128</v>
      </c>
      <c r="C22" s="27">
        <v>8.8803333333333327</v>
      </c>
      <c r="D22" s="27">
        <v>9.9443333333333346</v>
      </c>
      <c r="E22" s="27">
        <v>12.747999999999999</v>
      </c>
      <c r="F22" s="36">
        <v>12.193666666666667</v>
      </c>
      <c r="G22" s="28">
        <f t="shared" si="0"/>
        <v>-4.348394519401733</v>
      </c>
      <c r="H22" s="26">
        <f t="shared" si="1"/>
        <v>-0.55433333333333223</v>
      </c>
      <c r="I22" s="28">
        <f t="shared" si="2"/>
        <v>2.8836974644178963</v>
      </c>
      <c r="J22" s="18"/>
      <c r="K22" s="105"/>
    </row>
    <row r="23" spans="1:12">
      <c r="A23" s="16"/>
      <c r="B23" s="120" t="s">
        <v>129</v>
      </c>
      <c r="C23" s="27">
        <v>38.366666666666667</v>
      </c>
      <c r="D23" s="27">
        <v>33.860999999999997</v>
      </c>
      <c r="E23" s="27">
        <v>42.906666666666666</v>
      </c>
      <c r="F23" s="36">
        <v>52.235333333333337</v>
      </c>
      <c r="G23" s="28">
        <f t="shared" si="0"/>
        <v>21.741765071472962</v>
      </c>
      <c r="H23" s="26">
        <f t="shared" si="1"/>
        <v>9.3286666666666704</v>
      </c>
      <c r="I23" s="28">
        <f t="shared" si="2"/>
        <v>12.35320780894647</v>
      </c>
      <c r="J23" s="18"/>
    </row>
    <row r="24" spans="1:12">
      <c r="A24" s="16"/>
      <c r="B24" s="105" t="s">
        <v>163</v>
      </c>
      <c r="C24" s="27">
        <v>79.02</v>
      </c>
      <c r="D24" s="27">
        <v>95.682333333333347</v>
      </c>
      <c r="E24" s="27">
        <v>89.488333333333344</v>
      </c>
      <c r="F24" s="36">
        <v>90.00366666666666</v>
      </c>
      <c r="G24" s="28">
        <f t="shared" si="0"/>
        <v>0.5758665002886687</v>
      </c>
      <c r="H24" s="26">
        <f t="shared" si="1"/>
        <v>0.51533333333331655</v>
      </c>
      <c r="I24" s="28">
        <f t="shared" si="2"/>
        <v>21.285094340366324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158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160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162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164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193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178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173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1774.0960000000002</v>
      </c>
      <c r="D13" s="26">
        <v>1838.0223333333333</v>
      </c>
      <c r="E13" s="26">
        <v>2118.0370000000003</v>
      </c>
      <c r="F13" s="26">
        <v>2247.7280000000001</v>
      </c>
      <c r="G13" s="26">
        <v>2184.0506666666665</v>
      </c>
      <c r="H13" s="28">
        <f t="shared" ref="H13:H27" si="0">IF(OR(OR(G13=0,F13=0),G13=""),"",(G13/F13-1)*100)</f>
        <v>-2.8329643681679229</v>
      </c>
      <c r="I13" s="27">
        <f>IF(OR(OR(G13=0,F13=0),F13=""),"",(F13/E13-1)*100)</f>
        <v>6.1231697085555981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806.13600000000019</v>
      </c>
      <c r="D14" s="25">
        <f>D13-SUM(D15:D27)</f>
        <v>841.33833333333337</v>
      </c>
      <c r="E14" s="25">
        <f>E13-SUM(E15:E27)</f>
        <v>940.20733333333351</v>
      </c>
      <c r="F14" s="25">
        <f>F13-SUM(F15:F27)</f>
        <v>1076.2403333333334</v>
      </c>
      <c r="G14" s="26">
        <f>G13-SUM(G15:G27)</f>
        <v>1000.3083333333332</v>
      </c>
      <c r="H14" s="28">
        <f t="shared" si="0"/>
        <v>-7.05530146457376</v>
      </c>
      <c r="I14" s="27">
        <f>IF(OR(OR(G14=0,F14=0),F14=""),"",(F14/E14-1)*100)</f>
        <v>14.46840448666995</v>
      </c>
      <c r="J14" s="28">
        <f t="shared" si="1"/>
        <v>45.800601084956511</v>
      </c>
      <c r="K14" s="27">
        <f t="shared" si="2"/>
        <v>47.881253129085607</v>
      </c>
      <c r="L14" s="18"/>
    </row>
    <row r="15" spans="1:15">
      <c r="A15" s="16"/>
      <c r="B15" s="12" t="s">
        <v>4</v>
      </c>
      <c r="C15" s="109">
        <v>313.65566666666672</v>
      </c>
      <c r="D15" s="109">
        <v>356.32199999999995</v>
      </c>
      <c r="E15" s="109">
        <v>400.84899999999999</v>
      </c>
      <c r="F15" s="109">
        <v>401.63433333333336</v>
      </c>
      <c r="G15" s="109">
        <v>422.84833333333336</v>
      </c>
      <c r="H15" s="50">
        <f t="shared" si="0"/>
        <v>5.2819189594515148</v>
      </c>
      <c r="I15" s="36">
        <f t="shared" ref="I15:I27" si="3">IF(OR(OR(G15=0,F15=0),F15=""),"",(F15/E15-1)*100)</f>
        <v>0.19591749844289907</v>
      </c>
      <c r="J15" s="50">
        <f t="shared" si="1"/>
        <v>19.360738273471071</v>
      </c>
      <c r="K15" s="36">
        <f t="shared" si="2"/>
        <v>17.868457986612853</v>
      </c>
      <c r="L15" s="18"/>
      <c r="N15" s="23" t="s">
        <v>4</v>
      </c>
      <c r="O15" s="34">
        <f>J15</f>
        <v>19.360738273471071</v>
      </c>
    </row>
    <row r="16" spans="1:15">
      <c r="A16" s="16"/>
      <c r="B16" s="11" t="s">
        <v>23</v>
      </c>
      <c r="C16" s="55">
        <v>178.73533333333333</v>
      </c>
      <c r="D16" s="55">
        <v>196.40233333333333</v>
      </c>
      <c r="E16" s="55">
        <v>256.81300000000005</v>
      </c>
      <c r="F16" s="55">
        <v>235.0973333333333</v>
      </c>
      <c r="G16" s="56">
        <v>201.91099999999997</v>
      </c>
      <c r="H16" s="28">
        <f t="shared" si="0"/>
        <v>-14.115997345780185</v>
      </c>
      <c r="I16" s="27">
        <f t="shared" si="3"/>
        <v>-8.4558284302845834</v>
      </c>
      <c r="J16" s="28">
        <f t="shared" si="1"/>
        <v>9.2447946873027362</v>
      </c>
      <c r="K16" s="27">
        <f t="shared" si="2"/>
        <v>10.459331971365454</v>
      </c>
      <c r="L16" s="18"/>
      <c r="N16" s="23" t="s">
        <v>37</v>
      </c>
      <c r="O16" s="34">
        <f>100-O15</f>
        <v>80.639261726528929</v>
      </c>
    </row>
    <row r="17" spans="1:14">
      <c r="A17" s="16"/>
      <c r="B17" s="11" t="s">
        <v>24</v>
      </c>
      <c r="C17" s="25">
        <v>118.09866666666666</v>
      </c>
      <c r="D17" s="25">
        <v>124.78</v>
      </c>
      <c r="E17" s="25">
        <v>152.148</v>
      </c>
      <c r="F17" s="25">
        <v>152.61633333333333</v>
      </c>
      <c r="G17" s="26">
        <v>170.04966666666667</v>
      </c>
      <c r="H17" s="28">
        <f t="shared" si="0"/>
        <v>11.422980065480104</v>
      </c>
      <c r="I17" s="27">
        <f t="shared" si="3"/>
        <v>0.30781432114344032</v>
      </c>
      <c r="J17" s="28">
        <f t="shared" si="1"/>
        <v>7.7859762716127472</v>
      </c>
      <c r="K17" s="27">
        <f t="shared" si="2"/>
        <v>6.7898043416878426</v>
      </c>
      <c r="L17" s="18"/>
    </row>
    <row r="18" spans="1:14">
      <c r="A18" s="16"/>
      <c r="B18" s="11" t="s">
        <v>20</v>
      </c>
      <c r="C18" s="25">
        <v>40.425666666666665</v>
      </c>
      <c r="D18" s="25">
        <v>30.111000000000001</v>
      </c>
      <c r="E18" s="25">
        <v>34.922666666666665</v>
      </c>
      <c r="F18" s="25">
        <v>49.625</v>
      </c>
      <c r="G18" s="26">
        <v>58.228666666666669</v>
      </c>
      <c r="H18" s="28">
        <f t="shared" si="0"/>
        <v>17.337363560033591</v>
      </c>
      <c r="I18" s="27">
        <f t="shared" si="3"/>
        <v>42.09968692730606</v>
      </c>
      <c r="J18" s="28">
        <f t="shared" si="1"/>
        <v>2.6660858905593159</v>
      </c>
      <c r="K18" s="27">
        <f t="shared" si="2"/>
        <v>2.2077849277136732</v>
      </c>
      <c r="L18" s="18"/>
    </row>
    <row r="19" spans="1:14">
      <c r="A19" s="16"/>
      <c r="B19" s="11" t="s">
        <v>25</v>
      </c>
      <c r="C19" s="25">
        <v>79.965000000000003</v>
      </c>
      <c r="D19" s="25">
        <v>60.455666666666673</v>
      </c>
      <c r="E19" s="25">
        <v>57.230666666666671</v>
      </c>
      <c r="F19" s="25">
        <v>55.118666666666662</v>
      </c>
      <c r="G19" s="26">
        <v>51.233000000000004</v>
      </c>
      <c r="H19" s="28">
        <f t="shared" si="0"/>
        <v>-7.0496383560318172</v>
      </c>
      <c r="I19" s="27">
        <f t="shared" si="3"/>
        <v>-3.6903291941383531</v>
      </c>
      <c r="J19" s="28">
        <f t="shared" si="1"/>
        <v>2.3457789135538984</v>
      </c>
      <c r="K19" s="27">
        <f t="shared" si="2"/>
        <v>2.4521946902234908</v>
      </c>
      <c r="L19" s="18"/>
    </row>
    <row r="20" spans="1:14">
      <c r="A20" s="16"/>
      <c r="B20" s="11" t="s">
        <v>22</v>
      </c>
      <c r="C20" s="25">
        <v>33.655666666666669</v>
      </c>
      <c r="D20" s="25">
        <v>33.681333333333335</v>
      </c>
      <c r="E20" s="25">
        <v>51.965333333333341</v>
      </c>
      <c r="F20" s="25">
        <v>56.318000000000005</v>
      </c>
      <c r="G20" s="26">
        <v>49.674666666666667</v>
      </c>
      <c r="H20" s="28">
        <f t="shared" si="0"/>
        <v>-11.796110183837028</v>
      </c>
      <c r="I20" s="27">
        <f t="shared" si="3"/>
        <v>8.3760968851028785</v>
      </c>
      <c r="J20" s="28">
        <f t="shared" si="1"/>
        <v>2.274428309965947</v>
      </c>
      <c r="K20" s="27">
        <f t="shared" si="2"/>
        <v>2.5055522732287896</v>
      </c>
      <c r="L20" s="18"/>
    </row>
    <row r="21" spans="1:14">
      <c r="A21" s="16"/>
      <c r="B21" s="11" t="s">
        <v>19</v>
      </c>
      <c r="C21" s="25">
        <v>42.163000000000004</v>
      </c>
      <c r="D21" s="25">
        <v>41.843333333333334</v>
      </c>
      <c r="E21" s="25">
        <v>44.987333333333332</v>
      </c>
      <c r="F21" s="25">
        <v>51.034333333333336</v>
      </c>
      <c r="G21" s="26">
        <v>49.472333333333331</v>
      </c>
      <c r="H21" s="28">
        <f t="shared" si="0"/>
        <v>-3.0606846371397101</v>
      </c>
      <c r="I21" s="27">
        <f t="shared" si="3"/>
        <v>13.441561328373929</v>
      </c>
      <c r="J21" s="28">
        <f t="shared" si="1"/>
        <v>2.2651641781204099</v>
      </c>
      <c r="K21" s="27">
        <f t="shared" si="2"/>
        <v>2.2704852781712614</v>
      </c>
      <c r="L21" s="18"/>
    </row>
    <row r="22" spans="1:14">
      <c r="A22" s="16"/>
      <c r="B22" s="11" t="s">
        <v>7</v>
      </c>
      <c r="C22" s="25">
        <v>36.750999999999998</v>
      </c>
      <c r="D22" s="25">
        <v>42.943000000000005</v>
      </c>
      <c r="E22" s="25">
        <v>41.601666666666667</v>
      </c>
      <c r="F22" s="25">
        <v>37.138333333333328</v>
      </c>
      <c r="G22" s="26">
        <v>43.467333333333329</v>
      </c>
      <c r="H22" s="28">
        <f t="shared" si="0"/>
        <v>17.041690975182888</v>
      </c>
      <c r="I22" s="27">
        <f t="shared" si="3"/>
        <v>-10.728736829453956</v>
      </c>
      <c r="J22" s="28">
        <f t="shared" si="1"/>
        <v>1.9902163441873753</v>
      </c>
      <c r="K22" s="27">
        <f t="shared" si="2"/>
        <v>1.6522610090426122</v>
      </c>
      <c r="L22" s="18"/>
    </row>
    <row r="23" spans="1:14">
      <c r="A23" s="16"/>
      <c r="B23" s="11" t="s">
        <v>5</v>
      </c>
      <c r="C23" s="25">
        <v>45.201666666666675</v>
      </c>
      <c r="D23" s="25">
        <v>31.385000000000002</v>
      </c>
      <c r="E23" s="25">
        <v>43.401333333333334</v>
      </c>
      <c r="F23" s="25">
        <v>34.604333333333336</v>
      </c>
      <c r="G23" s="26">
        <v>37.477666666666671</v>
      </c>
      <c r="H23" s="28">
        <f t="shared" si="0"/>
        <v>8.3033916754163819</v>
      </c>
      <c r="I23" s="27">
        <f t="shared" si="3"/>
        <v>-20.268962551073688</v>
      </c>
      <c r="J23" s="28">
        <f t="shared" si="1"/>
        <v>1.7159705696693242</v>
      </c>
      <c r="K23" s="27">
        <f t="shared" si="2"/>
        <v>1.5395249484516513</v>
      </c>
      <c r="L23" s="18"/>
    </row>
    <row r="24" spans="1:14">
      <c r="A24" s="16"/>
      <c r="B24" s="11" t="s">
        <v>18</v>
      </c>
      <c r="C24" s="25">
        <v>20.433666666666667</v>
      </c>
      <c r="D24" s="25">
        <v>20.821999999999999</v>
      </c>
      <c r="E24" s="25">
        <v>22.539333333333332</v>
      </c>
      <c r="F24" s="25">
        <v>22.22</v>
      </c>
      <c r="G24" s="26">
        <v>28.63366666666667</v>
      </c>
      <c r="H24" s="28">
        <f t="shared" si="0"/>
        <v>28.864386438643884</v>
      </c>
      <c r="I24" s="27">
        <f t="shared" si="3"/>
        <v>-1.4167825135319001</v>
      </c>
      <c r="J24" s="28">
        <f t="shared" si="1"/>
        <v>1.3110349088360591</v>
      </c>
      <c r="K24" s="27">
        <f t="shared" si="2"/>
        <v>0.98855377518988052</v>
      </c>
      <c r="L24" s="18"/>
    </row>
    <row r="25" spans="1:14">
      <c r="A25" s="16"/>
      <c r="B25" s="11" t="s">
        <v>21</v>
      </c>
      <c r="C25" s="25">
        <v>22.508666666666667</v>
      </c>
      <c r="D25" s="25">
        <v>22.002333333333336</v>
      </c>
      <c r="E25" s="25">
        <v>25.452666666666669</v>
      </c>
      <c r="F25" s="25">
        <v>28.686666666666667</v>
      </c>
      <c r="G25" s="26">
        <v>28.164000000000001</v>
      </c>
      <c r="H25" s="28">
        <f t="shared" si="0"/>
        <v>-1.821984661863818</v>
      </c>
      <c r="I25" s="27">
        <f t="shared" si="3"/>
        <v>12.705937819219981</v>
      </c>
      <c r="J25" s="28">
        <f t="shared" si="1"/>
        <v>1.2895305237119041</v>
      </c>
      <c r="K25" s="27">
        <f t="shared" si="2"/>
        <v>1.276251693561973</v>
      </c>
      <c r="L25" s="18"/>
    </row>
    <row r="26" spans="1:14">
      <c r="A26" s="16"/>
      <c r="B26" s="11" t="s">
        <v>10</v>
      </c>
      <c r="C26" s="25">
        <v>19.651</v>
      </c>
      <c r="D26" s="25">
        <v>20.355666666666668</v>
      </c>
      <c r="E26" s="25">
        <v>24.709666666666664</v>
      </c>
      <c r="F26" s="25">
        <v>28.097999999999999</v>
      </c>
      <c r="G26" s="26">
        <v>23.036000000000001</v>
      </c>
      <c r="H26" s="28">
        <f t="shared" si="0"/>
        <v>-18.01551711865612</v>
      </c>
      <c r="I26" s="27">
        <f t="shared" si="3"/>
        <v>13.712582120357775</v>
      </c>
      <c r="J26" s="28">
        <f t="shared" si="1"/>
        <v>1.054737435883661</v>
      </c>
      <c r="K26" s="27">
        <f t="shared" si="2"/>
        <v>1.2500622851163485</v>
      </c>
      <c r="L26" s="18"/>
    </row>
    <row r="27" spans="1:14">
      <c r="A27" s="16"/>
      <c r="B27" s="11" t="s">
        <v>8</v>
      </c>
      <c r="C27" s="25">
        <v>16.715</v>
      </c>
      <c r="D27" s="25">
        <v>15.580333333333336</v>
      </c>
      <c r="E27" s="25">
        <v>21.209</v>
      </c>
      <c r="F27" s="25">
        <v>19.296333333333333</v>
      </c>
      <c r="G27" s="26">
        <v>19.546000000000003</v>
      </c>
      <c r="H27" s="28">
        <f t="shared" si="0"/>
        <v>1.293855482043238</v>
      </c>
      <c r="I27" s="27">
        <f t="shared" si="3"/>
        <v>-9.0181841042324749</v>
      </c>
      <c r="J27" s="28">
        <f t="shared" si="1"/>
        <v>0.89494260816904148</v>
      </c>
      <c r="K27" s="27">
        <f t="shared" si="2"/>
        <v>0.85848169054855983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H27" sqref="H27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3.9516666666666667</v>
      </c>
      <c r="D13" s="26">
        <v>6.9316666666666675</v>
      </c>
      <c r="E13" s="26">
        <v>7.1446666666666667</v>
      </c>
      <c r="F13" s="26">
        <v>2.7189999999999999</v>
      </c>
      <c r="G13" s="26">
        <v>2.2953333333333332</v>
      </c>
      <c r="H13" s="28">
        <f t="shared" ref="H13:H14" si="0">IF(OR(OR(G13=0,F13=0),G13=""),"",(G13/F13-1)*100)</f>
        <v>-15.581708961628049</v>
      </c>
      <c r="I13" s="27">
        <f>IF(OR(OR(G13=0,F13=0),F13=""),"",(F13/E13-1)*100)</f>
        <v>-61.943640944294117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0.97533333333333339</v>
      </c>
      <c r="D14" s="25">
        <f>D13-SUM(D15:D27)</f>
        <v>1.4656666666666682</v>
      </c>
      <c r="E14" s="25">
        <f>E13-SUM(E15:E27)</f>
        <v>2.9063333333333325</v>
      </c>
      <c r="F14" s="25">
        <f>F13-SUM(F15:F27)</f>
        <v>0.59599999999999964</v>
      </c>
      <c r="G14" s="25">
        <f>G13-SUM(G15:G27)</f>
        <v>0.96566666666666667</v>
      </c>
      <c r="H14" s="28">
        <f t="shared" si="0"/>
        <v>62.024608501118664</v>
      </c>
      <c r="I14" s="27">
        <f>IF(OR(OR(G14=0,F14=0),F14=""),"",(F14/E14-1)*100)</f>
        <v>-79.493061130863637</v>
      </c>
      <c r="J14" s="28">
        <f t="shared" si="1"/>
        <v>42.07086842869591</v>
      </c>
      <c r="K14" s="27">
        <f t="shared" si="2"/>
        <v>21.919823464508998</v>
      </c>
      <c r="L14" s="18"/>
    </row>
    <row r="15" spans="1:15">
      <c r="A15" s="16"/>
      <c r="B15" s="12" t="s">
        <v>4</v>
      </c>
      <c r="C15" s="109">
        <v>1.3786666666666667</v>
      </c>
      <c r="D15" s="109">
        <v>1.593333333333333</v>
      </c>
      <c r="E15" s="109">
        <v>3.1333333333333333</v>
      </c>
      <c r="F15" s="109">
        <v>0.77700000000000002</v>
      </c>
      <c r="G15" s="109">
        <v>0.63700000000000001</v>
      </c>
      <c r="H15" s="50">
        <f t="shared" ref="H15" si="3">IF(OR(OR(G15=0,F15=0),G15=""),"",(G15/F15-1)*100)</f>
        <v>-18.018018018018022</v>
      </c>
      <c r="I15" s="36">
        <f>IF(OR(OR(G15=0,F15=0),F15=""),"",(F15/E15-1)*100)</f>
        <v>-75.202127659574472</v>
      </c>
      <c r="J15" s="50">
        <f t="shared" ref="J15" si="4">IF(G15=0,"",G15/$G$13*100)</f>
        <v>27.751960499564337</v>
      </c>
      <c r="K15" s="36">
        <f t="shared" ref="K15" si="5">IF(F15=0,"",F15/$F$13*100)</f>
        <v>28.576682603898497</v>
      </c>
      <c r="L15" s="18"/>
      <c r="N15" s="23" t="s">
        <v>4</v>
      </c>
      <c r="O15" s="34">
        <f>+G15</f>
        <v>0.63700000000000001</v>
      </c>
    </row>
    <row r="16" spans="1:15">
      <c r="A16" s="16"/>
      <c r="B16" s="11" t="s">
        <v>24</v>
      </c>
      <c r="C16" s="55">
        <v>0</v>
      </c>
      <c r="D16" s="55">
        <v>0.50166666666666659</v>
      </c>
      <c r="E16" s="55">
        <v>0.28166666666666668</v>
      </c>
      <c r="F16" s="55">
        <v>0.33833333333333332</v>
      </c>
      <c r="G16" s="55">
        <v>0.54533333333333334</v>
      </c>
      <c r="H16" s="28">
        <f t="shared" ref="H16" si="6">IF(OR(OR(G16=0,F16=0),G16=""),"",(G16/F16-1)*100)</f>
        <v>61.182266009852214</v>
      </c>
      <c r="I16" s="27">
        <f t="shared" ref="I16" si="7">IF(OR(OR(G16=0,F16=0),F16=""),"",(F16/E16-1)*100)</f>
        <v>20.118343195266263</v>
      </c>
      <c r="J16" s="28">
        <f t="shared" ref="J16" si="8">IF(G16=0,"",G16/$G$13*100)</f>
        <v>23.758350275922162</v>
      </c>
      <c r="K16" s="27">
        <f t="shared" ref="K16" si="9">IF(F16=0,"",F16/$F$13*100)</f>
        <v>12.443300232928772</v>
      </c>
      <c r="L16" s="18"/>
      <c r="N16" s="23" t="s">
        <v>37</v>
      </c>
      <c r="O16" s="34">
        <f>100-O19</f>
        <v>100</v>
      </c>
    </row>
    <row r="17" spans="1:14">
      <c r="A17" s="16"/>
      <c r="B17" s="11" t="s">
        <v>7</v>
      </c>
      <c r="C17" s="25">
        <v>7.4666666666666673E-2</v>
      </c>
      <c r="D17" s="25">
        <v>0.12366666666666666</v>
      </c>
      <c r="E17" s="25">
        <v>6.8333333333333329E-2</v>
      </c>
      <c r="F17" s="25">
        <v>0</v>
      </c>
      <c r="G17" s="25">
        <v>7.4999999999999997E-2</v>
      </c>
      <c r="H17" s="28" t="str">
        <f t="shared" ref="H17:H27" si="10">IF(OR(OR(G17=0,F17=0),G17=""),"",(G17/F17-1)*100)</f>
        <v/>
      </c>
      <c r="I17" s="27" t="str">
        <f t="shared" ref="I17:I27" si="11">IF(OR(OR(G17=0,F17=0),F17=""),"",(F17/E17-1)*100)</f>
        <v/>
      </c>
      <c r="J17" s="28">
        <f t="shared" ref="J17:J27" si="12">IF(G17=0,"",G17/$G$13*100)</f>
        <v>3.2674992738890505</v>
      </c>
      <c r="K17" s="27" t="str">
        <f t="shared" ref="K17:K27" si="13">IF(F17=0,"",F17/$F$13*100)</f>
        <v/>
      </c>
      <c r="L17" s="18"/>
    </row>
    <row r="18" spans="1:14">
      <c r="A18" s="16"/>
      <c r="B18" s="11" t="s">
        <v>10</v>
      </c>
      <c r="C18" s="25">
        <v>4.2333333333333334E-2</v>
      </c>
      <c r="D18" s="25">
        <v>5.9333333333333328E-2</v>
      </c>
      <c r="E18" s="25">
        <v>0</v>
      </c>
      <c r="F18" s="25">
        <v>0</v>
      </c>
      <c r="G18" s="25">
        <v>7.2333333333333333E-2</v>
      </c>
      <c r="H18" s="28" t="str">
        <f t="shared" si="10"/>
        <v/>
      </c>
      <c r="I18" s="27" t="str">
        <f t="shared" si="11"/>
        <v/>
      </c>
      <c r="J18" s="28">
        <f t="shared" si="12"/>
        <v>3.1513215219285509</v>
      </c>
      <c r="K18" s="27" t="str">
        <f t="shared" si="13"/>
        <v/>
      </c>
      <c r="L18" s="18"/>
    </row>
    <row r="19" spans="1:14">
      <c r="A19" s="16"/>
      <c r="B19" s="11" t="s">
        <v>19</v>
      </c>
      <c r="C19" s="25">
        <v>0.54033333333333333</v>
      </c>
      <c r="D19" s="25">
        <v>0.14933333333333335</v>
      </c>
      <c r="E19" s="25">
        <v>0</v>
      </c>
      <c r="F19" s="25">
        <v>0.14866666666666667</v>
      </c>
      <c r="G19" s="25">
        <v>0</v>
      </c>
      <c r="H19" s="28" t="str">
        <f t="shared" si="10"/>
        <v/>
      </c>
      <c r="I19" s="27" t="str">
        <f t="shared" si="11"/>
        <v/>
      </c>
      <c r="J19" s="28" t="str">
        <f t="shared" si="12"/>
        <v/>
      </c>
      <c r="K19" s="27">
        <f t="shared" si="13"/>
        <v>5.4676964570307716</v>
      </c>
      <c r="L19" s="18"/>
    </row>
    <row r="20" spans="1:14">
      <c r="A20" s="16"/>
      <c r="B20" s="11" t="s">
        <v>5</v>
      </c>
      <c r="C20" s="25">
        <v>0</v>
      </c>
      <c r="D20" s="25">
        <v>0.12233333333333334</v>
      </c>
      <c r="E20" s="25">
        <v>0</v>
      </c>
      <c r="F20" s="25">
        <v>0</v>
      </c>
      <c r="G20" s="25">
        <v>0</v>
      </c>
      <c r="H20" s="28" t="str">
        <f t="shared" si="10"/>
        <v/>
      </c>
      <c r="I20" s="27" t="str">
        <f t="shared" si="11"/>
        <v/>
      </c>
      <c r="J20" s="28" t="str">
        <f t="shared" si="12"/>
        <v/>
      </c>
      <c r="K20" s="27" t="str">
        <f t="shared" si="13"/>
        <v/>
      </c>
      <c r="L20" s="18"/>
    </row>
    <row r="21" spans="1:14">
      <c r="A21" s="16"/>
      <c r="B21" s="11" t="s">
        <v>20</v>
      </c>
      <c r="C21" s="25">
        <v>0</v>
      </c>
      <c r="D21" s="25">
        <v>0.13300000000000001</v>
      </c>
      <c r="E21" s="25">
        <v>0</v>
      </c>
      <c r="F21" s="25">
        <v>0</v>
      </c>
      <c r="G21" s="25">
        <v>0</v>
      </c>
      <c r="H21" s="28" t="str">
        <f t="shared" si="10"/>
        <v/>
      </c>
      <c r="I21" s="27" t="str">
        <f t="shared" si="11"/>
        <v/>
      </c>
      <c r="J21" s="28" t="str">
        <f t="shared" si="12"/>
        <v/>
      </c>
      <c r="K21" s="27" t="str">
        <f t="shared" si="13"/>
        <v/>
      </c>
      <c r="L21" s="18"/>
    </row>
    <row r="22" spans="1:14">
      <c r="A22" s="16"/>
      <c r="B22" s="11" t="s">
        <v>21</v>
      </c>
      <c r="C22" s="25">
        <v>6.933333333333333E-2</v>
      </c>
      <c r="D22" s="25">
        <v>9.3999999999999986E-2</v>
      </c>
      <c r="E22" s="25">
        <v>0.13566666666666669</v>
      </c>
      <c r="F22" s="25">
        <v>5.9666666666666666E-2</v>
      </c>
      <c r="G22" s="25">
        <v>0</v>
      </c>
      <c r="H22" s="28" t="str">
        <f t="shared" si="10"/>
        <v/>
      </c>
      <c r="I22" s="27" t="str">
        <f t="shared" si="11"/>
        <v/>
      </c>
      <c r="J22" s="28" t="str">
        <f t="shared" si="12"/>
        <v/>
      </c>
      <c r="K22" s="27">
        <f t="shared" si="13"/>
        <v>2.1944342282701976</v>
      </c>
      <c r="L22" s="18"/>
    </row>
    <row r="23" spans="1:14">
      <c r="A23" s="16"/>
      <c r="B23" s="11" t="s">
        <v>8</v>
      </c>
      <c r="C23" s="25">
        <v>0</v>
      </c>
      <c r="D23" s="25">
        <v>0</v>
      </c>
      <c r="E23" s="25">
        <v>0</v>
      </c>
      <c r="F23" s="25">
        <v>5.8999999999999997E-2</v>
      </c>
      <c r="G23" s="25">
        <v>0</v>
      </c>
      <c r="H23" s="28" t="str">
        <f t="shared" si="10"/>
        <v/>
      </c>
      <c r="I23" s="27" t="str">
        <f t="shared" si="11"/>
        <v/>
      </c>
      <c r="J23" s="28" t="str">
        <f t="shared" si="12"/>
        <v/>
      </c>
      <c r="K23" s="27">
        <f t="shared" si="13"/>
        <v>2.1699154100772344</v>
      </c>
      <c r="L23" s="18"/>
    </row>
    <row r="24" spans="1:14" s="23" customFormat="1">
      <c r="A24" s="16"/>
      <c r="B24" s="11" t="s">
        <v>22</v>
      </c>
      <c r="C24" s="25">
        <v>9.6999999999999989E-2</v>
      </c>
      <c r="D24" s="25">
        <v>0</v>
      </c>
      <c r="E24" s="25">
        <v>0.111</v>
      </c>
      <c r="F24" s="25">
        <v>0</v>
      </c>
      <c r="G24" s="25">
        <v>0</v>
      </c>
      <c r="H24" s="28" t="str">
        <f t="shared" si="10"/>
        <v/>
      </c>
      <c r="I24" s="27" t="str">
        <f t="shared" si="11"/>
        <v/>
      </c>
      <c r="J24" s="28" t="str">
        <f t="shared" si="12"/>
        <v/>
      </c>
      <c r="K24" s="27" t="str">
        <f t="shared" si="13"/>
        <v/>
      </c>
      <c r="L24" s="18"/>
      <c r="M24" s="9"/>
    </row>
    <row r="25" spans="1:14" s="23" customFormat="1">
      <c r="A25" s="16"/>
      <c r="B25" s="11" t="s">
        <v>18</v>
      </c>
      <c r="C25" s="25">
        <v>0</v>
      </c>
      <c r="D25" s="25">
        <v>0</v>
      </c>
      <c r="E25" s="25">
        <v>0</v>
      </c>
      <c r="F25" s="25">
        <v>6.2E-2</v>
      </c>
      <c r="G25" s="25">
        <v>0</v>
      </c>
      <c r="H25" s="28" t="str">
        <f t="shared" si="10"/>
        <v/>
      </c>
      <c r="I25" s="27" t="str">
        <f t="shared" si="11"/>
        <v/>
      </c>
      <c r="J25" s="28" t="str">
        <f t="shared" si="12"/>
        <v/>
      </c>
      <c r="K25" s="27">
        <f t="shared" si="13"/>
        <v>2.2802500919455682</v>
      </c>
      <c r="L25" s="18"/>
      <c r="M25" s="9"/>
    </row>
    <row r="26" spans="1:14" s="23" customFormat="1">
      <c r="A26" s="16"/>
      <c r="B26" s="11" t="s">
        <v>23</v>
      </c>
      <c r="C26" s="25">
        <v>0.59833333333333327</v>
      </c>
      <c r="D26" s="25">
        <v>2.0086666666666666</v>
      </c>
      <c r="E26" s="25">
        <v>0.29366666666666669</v>
      </c>
      <c r="F26" s="25">
        <v>0.67833333333333334</v>
      </c>
      <c r="G26" s="25">
        <v>0</v>
      </c>
      <c r="H26" s="28" t="str">
        <f t="shared" si="10"/>
        <v/>
      </c>
      <c r="I26" s="27" t="str">
        <f t="shared" si="11"/>
        <v/>
      </c>
      <c r="J26" s="28" t="str">
        <f t="shared" si="12"/>
        <v/>
      </c>
      <c r="K26" s="27">
        <f t="shared" si="13"/>
        <v>24.947897511339956</v>
      </c>
      <c r="L26" s="18"/>
      <c r="M26" s="9"/>
    </row>
    <row r="27" spans="1:14" s="23" customFormat="1">
      <c r="A27" s="16"/>
      <c r="B27" s="11" t="s">
        <v>25</v>
      </c>
      <c r="C27" s="25">
        <v>0.17566666666666667</v>
      </c>
      <c r="D27" s="25">
        <v>0.68066666666666664</v>
      </c>
      <c r="E27" s="25">
        <v>0.21466666666666667</v>
      </c>
      <c r="F27" s="25">
        <v>0</v>
      </c>
      <c r="G27" s="25">
        <v>0</v>
      </c>
      <c r="H27" s="28" t="str">
        <f t="shared" si="10"/>
        <v/>
      </c>
      <c r="I27" s="27" t="str">
        <f t="shared" si="11"/>
        <v/>
      </c>
      <c r="J27" s="28" t="str">
        <f t="shared" si="12"/>
        <v/>
      </c>
      <c r="K27" s="27" t="str">
        <f t="shared" si="13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147.87866666666665</v>
      </c>
      <c r="D13" s="26">
        <v>140.82033333333334</v>
      </c>
      <c r="E13" s="26">
        <v>163.94800000000001</v>
      </c>
      <c r="F13" s="26">
        <v>202.68200000000002</v>
      </c>
      <c r="G13" s="26">
        <v>190.16666666666666</v>
      </c>
      <c r="H13" s="28">
        <f t="shared" ref="H13:H27" si="0">IF(OR(OR(G13=0,F13=0),G13=""),"",(G13/F13-1)*100)</f>
        <v>-6.1748617703266007</v>
      </c>
      <c r="I13" s="27">
        <f>IF(OR(OR(G13=0,F13=0),F13=""),"",(F13/E13-1)*100)</f>
        <v>23.625783785102605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133.4023333333333</v>
      </c>
      <c r="D14" s="25">
        <f>D13-SUM(D15:D27)</f>
        <v>120.46300000000001</v>
      </c>
      <c r="E14" s="25">
        <f>E13-SUM(E15:E27)</f>
        <v>144.23233333333334</v>
      </c>
      <c r="F14" s="25">
        <f>F13-SUM(F15:F27)</f>
        <v>185.06233333333336</v>
      </c>
      <c r="G14" s="26">
        <f>G13-SUM(G15:G27)</f>
        <v>168.35733333333332</v>
      </c>
      <c r="H14" s="28">
        <f t="shared" si="0"/>
        <v>-9.0266883050215689</v>
      </c>
      <c r="I14" s="27">
        <f>IF(OR(OR(G14=0,F14=0),F14=""),"",(F14/E14-1)*100)</f>
        <v>28.308493010120262</v>
      </c>
      <c r="J14" s="28">
        <f t="shared" si="1"/>
        <v>88.531463628396139</v>
      </c>
      <c r="K14" s="27">
        <f t="shared" si="2"/>
        <v>91.306743239820676</v>
      </c>
      <c r="L14" s="18"/>
    </row>
    <row r="15" spans="1:15">
      <c r="A15" s="16"/>
      <c r="B15" s="12" t="s">
        <v>4</v>
      </c>
      <c r="C15" s="109">
        <v>5.5116666666666667</v>
      </c>
      <c r="D15" s="109">
        <v>10.552333333333333</v>
      </c>
      <c r="E15" s="109">
        <v>6.1069999999999993</v>
      </c>
      <c r="F15" s="109">
        <v>1.524</v>
      </c>
      <c r="G15" s="109">
        <v>7.4893333333333336</v>
      </c>
      <c r="H15" s="50">
        <f t="shared" si="0"/>
        <v>391.42607174103239</v>
      </c>
      <c r="I15" s="36">
        <f t="shared" ref="I15:I25" si="3">IF(OR(OR(G15=0,F15=0),F15=""),"",(F15/E15-1)*100)</f>
        <v>-75.045030293106279</v>
      </c>
      <c r="J15" s="50">
        <f t="shared" si="1"/>
        <v>3.9382997370727439</v>
      </c>
      <c r="K15" s="36">
        <f t="shared" si="2"/>
        <v>0.75191679576874115</v>
      </c>
      <c r="L15" s="18"/>
      <c r="N15" s="23" t="s">
        <v>4</v>
      </c>
      <c r="O15" s="34">
        <f>J15</f>
        <v>3.9382997370727439</v>
      </c>
    </row>
    <row r="16" spans="1:15">
      <c r="A16" s="16"/>
      <c r="B16" s="11" t="s">
        <v>23</v>
      </c>
      <c r="C16" s="55">
        <v>2.0916666666666668</v>
      </c>
      <c r="D16" s="55">
        <v>1.7586666666666666</v>
      </c>
      <c r="E16" s="55">
        <v>5.6130000000000004</v>
      </c>
      <c r="F16" s="55">
        <v>4.4206666666666665</v>
      </c>
      <c r="G16" s="56">
        <v>3.8916666666666671</v>
      </c>
      <c r="H16" s="28">
        <f t="shared" si="0"/>
        <v>-11.966520886744069</v>
      </c>
      <c r="I16" s="27">
        <f t="shared" si="3"/>
        <v>-21.242354059029644</v>
      </c>
      <c r="J16" s="28">
        <f t="shared" si="1"/>
        <v>2.0464504820333045</v>
      </c>
      <c r="K16" s="27">
        <f t="shared" si="2"/>
        <v>2.1810849837018904</v>
      </c>
      <c r="L16" s="18"/>
      <c r="N16" s="23" t="s">
        <v>37</v>
      </c>
      <c r="O16" s="34">
        <f>100-O15</f>
        <v>96.06170026292726</v>
      </c>
    </row>
    <row r="17" spans="1:14">
      <c r="A17" s="16"/>
      <c r="B17" s="11" t="s">
        <v>24</v>
      </c>
      <c r="C17" s="25">
        <v>1.1339999999999999</v>
      </c>
      <c r="D17" s="25">
        <v>1.28</v>
      </c>
      <c r="E17" s="25">
        <v>1.9003333333333334</v>
      </c>
      <c r="F17" s="25">
        <v>2.419</v>
      </c>
      <c r="G17" s="26">
        <v>2.3160000000000003</v>
      </c>
      <c r="H17" s="28">
        <f t="shared" si="0"/>
        <v>-4.2579578338156177</v>
      </c>
      <c r="I17" s="27">
        <f t="shared" si="3"/>
        <v>27.293457288195057</v>
      </c>
      <c r="J17" s="28">
        <f t="shared" si="1"/>
        <v>1.2178790534618757</v>
      </c>
      <c r="K17" s="27">
        <f t="shared" si="2"/>
        <v>1.1934952289793863</v>
      </c>
      <c r="L17" s="18"/>
    </row>
    <row r="18" spans="1:14">
      <c r="A18" s="16"/>
      <c r="B18" s="11" t="s">
        <v>22</v>
      </c>
      <c r="C18" s="25">
        <v>0.93166666666666653</v>
      </c>
      <c r="D18" s="25">
        <v>0.56666666666666665</v>
      </c>
      <c r="E18" s="25">
        <v>0.94266666666666676</v>
      </c>
      <c r="F18" s="25">
        <v>2.5073333333333334</v>
      </c>
      <c r="G18" s="26">
        <v>2.14</v>
      </c>
      <c r="H18" s="28">
        <f t="shared" si="0"/>
        <v>-14.650358947088538</v>
      </c>
      <c r="I18" s="27">
        <f t="shared" si="3"/>
        <v>165.98302687411595</v>
      </c>
      <c r="J18" s="28">
        <f t="shared" si="1"/>
        <v>1.1253286590709903</v>
      </c>
      <c r="K18" s="27">
        <f t="shared" si="2"/>
        <v>1.2370774579554835</v>
      </c>
      <c r="L18" s="18"/>
    </row>
    <row r="19" spans="1:14">
      <c r="A19" s="16"/>
      <c r="B19" s="11" t="s">
        <v>7</v>
      </c>
      <c r="C19" s="25">
        <v>1.083</v>
      </c>
      <c r="D19" s="25">
        <v>1.0236666666666667</v>
      </c>
      <c r="E19" s="25">
        <v>0.66500000000000004</v>
      </c>
      <c r="F19" s="25">
        <v>1.0906666666666667</v>
      </c>
      <c r="G19" s="26">
        <v>1.3203333333333334</v>
      </c>
      <c r="H19" s="28">
        <f t="shared" si="0"/>
        <v>21.057457212713949</v>
      </c>
      <c r="I19" s="27">
        <f t="shared" si="3"/>
        <v>64.010025062656624</v>
      </c>
      <c r="J19" s="28">
        <f t="shared" si="1"/>
        <v>0.69430324276950039</v>
      </c>
      <c r="K19" s="27">
        <f t="shared" si="2"/>
        <v>0.53811718192373603</v>
      </c>
      <c r="L19" s="18"/>
    </row>
    <row r="20" spans="1:14">
      <c r="A20" s="16"/>
      <c r="B20" s="11" t="s">
        <v>18</v>
      </c>
      <c r="C20" s="25">
        <v>0.77199999999999991</v>
      </c>
      <c r="D20" s="25">
        <v>1.4033333333333333</v>
      </c>
      <c r="E20" s="25">
        <v>1.151</v>
      </c>
      <c r="F20" s="25">
        <v>1.0413333333333334</v>
      </c>
      <c r="G20" s="26">
        <v>1.1483333333333334</v>
      </c>
      <c r="H20" s="28">
        <f t="shared" si="0"/>
        <v>10.275288092189495</v>
      </c>
      <c r="I20" s="27">
        <f t="shared" si="3"/>
        <v>-9.5279467130031765</v>
      </c>
      <c r="J20" s="28">
        <f t="shared" si="1"/>
        <v>0.60385626643295365</v>
      </c>
      <c r="K20" s="27">
        <f t="shared" si="2"/>
        <v>0.51377691819368931</v>
      </c>
      <c r="L20" s="18"/>
    </row>
    <row r="21" spans="1:14">
      <c r="A21" s="16"/>
      <c r="B21" s="11" t="s">
        <v>19</v>
      </c>
      <c r="C21" s="25">
        <v>0.40899999999999997</v>
      </c>
      <c r="D21" s="25">
        <v>1.0900000000000001</v>
      </c>
      <c r="E21" s="25">
        <v>1.3076666666666668</v>
      </c>
      <c r="F21" s="25">
        <v>1.3363333333333332</v>
      </c>
      <c r="G21" s="26">
        <v>1.0570000000000002</v>
      </c>
      <c r="H21" s="28">
        <f t="shared" si="0"/>
        <v>-20.902968321277104</v>
      </c>
      <c r="I21" s="27">
        <f t="shared" si="3"/>
        <v>2.1921998470558091</v>
      </c>
      <c r="J21" s="28">
        <f t="shared" si="1"/>
        <v>0.55582822085889583</v>
      </c>
      <c r="K21" s="27">
        <f t="shared" si="2"/>
        <v>0.65932511684971185</v>
      </c>
      <c r="L21" s="18"/>
    </row>
    <row r="22" spans="1:14">
      <c r="A22" s="16"/>
      <c r="B22" s="11" t="s">
        <v>20</v>
      </c>
      <c r="C22" s="25">
        <v>0.65966666666666673</v>
      </c>
      <c r="D22" s="25">
        <v>0.70833333333333337</v>
      </c>
      <c r="E22" s="25">
        <v>0.61299999999999999</v>
      </c>
      <c r="F22" s="25">
        <v>0.77033333333333331</v>
      </c>
      <c r="G22" s="26">
        <v>0.81266666666666676</v>
      </c>
      <c r="H22" s="28">
        <f t="shared" si="0"/>
        <v>5.4954565123323418</v>
      </c>
      <c r="I22" s="27">
        <f t="shared" si="3"/>
        <v>25.666122892876551</v>
      </c>
      <c r="J22" s="28">
        <f t="shared" si="1"/>
        <v>0.42734443470639794</v>
      </c>
      <c r="K22" s="27">
        <f t="shared" si="2"/>
        <v>0.38006992891985142</v>
      </c>
      <c r="L22" s="18"/>
    </row>
    <row r="23" spans="1:14">
      <c r="A23" s="16"/>
      <c r="B23" s="11" t="s">
        <v>21</v>
      </c>
      <c r="C23" s="25">
        <v>0.59599999999999997</v>
      </c>
      <c r="D23" s="25">
        <v>0.58333333333333337</v>
      </c>
      <c r="E23" s="25">
        <v>0.33533333333333332</v>
      </c>
      <c r="F23" s="25">
        <v>0.32633333333333336</v>
      </c>
      <c r="G23" s="26">
        <v>0.47200000000000003</v>
      </c>
      <c r="H23" s="28">
        <f t="shared" si="0"/>
        <v>44.637385086823286</v>
      </c>
      <c r="I23" s="27">
        <f t="shared" si="3"/>
        <v>-2.6838966202783143</v>
      </c>
      <c r="J23" s="28">
        <f t="shared" si="1"/>
        <v>0.24820333041191942</v>
      </c>
      <c r="K23" s="27">
        <f t="shared" si="2"/>
        <v>0.16100755534943079</v>
      </c>
      <c r="L23" s="18"/>
    </row>
    <row r="24" spans="1:14">
      <c r="A24" s="16"/>
      <c r="B24" s="11" t="s">
        <v>10</v>
      </c>
      <c r="C24" s="25">
        <v>0.42933333333333334</v>
      </c>
      <c r="D24" s="25">
        <v>0.23133333333333336</v>
      </c>
      <c r="E24" s="25">
        <v>0.312</v>
      </c>
      <c r="F24" s="25">
        <v>0.50700000000000001</v>
      </c>
      <c r="G24" s="26">
        <v>0.46666666666666662</v>
      </c>
      <c r="H24" s="28">
        <f t="shared" si="0"/>
        <v>-7.9552925706771971</v>
      </c>
      <c r="I24" s="27">
        <f t="shared" si="3"/>
        <v>62.5</v>
      </c>
      <c r="J24" s="28">
        <f t="shared" si="1"/>
        <v>0.24539877300613494</v>
      </c>
      <c r="K24" s="27">
        <f t="shared" si="2"/>
        <v>0.25014554819865603</v>
      </c>
      <c r="L24" s="18"/>
    </row>
    <row r="25" spans="1:14">
      <c r="A25" s="16"/>
      <c r="B25" s="11" t="s">
        <v>25</v>
      </c>
      <c r="C25" s="25">
        <v>0.47866666666666663</v>
      </c>
      <c r="D25" s="25">
        <v>0.52300000000000002</v>
      </c>
      <c r="E25" s="25">
        <v>0.57299999999999995</v>
      </c>
      <c r="F25" s="25">
        <v>0.62</v>
      </c>
      <c r="G25" s="26">
        <v>0.32800000000000001</v>
      </c>
      <c r="H25" s="28">
        <f t="shared" si="0"/>
        <v>-47.096774193548384</v>
      </c>
      <c r="I25" s="27">
        <f t="shared" si="3"/>
        <v>8.2024432809773238</v>
      </c>
      <c r="J25" s="28">
        <f t="shared" si="1"/>
        <v>0.1724802804557406</v>
      </c>
      <c r="K25" s="27">
        <f t="shared" si="2"/>
        <v>0.30589790903977654</v>
      </c>
      <c r="L25" s="18"/>
    </row>
    <row r="26" spans="1:14">
      <c r="A26" s="16"/>
      <c r="B26" s="11" t="s">
        <v>8</v>
      </c>
      <c r="C26" s="25">
        <v>0.13233333333333333</v>
      </c>
      <c r="D26" s="25">
        <v>0.35899999999999999</v>
      </c>
      <c r="E26" s="25">
        <v>0.19566666666666666</v>
      </c>
      <c r="F26" s="25">
        <v>0.39333333333333331</v>
      </c>
      <c r="G26" s="26">
        <v>0.252</v>
      </c>
      <c r="H26" s="28">
        <f t="shared" ref="H26" si="4">IF(OR(OR(G26=0,F26=0),G26=""),"",(G26/F26-1)*100)</f>
        <v>-35.932203389830505</v>
      </c>
      <c r="I26" s="27">
        <f t="shared" ref="I26" si="5">IF(OR(OR(G26=0,F26=0),F26=""),"",(F26/E26-1)*100)</f>
        <v>101.02214650766612</v>
      </c>
      <c r="J26" s="28">
        <f t="shared" ref="J26" si="6">IF(G26=0,"",G26/$G$13*100)</f>
        <v>0.1325153374233129</v>
      </c>
      <c r="K26" s="27">
        <f t="shared" ref="K26" si="7">IF(F26=0,"",F26/$F$13*100)</f>
        <v>0.19406426487469697</v>
      </c>
      <c r="L26" s="18"/>
    </row>
    <row r="27" spans="1:14">
      <c r="A27" s="16"/>
      <c r="B27" s="11" t="s">
        <v>5</v>
      </c>
      <c r="C27" s="25">
        <v>0.24733333333333332</v>
      </c>
      <c r="D27" s="25">
        <v>0.27766666666666667</v>
      </c>
      <c r="E27" s="25">
        <v>0</v>
      </c>
      <c r="F27" s="25">
        <v>0.66333333333333333</v>
      </c>
      <c r="G27" s="26">
        <v>0.11533333333333333</v>
      </c>
      <c r="H27" s="28">
        <f t="shared" si="0"/>
        <v>-82.613065326633176</v>
      </c>
      <c r="I27" s="27"/>
      <c r="J27" s="28">
        <f t="shared" si="1"/>
        <v>6.0648553900087637E-2</v>
      </c>
      <c r="K27" s="27">
        <f t="shared" si="2"/>
        <v>0.32727787042427708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J23" sqref="J23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11.839333333333334</v>
      </c>
      <c r="D13" s="26">
        <v>11.77</v>
      </c>
      <c r="E13" s="26">
        <v>11.561999999999998</v>
      </c>
      <c r="F13" s="26">
        <v>10.405666666666667</v>
      </c>
      <c r="G13" s="26">
        <v>17.113333333333333</v>
      </c>
      <c r="H13" s="28">
        <f t="shared" ref="H13:H14" si="0">IF(OR(OR(G13=0,F13=0),G13=""),"",(G13/F13-1)*100)</f>
        <v>64.461671525130541</v>
      </c>
      <c r="I13" s="27">
        <f>IF(OR(OR(G13=0,F13=0),F13=""),"",(F13/E13-1)*100)</f>
        <v>-10.001153203021374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10.371333333333334</v>
      </c>
      <c r="D14" s="25">
        <f>D13-SUM(D15:D27)</f>
        <v>10.771333333333333</v>
      </c>
      <c r="E14" s="25">
        <f>E13-SUM(E15:E27)</f>
        <v>6.6049999999999978</v>
      </c>
      <c r="F14" s="25">
        <f>F13-SUM(F15:F27)</f>
        <v>7.9550000000000001</v>
      </c>
      <c r="G14" s="26">
        <f>G13-SUM(G15:G27)</f>
        <v>13.575333333333333</v>
      </c>
      <c r="H14" s="28">
        <f t="shared" si="0"/>
        <v>70.651581814372506</v>
      </c>
      <c r="I14" s="27">
        <f>IF(OR(OR(G14=0,F14=0),F14=""),"",(F14/E14-1)*100)</f>
        <v>20.439061317184006</v>
      </c>
      <c r="J14" s="28">
        <f t="shared" si="1"/>
        <v>79.326061550447989</v>
      </c>
      <c r="K14" s="27">
        <f t="shared" si="2"/>
        <v>76.448729858730829</v>
      </c>
      <c r="L14" s="18"/>
    </row>
    <row r="15" spans="1:15">
      <c r="A15" s="16"/>
      <c r="B15" s="11" t="s">
        <v>23</v>
      </c>
      <c r="C15" s="55">
        <v>0.52800000000000002</v>
      </c>
      <c r="D15" s="55">
        <v>0</v>
      </c>
      <c r="E15" s="55">
        <v>0.42333333333333334</v>
      </c>
      <c r="F15" s="55">
        <v>0</v>
      </c>
      <c r="G15" s="56">
        <v>1.0446666666666666</v>
      </c>
      <c r="H15" s="28" t="str">
        <f t="shared" ref="H15:H21" si="3">IF(OR(OR(G15=0,F15=0),G15=""),"",(G15/F15-1)*100)</f>
        <v/>
      </c>
      <c r="I15" s="27" t="str">
        <f t="shared" ref="I15:I23" si="4">IF(OR(OR(G15=0,F15=0),F15=""),"",(F15/E15-1)*100)</f>
        <v/>
      </c>
      <c r="J15" s="28">
        <f t="shared" ref="J15:J21" si="5">IF(G15=0,"",G15/$G$13*100)</f>
        <v>6.1044020257109466</v>
      </c>
      <c r="K15" s="27" t="str">
        <f t="shared" ref="K15:K21" si="6">IF(F15=0,"",F15/$F$13*100)</f>
        <v/>
      </c>
      <c r="L15" s="18"/>
      <c r="N15" s="23" t="s">
        <v>4</v>
      </c>
      <c r="O15" s="34">
        <v>0</v>
      </c>
    </row>
    <row r="16" spans="1:15">
      <c r="A16" s="16"/>
      <c r="B16" s="11" t="s">
        <v>19</v>
      </c>
      <c r="C16" s="25">
        <v>0.13566666666666666</v>
      </c>
      <c r="D16" s="25">
        <v>0</v>
      </c>
      <c r="E16" s="25">
        <v>0.27133333333333337</v>
      </c>
      <c r="F16" s="25">
        <v>0.39500000000000002</v>
      </c>
      <c r="G16" s="26">
        <v>0.85233333333333317</v>
      </c>
      <c r="H16" s="28">
        <f t="shared" si="3"/>
        <v>115.78059071729952</v>
      </c>
      <c r="I16" s="27">
        <f t="shared" si="4"/>
        <v>45.577395577395578</v>
      </c>
      <c r="J16" s="28">
        <f t="shared" si="5"/>
        <v>4.9805220101285537</v>
      </c>
      <c r="K16" s="27">
        <f t="shared" si="6"/>
        <v>3.7960085850658301</v>
      </c>
      <c r="L16" s="18"/>
      <c r="N16" s="23" t="s">
        <v>37</v>
      </c>
      <c r="O16" s="34">
        <f>100-O15</f>
        <v>100</v>
      </c>
    </row>
    <row r="17" spans="1:14">
      <c r="A17" s="16"/>
      <c r="B17" s="11" t="s">
        <v>18</v>
      </c>
      <c r="C17" s="25">
        <v>0</v>
      </c>
      <c r="D17" s="25">
        <v>5.6666666666666671E-2</v>
      </c>
      <c r="E17" s="25">
        <v>0.24</v>
      </c>
      <c r="F17" s="25">
        <v>0.23066666666666666</v>
      </c>
      <c r="G17" s="26">
        <v>0.71466666666666667</v>
      </c>
      <c r="H17" s="28">
        <f t="shared" si="3"/>
        <v>209.82658959537574</v>
      </c>
      <c r="I17" s="27">
        <f t="shared" si="4"/>
        <v>-3.8888888888888862</v>
      </c>
      <c r="J17" s="28">
        <f t="shared" si="5"/>
        <v>4.1760810284378653</v>
      </c>
      <c r="K17" s="27">
        <f t="shared" si="6"/>
        <v>2.2167408783675562</v>
      </c>
      <c r="L17" s="18"/>
    </row>
    <row r="18" spans="1:14">
      <c r="A18" s="16"/>
      <c r="B18" s="11" t="s">
        <v>20</v>
      </c>
      <c r="C18" s="25">
        <v>0.48433333333333328</v>
      </c>
      <c r="D18" s="25">
        <v>0.12566666666666668</v>
      </c>
      <c r="E18" s="25">
        <v>0.68666666666666665</v>
      </c>
      <c r="F18" s="25">
        <v>0.49133333333333334</v>
      </c>
      <c r="G18" s="26">
        <v>0.46066666666666672</v>
      </c>
      <c r="H18" s="28">
        <f t="shared" si="3"/>
        <v>-6.241519674355489</v>
      </c>
      <c r="I18" s="27">
        <f t="shared" si="4"/>
        <v>-28.446601941747574</v>
      </c>
      <c r="J18" s="28">
        <f t="shared" si="5"/>
        <v>2.6918582002337361</v>
      </c>
      <c r="K18" s="27">
        <f t="shared" si="6"/>
        <v>4.7217862062337828</v>
      </c>
      <c r="L18" s="18"/>
    </row>
    <row r="19" spans="1:14">
      <c r="A19" s="16"/>
      <c r="B19" s="11" t="s">
        <v>5</v>
      </c>
      <c r="C19" s="25">
        <v>0.18833333333333332</v>
      </c>
      <c r="D19" s="25">
        <v>0</v>
      </c>
      <c r="E19" s="25">
        <v>0.47266666666666662</v>
      </c>
      <c r="F19" s="25">
        <v>0</v>
      </c>
      <c r="G19" s="26">
        <v>0.22700000000000001</v>
      </c>
      <c r="H19" s="28" t="str">
        <f t="shared" si="3"/>
        <v/>
      </c>
      <c r="I19" s="27" t="str">
        <f t="shared" si="4"/>
        <v/>
      </c>
      <c r="J19" s="28">
        <f t="shared" si="5"/>
        <v>1.3264511102454226</v>
      </c>
      <c r="K19" s="27" t="str">
        <f t="shared" si="6"/>
        <v/>
      </c>
      <c r="L19" s="18"/>
    </row>
    <row r="20" spans="1:14">
      <c r="A20" s="16"/>
      <c r="B20" s="11" t="s">
        <v>21</v>
      </c>
      <c r="C20" s="25">
        <v>0</v>
      </c>
      <c r="D20" s="25">
        <v>0</v>
      </c>
      <c r="E20" s="25">
        <v>0</v>
      </c>
      <c r="F20" s="25">
        <v>5.2666666666666667E-2</v>
      </c>
      <c r="G20" s="26">
        <v>0.10833333333333334</v>
      </c>
      <c r="H20" s="28">
        <f t="shared" si="3"/>
        <v>105.69620253164555</v>
      </c>
      <c r="I20" s="27"/>
      <c r="J20" s="28">
        <f t="shared" si="5"/>
        <v>0.63303467082197118</v>
      </c>
      <c r="K20" s="27">
        <f t="shared" si="6"/>
        <v>0.50613447800877731</v>
      </c>
      <c r="L20" s="18"/>
    </row>
    <row r="21" spans="1:14">
      <c r="A21" s="16"/>
      <c r="B21" s="11" t="s">
        <v>7</v>
      </c>
      <c r="C21" s="25">
        <v>9.2666666666666675E-2</v>
      </c>
      <c r="D21" s="25">
        <v>0</v>
      </c>
      <c r="E21" s="25">
        <v>0.18166666666666667</v>
      </c>
      <c r="F21" s="25">
        <v>0.16333333333333333</v>
      </c>
      <c r="G21" s="26">
        <v>8.4000000000000005E-2</v>
      </c>
      <c r="H21" s="28">
        <f t="shared" si="3"/>
        <v>-48.571428571428562</v>
      </c>
      <c r="I21" s="27"/>
      <c r="J21" s="28">
        <f t="shared" si="5"/>
        <v>0.49084534476042074</v>
      </c>
      <c r="K21" s="27">
        <f t="shared" si="6"/>
        <v>1.569657558381651</v>
      </c>
      <c r="L21" s="18"/>
    </row>
    <row r="22" spans="1:14">
      <c r="A22" s="16"/>
      <c r="B22" s="11" t="s">
        <v>8</v>
      </c>
      <c r="C22" s="25">
        <v>3.9E-2</v>
      </c>
      <c r="D22" s="25">
        <v>0</v>
      </c>
      <c r="E22" s="25">
        <v>8.7333333333333332E-2</v>
      </c>
      <c r="F22" s="25">
        <v>4.1666666666666664E-2</v>
      </c>
      <c r="G22" s="26">
        <v>4.6333333333333337E-2</v>
      </c>
      <c r="H22" s="28">
        <f t="shared" ref="H22" si="7">IF(OR(OR(G22=0,F22=0),G22=""),"",(G22/F22-1)*100)</f>
        <v>11.20000000000001</v>
      </c>
      <c r="I22" s="27">
        <f t="shared" si="4"/>
        <v>-52.290076335877863</v>
      </c>
      <c r="J22" s="28">
        <f t="shared" ref="J22:J23" si="8">IF(G22=0,"",G22/$G$13*100)</f>
        <v>0.27074405921308925</v>
      </c>
      <c r="K22" s="27">
        <f t="shared" ref="K22:K23" si="9">IF(F22=0,"",F22/$F$13*100)</f>
        <v>0.4004228465259313</v>
      </c>
      <c r="L22" s="18"/>
    </row>
    <row r="23" spans="1:14">
      <c r="A23" s="16"/>
      <c r="B23" s="12" t="s">
        <v>4</v>
      </c>
      <c r="C23" s="109">
        <v>0</v>
      </c>
      <c r="D23" s="109">
        <v>0.71933333333333327</v>
      </c>
      <c r="E23" s="109">
        <v>2.5066666666666664</v>
      </c>
      <c r="F23" s="109">
        <v>0</v>
      </c>
      <c r="G23" s="109">
        <v>0</v>
      </c>
      <c r="H23" s="50" t="str">
        <f t="shared" ref="H23" si="10">IF(OR(OR(G23=0,F23=0),G23=""),"",(G23/F23-1)*100)</f>
        <v/>
      </c>
      <c r="I23" s="36" t="str">
        <f t="shared" si="4"/>
        <v/>
      </c>
      <c r="J23" s="50" t="str">
        <f t="shared" si="8"/>
        <v/>
      </c>
      <c r="K23" s="36" t="str">
        <f t="shared" si="9"/>
        <v/>
      </c>
      <c r="L23" s="18"/>
    </row>
    <row r="24" spans="1:14">
      <c r="A24" s="16"/>
      <c r="B24" s="11" t="s">
        <v>10</v>
      </c>
      <c r="C24" s="25">
        <v>0</v>
      </c>
      <c r="D24" s="25">
        <v>9.6999999999999989E-2</v>
      </c>
      <c r="E24" s="25">
        <v>0</v>
      </c>
      <c r="F24" s="25">
        <v>0</v>
      </c>
      <c r="G24" s="26">
        <v>0</v>
      </c>
      <c r="H24" s="28" t="str">
        <f t="shared" ref="H24:H27" si="11">IF(OR(OR(G24=0,F24=0),G24=""),"",(G24/F24-1)*100)</f>
        <v/>
      </c>
      <c r="I24" s="27" t="str">
        <f t="shared" ref="I24:I27" si="12">IF(OR(OR(G24=0,F24=0),F24=""),"",(F24/E24-1)*100)</f>
        <v/>
      </c>
      <c r="J24" s="28" t="str">
        <f t="shared" ref="J24:J27" si="13">IF(G24=0,"",G24/$G$13*100)</f>
        <v/>
      </c>
      <c r="K24" s="27" t="str">
        <f t="shared" ref="K24:K27" si="14">IF(F24=0,"",F24/$F$13*100)</f>
        <v/>
      </c>
      <c r="L24" s="18"/>
    </row>
    <row r="25" spans="1:14">
      <c r="A25" s="16"/>
      <c r="B25" s="11" t="s">
        <v>22</v>
      </c>
      <c r="C25" s="25">
        <v>0</v>
      </c>
      <c r="D25" s="25">
        <v>0</v>
      </c>
      <c r="E25" s="25">
        <v>8.7333333333333332E-2</v>
      </c>
      <c r="F25" s="25">
        <v>0.17166666666666666</v>
      </c>
      <c r="G25" s="25">
        <v>0</v>
      </c>
      <c r="H25" s="28" t="str">
        <f t="shared" si="11"/>
        <v/>
      </c>
      <c r="I25" s="27" t="str">
        <f t="shared" si="12"/>
        <v/>
      </c>
      <c r="J25" s="28" t="str">
        <f t="shared" si="13"/>
        <v/>
      </c>
      <c r="K25" s="27">
        <f t="shared" si="14"/>
        <v>1.6497421276868374</v>
      </c>
      <c r="L25" s="18"/>
    </row>
    <row r="26" spans="1:14">
      <c r="A26" s="16"/>
      <c r="B26" s="11" t="s">
        <v>24</v>
      </c>
      <c r="C26" s="25">
        <v>0</v>
      </c>
      <c r="D26" s="25">
        <v>0</v>
      </c>
      <c r="E26" s="25">
        <v>0</v>
      </c>
      <c r="F26" s="25">
        <v>0.68299999999999994</v>
      </c>
      <c r="G26" s="26">
        <v>0</v>
      </c>
      <c r="H26" s="28" t="str">
        <f t="shared" si="11"/>
        <v/>
      </c>
      <c r="I26" s="27" t="str">
        <f t="shared" si="12"/>
        <v/>
      </c>
      <c r="J26" s="28" t="str">
        <f t="shared" si="13"/>
        <v/>
      </c>
      <c r="K26" s="27">
        <f t="shared" si="14"/>
        <v>6.5637313002530657</v>
      </c>
      <c r="L26" s="18"/>
    </row>
    <row r="27" spans="1:14">
      <c r="A27" s="16"/>
      <c r="B27" s="11" t="s">
        <v>25</v>
      </c>
      <c r="C27" s="25">
        <v>0</v>
      </c>
      <c r="D27" s="25">
        <v>0</v>
      </c>
      <c r="E27" s="25">
        <v>0</v>
      </c>
      <c r="F27" s="25">
        <v>0.22133333333333335</v>
      </c>
      <c r="G27" s="26">
        <v>0</v>
      </c>
      <c r="H27" s="28" t="str">
        <f t="shared" si="11"/>
        <v/>
      </c>
      <c r="I27" s="27" t="str">
        <f t="shared" si="12"/>
        <v/>
      </c>
      <c r="J27" s="28" t="str">
        <f t="shared" si="13"/>
        <v/>
      </c>
      <c r="K27" s="27">
        <f t="shared" si="14"/>
        <v>2.1270461607457478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232.70700000000002</v>
      </c>
      <c r="D13" s="26">
        <v>266.78466666666668</v>
      </c>
      <c r="E13" s="26">
        <v>296.38400000000001</v>
      </c>
      <c r="F13" s="26">
        <v>278.41633333333334</v>
      </c>
      <c r="G13" s="26">
        <v>281.02966666666669</v>
      </c>
      <c r="H13" s="28">
        <f t="shared" ref="H13:H27" si="0">IF(OR(OR(G13=0,F13=0),G13=""),"",(G13/F13-1)*100)</f>
        <v>0.93864224919755213</v>
      </c>
      <c r="I13" s="27">
        <f>IF(OR(OR(G13=0,F13=0),F13=""),"",(F13/E13-1)*100)</f>
        <v>-6.0622930612538761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56.469333333333395</v>
      </c>
      <c r="D14" s="25">
        <f>D13-SUM(D15:D27)</f>
        <v>78.768666666666633</v>
      </c>
      <c r="E14" s="25">
        <f>E13-SUM(E15:E27)</f>
        <v>72.304666666666719</v>
      </c>
      <c r="F14" s="25">
        <f>F13-SUM(F15:F27)</f>
        <v>78.858666666666721</v>
      </c>
      <c r="G14" s="26">
        <f>G13-SUM(G15:G27)</f>
        <v>72.250666666666746</v>
      </c>
      <c r="H14" s="28">
        <f t="shared" si="0"/>
        <v>-8.3795482212903778</v>
      </c>
      <c r="I14" s="27">
        <f>IF(OR(OR(G14=0,F14=0),F14=""),"",(F14/E14-1)*100)</f>
        <v>9.0644218446020108</v>
      </c>
      <c r="J14" s="28">
        <f t="shared" si="1"/>
        <v>25.709266755941567</v>
      </c>
      <c r="K14" s="27">
        <f t="shared" si="2"/>
        <v>28.32400876864266</v>
      </c>
      <c r="L14" s="18"/>
    </row>
    <row r="15" spans="1:15">
      <c r="A15" s="16"/>
      <c r="B15" s="12" t="s">
        <v>4</v>
      </c>
      <c r="C15" s="109">
        <v>53.420333333333332</v>
      </c>
      <c r="D15" s="109">
        <v>63.613666666666667</v>
      </c>
      <c r="E15" s="109">
        <v>81.38666666666667</v>
      </c>
      <c r="F15" s="109">
        <v>60.956333333333333</v>
      </c>
      <c r="G15" s="109">
        <v>74.910333333333327</v>
      </c>
      <c r="H15" s="50">
        <f t="shared" si="0"/>
        <v>22.891796860047343</v>
      </c>
      <c r="I15" s="36">
        <f t="shared" ref="I15:I27" si="3">IF(OR(OR(G15=0,F15=0),F15=""),"",(F15/E15-1)*100)</f>
        <v>-25.102801441677592</v>
      </c>
      <c r="J15" s="50">
        <f t="shared" si="1"/>
        <v>26.65566743250119</v>
      </c>
      <c r="K15" s="36">
        <f t="shared" si="2"/>
        <v>21.893950187309414</v>
      </c>
      <c r="L15" s="18"/>
      <c r="N15" s="23" t="s">
        <v>4</v>
      </c>
      <c r="O15" s="34">
        <f>J15</f>
        <v>26.65566743250119</v>
      </c>
    </row>
    <row r="16" spans="1:15">
      <c r="A16" s="16"/>
      <c r="B16" s="11" t="s">
        <v>23</v>
      </c>
      <c r="C16" s="55">
        <v>42.250666666666667</v>
      </c>
      <c r="D16" s="55">
        <v>49.417999999999999</v>
      </c>
      <c r="E16" s="55">
        <v>55.668333333333329</v>
      </c>
      <c r="F16" s="55">
        <v>55.105666666666657</v>
      </c>
      <c r="G16" s="56">
        <v>42.383000000000003</v>
      </c>
      <c r="H16" s="28">
        <f t="shared" si="0"/>
        <v>-23.08776471869195</v>
      </c>
      <c r="I16" s="27">
        <f t="shared" si="3"/>
        <v>-1.0107481811921892</v>
      </c>
      <c r="J16" s="28">
        <f t="shared" si="1"/>
        <v>15.081325933560988</v>
      </c>
      <c r="K16" s="27">
        <f t="shared" si="2"/>
        <v>19.792540906963069</v>
      </c>
      <c r="L16" s="18"/>
      <c r="N16" s="23" t="s">
        <v>37</v>
      </c>
      <c r="O16" s="34">
        <f>100-O15</f>
        <v>73.34433256749881</v>
      </c>
    </row>
    <row r="17" spans="1:14">
      <c r="A17" s="16"/>
      <c r="B17" s="11" t="s">
        <v>24</v>
      </c>
      <c r="C17" s="25">
        <v>24.215333333333334</v>
      </c>
      <c r="D17" s="25">
        <v>23.907333333333337</v>
      </c>
      <c r="E17" s="25">
        <v>30.995000000000001</v>
      </c>
      <c r="F17" s="25">
        <v>27.816666666666666</v>
      </c>
      <c r="G17" s="26">
        <v>36.800666666666665</v>
      </c>
      <c r="H17" s="28">
        <f t="shared" si="0"/>
        <v>32.297183942480515</v>
      </c>
      <c r="I17" s="27">
        <f t="shared" si="3"/>
        <v>-10.254342098187886</v>
      </c>
      <c r="J17" s="28">
        <f t="shared" si="1"/>
        <v>13.094940154598147</v>
      </c>
      <c r="K17" s="27">
        <f t="shared" si="2"/>
        <v>9.9910326142264161</v>
      </c>
      <c r="L17" s="18"/>
    </row>
    <row r="18" spans="1:14">
      <c r="A18" s="16"/>
      <c r="B18" s="11" t="s">
        <v>19</v>
      </c>
      <c r="C18" s="25">
        <v>9.9883333333333333</v>
      </c>
      <c r="D18" s="25">
        <v>11.071333333333333</v>
      </c>
      <c r="E18" s="25">
        <v>8.9619999999999997</v>
      </c>
      <c r="F18" s="25">
        <v>9.6529999999999987</v>
      </c>
      <c r="G18" s="26">
        <v>11.320666666666668</v>
      </c>
      <c r="H18" s="28">
        <f t="shared" si="0"/>
        <v>17.27614903829555</v>
      </c>
      <c r="I18" s="27">
        <f t="shared" si="3"/>
        <v>7.7103325150635893</v>
      </c>
      <c r="J18" s="28">
        <f t="shared" si="1"/>
        <v>4.0282817116579626</v>
      </c>
      <c r="K18" s="27">
        <f t="shared" si="2"/>
        <v>3.4671098079734302</v>
      </c>
      <c r="L18" s="18"/>
    </row>
    <row r="19" spans="1:14">
      <c r="A19" s="16"/>
      <c r="B19" s="11" t="s">
        <v>20</v>
      </c>
      <c r="C19" s="25">
        <v>12.075333333333333</v>
      </c>
      <c r="D19" s="25">
        <v>7.5076666666666663</v>
      </c>
      <c r="E19" s="25">
        <v>9.5023333333333344</v>
      </c>
      <c r="F19" s="25">
        <v>11.547666666666666</v>
      </c>
      <c r="G19" s="26">
        <v>10.832000000000001</v>
      </c>
      <c r="H19" s="28">
        <f t="shared" si="0"/>
        <v>-6.1975002164939452</v>
      </c>
      <c r="I19" s="27">
        <f t="shared" si="3"/>
        <v>21.524537832812985</v>
      </c>
      <c r="J19" s="28">
        <f t="shared" si="1"/>
        <v>3.8543973412059702</v>
      </c>
      <c r="K19" s="27">
        <f t="shared" si="2"/>
        <v>4.1476254386416498</v>
      </c>
      <c r="L19" s="18"/>
    </row>
    <row r="20" spans="1:14">
      <c r="A20" s="16"/>
      <c r="B20" s="11" t="s">
        <v>25</v>
      </c>
      <c r="C20" s="25">
        <v>12.188333333333333</v>
      </c>
      <c r="D20" s="25">
        <v>9.4060000000000006</v>
      </c>
      <c r="E20" s="25">
        <v>10.170333333333334</v>
      </c>
      <c r="F20" s="25">
        <v>10.785666666666666</v>
      </c>
      <c r="G20" s="26">
        <v>7.9516666666666653</v>
      </c>
      <c r="H20" s="28">
        <f t="shared" si="0"/>
        <v>-26.275612695861795</v>
      </c>
      <c r="I20" s="27">
        <f t="shared" si="3"/>
        <v>6.0502769492969621</v>
      </c>
      <c r="J20" s="28">
        <f t="shared" si="1"/>
        <v>2.8294758916318439</v>
      </c>
      <c r="K20" s="27">
        <f t="shared" si="2"/>
        <v>3.8739345991434888</v>
      </c>
      <c r="L20" s="18"/>
    </row>
    <row r="21" spans="1:14">
      <c r="A21" s="16"/>
      <c r="B21" s="11" t="s">
        <v>22</v>
      </c>
      <c r="C21" s="25">
        <v>5.3820000000000006</v>
      </c>
      <c r="D21" s="25">
        <v>4.8423333333333334</v>
      </c>
      <c r="E21" s="25">
        <v>7.3656666666666668</v>
      </c>
      <c r="F21" s="25">
        <v>7.06</v>
      </c>
      <c r="G21" s="26">
        <v>6.8276666666666666</v>
      </c>
      <c r="H21" s="28">
        <f t="shared" si="0"/>
        <v>-3.2908404154863069</v>
      </c>
      <c r="I21" s="27">
        <f t="shared" si="3"/>
        <v>-4.1498845997194227</v>
      </c>
      <c r="J21" s="28">
        <f t="shared" si="1"/>
        <v>2.4295181173043412</v>
      </c>
      <c r="K21" s="27">
        <f t="shared" si="2"/>
        <v>2.535770770153571</v>
      </c>
      <c r="L21" s="18"/>
    </row>
    <row r="22" spans="1:14">
      <c r="A22" s="16"/>
      <c r="B22" s="11" t="s">
        <v>7</v>
      </c>
      <c r="C22" s="25">
        <v>4.3703333333333338</v>
      </c>
      <c r="D22" s="25">
        <v>7.9386666666666663</v>
      </c>
      <c r="E22" s="25">
        <v>5.426333333333333</v>
      </c>
      <c r="F22" s="25">
        <v>4.2993333333333332</v>
      </c>
      <c r="G22" s="26">
        <v>6.1189999999999998</v>
      </c>
      <c r="H22" s="28">
        <f t="shared" si="0"/>
        <v>42.324391378508295</v>
      </c>
      <c r="I22" s="27">
        <f t="shared" si="3"/>
        <v>-20.769089010381471</v>
      </c>
      <c r="J22" s="28">
        <f t="shared" si="1"/>
        <v>2.1773501967170721</v>
      </c>
      <c r="K22" s="27">
        <f t="shared" si="2"/>
        <v>1.544210169661981</v>
      </c>
      <c r="L22" s="18"/>
    </row>
    <row r="23" spans="1:14">
      <c r="A23" s="16"/>
      <c r="B23" s="11" t="s">
        <v>5</v>
      </c>
      <c r="C23" s="25">
        <v>4.9513333333333334</v>
      </c>
      <c r="D23" s="25">
        <v>4.0876666666666663</v>
      </c>
      <c r="E23" s="25">
        <v>5.5529999999999999</v>
      </c>
      <c r="F23" s="25">
        <v>3.1156666666666664</v>
      </c>
      <c r="G23" s="26">
        <v>3.4006666666666665</v>
      </c>
      <c r="H23" s="28">
        <f t="shared" si="0"/>
        <v>9.1473199957205598</v>
      </c>
      <c r="I23" s="27">
        <f t="shared" si="3"/>
        <v>-43.892190407587492</v>
      </c>
      <c r="J23" s="28">
        <f t="shared" si="1"/>
        <v>1.210073906788014</v>
      </c>
      <c r="K23" s="27">
        <f t="shared" si="2"/>
        <v>1.1190674876593685</v>
      </c>
      <c r="L23" s="18"/>
    </row>
    <row r="24" spans="1:14">
      <c r="A24" s="16"/>
      <c r="B24" s="11" t="s">
        <v>21</v>
      </c>
      <c r="C24" s="25">
        <v>2.799666666666667</v>
      </c>
      <c r="D24" s="25">
        <v>2.2656666666666667</v>
      </c>
      <c r="E24" s="25">
        <v>3.8516666666666666</v>
      </c>
      <c r="F24" s="25">
        <v>3.6916666666666664</v>
      </c>
      <c r="G24" s="26">
        <v>3.0109999999999997</v>
      </c>
      <c r="H24" s="28">
        <f t="shared" si="0"/>
        <v>-18.437923250564335</v>
      </c>
      <c r="I24" s="27">
        <f t="shared" si="3"/>
        <v>-4.1540458675897955</v>
      </c>
      <c r="J24" s="28">
        <f t="shared" si="1"/>
        <v>1.0714171338968956</v>
      </c>
      <c r="K24" s="27">
        <f t="shared" si="2"/>
        <v>1.3259519017682151</v>
      </c>
      <c r="L24" s="18"/>
    </row>
    <row r="25" spans="1:14">
      <c r="A25" s="16"/>
      <c r="B25" s="11" t="s">
        <v>10</v>
      </c>
      <c r="C25" s="25">
        <v>2.0150000000000001</v>
      </c>
      <c r="D25" s="25">
        <v>1.8253333333333337</v>
      </c>
      <c r="E25" s="25">
        <v>2.5786666666666664</v>
      </c>
      <c r="F25" s="25">
        <v>3.0786666666666669</v>
      </c>
      <c r="G25" s="26">
        <v>2.831</v>
      </c>
      <c r="H25" s="28">
        <f t="shared" si="0"/>
        <v>-8.0446080554352655</v>
      </c>
      <c r="I25" s="27">
        <f t="shared" si="3"/>
        <v>19.389865563598786</v>
      </c>
      <c r="J25" s="28">
        <f t="shared" si="1"/>
        <v>1.007366956513488</v>
      </c>
      <c r="K25" s="27">
        <f t="shared" si="2"/>
        <v>1.1057780374475157</v>
      </c>
      <c r="L25" s="18"/>
    </row>
    <row r="26" spans="1:14">
      <c r="A26" s="16"/>
      <c r="B26" s="11" t="s">
        <v>18</v>
      </c>
      <c r="C26" s="25">
        <v>1.3979999999999999</v>
      </c>
      <c r="D26" s="25">
        <v>0.82833333333333325</v>
      </c>
      <c r="E26" s="25">
        <v>1.7309999999999999</v>
      </c>
      <c r="F26" s="25">
        <v>1.3513333333333335</v>
      </c>
      <c r="G26" s="26">
        <v>1.3266666666666664</v>
      </c>
      <c r="H26" s="28">
        <f t="shared" si="0"/>
        <v>-1.8253576714356456</v>
      </c>
      <c r="I26" s="27">
        <f t="shared" si="3"/>
        <v>-21.933371846716721</v>
      </c>
      <c r="J26" s="28">
        <f t="shared" si="1"/>
        <v>0.47207352960363608</v>
      </c>
      <c r="K26" s="27">
        <f t="shared" si="2"/>
        <v>0.48536424467434269</v>
      </c>
      <c r="L26" s="18"/>
    </row>
    <row r="27" spans="1:14">
      <c r="A27" s="16"/>
      <c r="B27" s="11" t="s">
        <v>8</v>
      </c>
      <c r="C27" s="25">
        <v>1.1830000000000001</v>
      </c>
      <c r="D27" s="25">
        <v>1.304</v>
      </c>
      <c r="E27" s="25">
        <v>0.88833333333333331</v>
      </c>
      <c r="F27" s="25">
        <v>1.0959999999999999</v>
      </c>
      <c r="G27" s="26">
        <v>1.0646666666666667</v>
      </c>
      <c r="H27" s="28">
        <f t="shared" si="0"/>
        <v>-2.8588807785888015</v>
      </c>
      <c r="I27" s="27">
        <f t="shared" si="3"/>
        <v>23.377110694183845</v>
      </c>
      <c r="J27" s="28">
        <f t="shared" si="1"/>
        <v>0.37884493807889791</v>
      </c>
      <c r="K27" s="27">
        <f t="shared" si="2"/>
        <v>0.39365506573488857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9.1173333333333328</v>
      </c>
      <c r="D13" s="26">
        <v>8.18</v>
      </c>
      <c r="E13" s="26">
        <v>10.572666666666668</v>
      </c>
      <c r="F13" s="26">
        <v>6.0760000000000005</v>
      </c>
      <c r="G13" s="26">
        <v>11.774333333333333</v>
      </c>
      <c r="H13" s="28">
        <f t="shared" ref="H13" si="0">IF(OR(OR(G13=0,F13=0),G13=""),"",(G13/F13-1)*100)</f>
        <v>93.784287908711846</v>
      </c>
      <c r="I13" s="27">
        <f>IF(OR(OR(G13=0,F13=0),F13=""),"",(F13/E13-1)*100)</f>
        <v>-42.531054921495681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4.79</v>
      </c>
      <c r="D14" s="25">
        <f>D13-SUM(D15:D27)</f>
        <v>4.472999999999999</v>
      </c>
      <c r="E14" s="25">
        <f>E13-SUM(E15:E27)</f>
        <v>6.2676666666666678</v>
      </c>
      <c r="F14" s="25">
        <f>F13-SUM(F15:F27)</f>
        <v>3.1913333333333336</v>
      </c>
      <c r="G14" s="26">
        <f>G13-SUM(G15:G27)</f>
        <v>8.3506666666666671</v>
      </c>
      <c r="H14" s="28">
        <f t="shared" ref="H14:H17" si="3">IF(OR(OR(G14=0,F14=0),G14=""),"",(G14/F14-1)*100)</f>
        <v>161.66701483183621</v>
      </c>
      <c r="I14" s="27">
        <f t="shared" ref="I14:I17" si="4">IF(OR(OR(G14=0,F14=0),F14=""),"",(F14/E14-1)*100)</f>
        <v>-49.082593203212255</v>
      </c>
      <c r="J14" s="28">
        <f t="shared" ref="J14:J17" si="5">IF(G14=0,"",G14/$G$13*100)</f>
        <v>70.92262831582822</v>
      </c>
      <c r="K14" s="27">
        <f t="shared" ref="K14:K17" si="6">IF(F14=0,"",F14/$F$13*100)</f>
        <v>52.523590081193774</v>
      </c>
      <c r="L14" s="18"/>
    </row>
    <row r="15" spans="1:15">
      <c r="A15" s="16"/>
      <c r="B15" s="11" t="s">
        <v>25</v>
      </c>
      <c r="C15" s="25">
        <v>1.1683333333333332</v>
      </c>
      <c r="D15" s="25">
        <v>0.69233333333333336</v>
      </c>
      <c r="E15" s="25">
        <v>0.59</v>
      </c>
      <c r="F15" s="25">
        <v>0.16733333333333333</v>
      </c>
      <c r="G15" s="26">
        <v>0.69666666666666666</v>
      </c>
      <c r="H15" s="28">
        <f t="shared" ref="H15" si="7">IF(OR(OR(G15=0,F15=0),G15=""),"",(G15/F15-1)*100)</f>
        <v>316.33466135458167</v>
      </c>
      <c r="I15" s="27"/>
      <c r="J15" s="28">
        <f t="shared" si="5"/>
        <v>5.9168247317611753</v>
      </c>
      <c r="K15" s="27">
        <f t="shared" si="6"/>
        <v>2.7540048277375462</v>
      </c>
      <c r="L15" s="18"/>
      <c r="N15" s="23" t="s">
        <v>4</v>
      </c>
      <c r="O15" s="34">
        <f>+G16</f>
        <v>0.60199999999999998</v>
      </c>
    </row>
    <row r="16" spans="1:15">
      <c r="A16" s="16"/>
      <c r="B16" s="12" t="s">
        <v>4</v>
      </c>
      <c r="C16" s="109">
        <v>0.6286666666666666</v>
      </c>
      <c r="D16" s="109">
        <v>0</v>
      </c>
      <c r="E16" s="109">
        <v>0.75900000000000001</v>
      </c>
      <c r="F16" s="109">
        <v>0.64866666666666661</v>
      </c>
      <c r="G16" s="109">
        <v>0.60199999999999998</v>
      </c>
      <c r="H16" s="50">
        <f t="shared" si="3"/>
        <v>-7.1942446043165464</v>
      </c>
      <c r="I16" s="36">
        <f t="shared" si="4"/>
        <v>-14.536671058410199</v>
      </c>
      <c r="J16" s="50">
        <f t="shared" si="5"/>
        <v>5.1128160122299917</v>
      </c>
      <c r="K16" s="36">
        <f t="shared" si="6"/>
        <v>10.675883256528417</v>
      </c>
      <c r="L16" s="18"/>
      <c r="N16" s="23" t="s">
        <v>37</v>
      </c>
      <c r="O16" s="34">
        <f>100-O26</f>
        <v>100</v>
      </c>
    </row>
    <row r="17" spans="1:15">
      <c r="A17" s="16"/>
      <c r="B17" s="11" t="s">
        <v>23</v>
      </c>
      <c r="C17" s="25">
        <v>0.26566666666666666</v>
      </c>
      <c r="D17" s="25">
        <v>1.0853333333333333</v>
      </c>
      <c r="E17" s="25">
        <v>1.3326666666666667</v>
      </c>
      <c r="F17" s="25">
        <v>0.70166666666666666</v>
      </c>
      <c r="G17" s="26">
        <v>0.59166666666666667</v>
      </c>
      <c r="H17" s="28">
        <f t="shared" si="3"/>
        <v>-15.676959619952491</v>
      </c>
      <c r="I17" s="27">
        <f t="shared" si="4"/>
        <v>-47.348674337168582</v>
      </c>
      <c r="J17" s="28">
        <f t="shared" si="5"/>
        <v>5.025054497069898</v>
      </c>
      <c r="K17" s="27">
        <f t="shared" si="6"/>
        <v>11.548167654158437</v>
      </c>
      <c r="L17" s="18"/>
      <c r="O17" s="34"/>
    </row>
    <row r="18" spans="1:15">
      <c r="A18" s="16"/>
      <c r="B18" s="11" t="s">
        <v>24</v>
      </c>
      <c r="C18" s="25">
        <v>0.505</v>
      </c>
      <c r="D18" s="25">
        <v>0.4306666666666667</v>
      </c>
      <c r="E18" s="25">
        <v>0.26833333333333337</v>
      </c>
      <c r="F18" s="25">
        <v>0</v>
      </c>
      <c r="G18" s="26">
        <v>0.30599999999999999</v>
      </c>
      <c r="H18" s="28" t="str">
        <f t="shared" ref="H18:H27" si="8">IF(OR(OR(G18=0,F18=0),G18=""),"",(G18/F18-1)*100)</f>
        <v/>
      </c>
      <c r="I18" s="27" t="str">
        <f t="shared" ref="I18:I27" si="9">IF(OR(OR(G18=0,F18=0),F18=""),"",(F18/E18-1)*100)</f>
        <v/>
      </c>
      <c r="J18" s="28">
        <f t="shared" ref="J18:J27" si="10">IF(G18=0,"",G18/$G$13*100)</f>
        <v>2.598873255386009</v>
      </c>
      <c r="K18" s="27" t="str">
        <f t="shared" ref="K18:K27" si="11">IF(F18=0,"",F18/$F$13*100)</f>
        <v/>
      </c>
      <c r="L18" s="18"/>
    </row>
    <row r="19" spans="1:15">
      <c r="A19" s="16"/>
      <c r="B19" s="11" t="s">
        <v>5</v>
      </c>
      <c r="C19" s="25">
        <v>0.34600000000000003</v>
      </c>
      <c r="D19" s="25">
        <v>0.19699999999999998</v>
      </c>
      <c r="E19" s="25">
        <v>0.67099999999999993</v>
      </c>
      <c r="F19" s="25">
        <v>0.28733333333333333</v>
      </c>
      <c r="G19" s="26">
        <v>0.25866666666666666</v>
      </c>
      <c r="H19" s="28">
        <f t="shared" si="8"/>
        <v>-9.9767981438515072</v>
      </c>
      <c r="I19" s="27">
        <f t="shared" si="9"/>
        <v>-57.178340784898161</v>
      </c>
      <c r="J19" s="28">
        <f t="shared" si="10"/>
        <v>2.1968688956204172</v>
      </c>
      <c r="K19" s="27">
        <f t="shared" si="11"/>
        <v>4.7289883695413648</v>
      </c>
      <c r="L19" s="18"/>
    </row>
    <row r="20" spans="1:15">
      <c r="A20" s="16"/>
      <c r="B20" s="11" t="s">
        <v>22</v>
      </c>
      <c r="C20" s="25">
        <v>8.1333333333333327E-2</v>
      </c>
      <c r="D20" s="25">
        <v>8.1000000000000003E-2</v>
      </c>
      <c r="E20" s="25">
        <v>0</v>
      </c>
      <c r="F20" s="25">
        <v>9.3999999999999986E-2</v>
      </c>
      <c r="G20" s="26">
        <v>0.21</v>
      </c>
      <c r="H20" s="28">
        <f t="shared" si="8"/>
        <v>123.40425531914896</v>
      </c>
      <c r="I20" s="27"/>
      <c r="J20" s="28">
        <f t="shared" si="10"/>
        <v>1.7835404693825552</v>
      </c>
      <c r="K20" s="27">
        <f t="shared" si="11"/>
        <v>1.5470704410796574</v>
      </c>
      <c r="L20" s="18"/>
    </row>
    <row r="21" spans="1:15">
      <c r="A21" s="16"/>
      <c r="B21" s="11" t="s">
        <v>8</v>
      </c>
      <c r="C21" s="25">
        <v>0.17033333333333331</v>
      </c>
      <c r="D21" s="25">
        <v>0</v>
      </c>
      <c r="E21" s="25">
        <v>0.10100000000000002</v>
      </c>
      <c r="F21" s="25">
        <v>4.6000000000000006E-2</v>
      </c>
      <c r="G21" s="26">
        <v>0.18299999999999997</v>
      </c>
      <c r="H21" s="28">
        <f t="shared" si="8"/>
        <v>297.82608695652158</v>
      </c>
      <c r="I21" s="27">
        <f t="shared" si="9"/>
        <v>-54.455445544554458</v>
      </c>
      <c r="J21" s="28">
        <f t="shared" si="10"/>
        <v>1.5542281233190836</v>
      </c>
      <c r="K21" s="27">
        <f t="shared" si="11"/>
        <v>0.7570770243581304</v>
      </c>
      <c r="L21" s="18"/>
    </row>
    <row r="22" spans="1:15">
      <c r="A22" s="16"/>
      <c r="B22" s="11" t="s">
        <v>10</v>
      </c>
      <c r="C22" s="25">
        <v>0.43533333333333335</v>
      </c>
      <c r="D22" s="25">
        <v>0.19133333333333336</v>
      </c>
      <c r="E22" s="25">
        <v>0.10466666666666667</v>
      </c>
      <c r="F22" s="25">
        <v>8.3333333333333329E-2</v>
      </c>
      <c r="G22" s="26">
        <v>0.18266666666666667</v>
      </c>
      <c r="H22" s="28">
        <f t="shared" si="8"/>
        <v>119.20000000000002</v>
      </c>
      <c r="I22" s="27">
        <f t="shared" si="9"/>
        <v>-20.382165605095548</v>
      </c>
      <c r="J22" s="28">
        <f t="shared" si="10"/>
        <v>1.5513971067010164</v>
      </c>
      <c r="K22" s="27">
        <f t="shared" si="11"/>
        <v>1.3715163484748736</v>
      </c>
      <c r="L22" s="18"/>
    </row>
    <row r="23" spans="1:15">
      <c r="A23" s="16"/>
      <c r="B23" s="11" t="s">
        <v>21</v>
      </c>
      <c r="C23" s="25">
        <v>0.21166666666666667</v>
      </c>
      <c r="D23" s="25">
        <v>0.42266666666666669</v>
      </c>
      <c r="E23" s="25">
        <v>0.26733333333333337</v>
      </c>
      <c r="F23" s="25">
        <v>0.39433333333333326</v>
      </c>
      <c r="G23" s="26">
        <v>0.151</v>
      </c>
      <c r="H23" s="28">
        <f t="shared" si="8"/>
        <v>-61.707523245984788</v>
      </c>
      <c r="I23" s="27">
        <f t="shared" si="9"/>
        <v>47.506234413965046</v>
      </c>
      <c r="J23" s="28">
        <f t="shared" si="10"/>
        <v>1.2824505279845995</v>
      </c>
      <c r="K23" s="27">
        <f t="shared" si="11"/>
        <v>6.4900153609831008</v>
      </c>
      <c r="L23" s="18"/>
    </row>
    <row r="24" spans="1:15">
      <c r="A24" s="16"/>
      <c r="B24" s="11" t="s">
        <v>20</v>
      </c>
      <c r="C24" s="25">
        <v>0</v>
      </c>
      <c r="D24" s="25">
        <v>9.8666666666666666E-2</v>
      </c>
      <c r="E24" s="25">
        <v>0</v>
      </c>
      <c r="F24" s="25">
        <v>0.14099999999999999</v>
      </c>
      <c r="G24" s="26">
        <v>0.106</v>
      </c>
      <c r="H24" s="28">
        <f t="shared" si="8"/>
        <v>-24.822695035460985</v>
      </c>
      <c r="I24" s="27"/>
      <c r="J24" s="28">
        <f t="shared" si="10"/>
        <v>0.90026328454548032</v>
      </c>
      <c r="K24" s="27">
        <f t="shared" si="11"/>
        <v>2.3206056616194863</v>
      </c>
      <c r="L24" s="18"/>
    </row>
    <row r="25" spans="1:15">
      <c r="A25" s="16"/>
      <c r="B25" s="11" t="s">
        <v>18</v>
      </c>
      <c r="C25" s="25">
        <v>8.4666666666666668E-2</v>
      </c>
      <c r="D25" s="25">
        <v>0.17666666666666667</v>
      </c>
      <c r="E25" s="25">
        <v>0</v>
      </c>
      <c r="F25" s="25">
        <v>0.221</v>
      </c>
      <c r="G25" s="26">
        <v>6.8999999999999992E-2</v>
      </c>
      <c r="H25" s="28">
        <f t="shared" si="8"/>
        <v>-68.778280542986423</v>
      </c>
      <c r="I25" s="27"/>
      <c r="J25" s="28">
        <f t="shared" si="10"/>
        <v>0.58602043993998243</v>
      </c>
      <c r="K25" s="27">
        <f t="shared" si="11"/>
        <v>3.6372613561553648</v>
      </c>
      <c r="L25" s="18"/>
    </row>
    <row r="26" spans="1:15">
      <c r="A26" s="16"/>
      <c r="B26" s="11" t="s">
        <v>7</v>
      </c>
      <c r="C26" s="25">
        <v>0.43033333333333329</v>
      </c>
      <c r="D26" s="25">
        <v>0.19633333333333333</v>
      </c>
      <c r="E26" s="25">
        <v>9.1000000000000011E-2</v>
      </c>
      <c r="F26" s="25">
        <v>0.1</v>
      </c>
      <c r="G26" s="26">
        <v>6.7000000000000004E-2</v>
      </c>
      <c r="H26" s="28">
        <f t="shared" si="8"/>
        <v>-32.999999999999993</v>
      </c>
      <c r="I26" s="27">
        <f t="shared" si="9"/>
        <v>9.8901098901098763</v>
      </c>
      <c r="J26" s="28">
        <f t="shared" si="10"/>
        <v>0.56903434023157728</v>
      </c>
      <c r="K26" s="27">
        <f t="shared" si="11"/>
        <v>1.6458196181698483</v>
      </c>
      <c r="L26" s="18"/>
    </row>
    <row r="27" spans="1:15" s="23" customFormat="1">
      <c r="A27" s="16"/>
      <c r="B27" s="11" t="s">
        <v>19</v>
      </c>
      <c r="C27" s="25">
        <v>0</v>
      </c>
      <c r="D27" s="25">
        <v>0.13500000000000001</v>
      </c>
      <c r="E27" s="25">
        <v>0.12</v>
      </c>
      <c r="F27" s="25">
        <v>0</v>
      </c>
      <c r="G27" s="26">
        <v>0</v>
      </c>
      <c r="H27" s="28" t="str">
        <f t="shared" si="8"/>
        <v/>
      </c>
      <c r="I27" s="27" t="str">
        <f t="shared" si="9"/>
        <v/>
      </c>
      <c r="J27" s="28" t="str">
        <f t="shared" si="10"/>
        <v/>
      </c>
      <c r="K27" s="27" t="str">
        <f t="shared" si="11"/>
        <v/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178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154.08666666666667</v>
      </c>
      <c r="D13" s="26">
        <v>178.75433333333334</v>
      </c>
      <c r="E13" s="26">
        <v>206.65733333333333</v>
      </c>
      <c r="F13" s="26">
        <v>231.43733333333333</v>
      </c>
      <c r="G13" s="26">
        <v>211.28400000000002</v>
      </c>
      <c r="H13" s="28">
        <f t="shared" ref="H13:H27" si="0">IF(OR(OR(G13=0,F13=0),G13=""),"",(G13/F13-1)*100)</f>
        <v>-8.707900770834998</v>
      </c>
      <c r="I13" s="27">
        <f>IF(OR(OR(G13=0,F13=0),F13=""),"",(F13/E13-1)*100)</f>
        <v>11.990864103540154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68.414333333333346</v>
      </c>
      <c r="D14" s="25">
        <f>D13-SUM(D15:D27)</f>
        <v>85.146000000000001</v>
      </c>
      <c r="E14" s="25">
        <f>E13-SUM(E15:E27)</f>
        <v>80.352666666666678</v>
      </c>
      <c r="F14" s="25">
        <f>F13-SUM(F15:F27)</f>
        <v>108.43533333333332</v>
      </c>
      <c r="G14" s="26">
        <f>G13-SUM(G15:G27)</f>
        <v>92.597666666666683</v>
      </c>
      <c r="H14" s="28">
        <f t="shared" si="0"/>
        <v>-14.605632850300921</v>
      </c>
      <c r="I14" s="27">
        <f>IF(OR(OR(G14=0,F14=0),F14=""),"",(F14/E14-1)*100)</f>
        <v>34.949265322038634</v>
      </c>
      <c r="J14" s="28">
        <f t="shared" si="1"/>
        <v>43.826161312104404</v>
      </c>
      <c r="K14" s="27">
        <f t="shared" si="2"/>
        <v>46.852999804122639</v>
      </c>
      <c r="L14" s="18"/>
    </row>
    <row r="15" spans="1:15">
      <c r="A15" s="16"/>
      <c r="B15" s="12" t="s">
        <v>4</v>
      </c>
      <c r="C15" s="109">
        <v>20.226333333333333</v>
      </c>
      <c r="D15" s="109">
        <v>30.374333333333336</v>
      </c>
      <c r="E15" s="109">
        <v>35.594999999999999</v>
      </c>
      <c r="F15" s="109">
        <v>32.119</v>
      </c>
      <c r="G15" s="109">
        <v>32.450333333333333</v>
      </c>
      <c r="H15" s="50">
        <f t="shared" si="0"/>
        <v>1.0315804767686787</v>
      </c>
      <c r="I15" s="36">
        <f t="shared" ref="I15:I27" si="3">IF(OR(OR(G15=0,F15=0),F15=""),"",(F15/E15-1)*100)</f>
        <v>-9.7654164910802024</v>
      </c>
      <c r="J15" s="50">
        <f t="shared" si="1"/>
        <v>15.358632614553553</v>
      </c>
      <c r="K15" s="36">
        <f t="shared" si="2"/>
        <v>13.87805482261577</v>
      </c>
      <c r="L15" s="18"/>
      <c r="N15" s="23" t="s">
        <v>4</v>
      </c>
      <c r="O15" s="34">
        <f>J15</f>
        <v>15.358632614553553</v>
      </c>
    </row>
    <row r="16" spans="1:15">
      <c r="A16" s="16"/>
      <c r="B16" s="11" t="s">
        <v>23</v>
      </c>
      <c r="C16" s="25">
        <v>18.212333333333333</v>
      </c>
      <c r="D16" s="25">
        <v>19.871666666666666</v>
      </c>
      <c r="E16" s="25">
        <v>30.242666666666665</v>
      </c>
      <c r="F16" s="25">
        <v>30.058999999999997</v>
      </c>
      <c r="G16" s="26">
        <v>25.182000000000002</v>
      </c>
      <c r="H16" s="28">
        <f t="shared" si="0"/>
        <v>-16.224757975980552</v>
      </c>
      <c r="I16" s="27">
        <f t="shared" si="3"/>
        <v>-0.60730976104400591</v>
      </c>
      <c r="J16" s="28">
        <f t="shared" si="1"/>
        <v>11.918555120122679</v>
      </c>
      <c r="K16" s="27">
        <f t="shared" si="2"/>
        <v>12.987965064697137</v>
      </c>
      <c r="L16" s="18"/>
      <c r="N16" s="23" t="s">
        <v>37</v>
      </c>
      <c r="O16" s="34">
        <f>100-O15</f>
        <v>84.641367385446443</v>
      </c>
    </row>
    <row r="17" spans="1:14">
      <c r="A17" s="16"/>
      <c r="B17" s="11" t="s">
        <v>24</v>
      </c>
      <c r="C17" s="25">
        <v>13.232000000000001</v>
      </c>
      <c r="D17" s="25">
        <v>13.914</v>
      </c>
      <c r="E17" s="25">
        <v>25.178999999999998</v>
      </c>
      <c r="F17" s="25">
        <v>18.802333333333333</v>
      </c>
      <c r="G17" s="26">
        <v>21.819333333333333</v>
      </c>
      <c r="H17" s="28">
        <f t="shared" si="0"/>
        <v>16.045880830393379</v>
      </c>
      <c r="I17" s="27">
        <f t="shared" si="3"/>
        <v>-25.325337251942749</v>
      </c>
      <c r="J17" s="28">
        <f t="shared" si="1"/>
        <v>10.327016401305036</v>
      </c>
      <c r="K17" s="27">
        <f t="shared" si="2"/>
        <v>8.1241574393068241</v>
      </c>
      <c r="L17" s="18"/>
    </row>
    <row r="18" spans="1:14">
      <c r="A18" s="16"/>
      <c r="B18" s="11" t="s">
        <v>20</v>
      </c>
      <c r="C18" s="25">
        <v>2.7570000000000001</v>
      </c>
      <c r="D18" s="25">
        <v>2.0793333333333335</v>
      </c>
      <c r="E18" s="25">
        <v>2.8996666666666671</v>
      </c>
      <c r="F18" s="25">
        <v>5.9923333333333337</v>
      </c>
      <c r="G18" s="26">
        <v>7.2276666666666669</v>
      </c>
      <c r="H18" s="28">
        <f t="shared" si="0"/>
        <v>20.615230572398069</v>
      </c>
      <c r="I18" s="27">
        <f t="shared" si="3"/>
        <v>106.65593746407632</v>
      </c>
      <c r="J18" s="28">
        <f t="shared" si="1"/>
        <v>3.4208300991398621</v>
      </c>
      <c r="K18" s="27">
        <f t="shared" si="2"/>
        <v>2.5891818087545659</v>
      </c>
      <c r="L18" s="18"/>
    </row>
    <row r="19" spans="1:14">
      <c r="A19" s="16"/>
      <c r="B19" s="11" t="s">
        <v>22</v>
      </c>
      <c r="C19" s="25">
        <v>4.5116666666666667</v>
      </c>
      <c r="D19" s="25">
        <v>4.6989999999999998</v>
      </c>
      <c r="E19" s="25">
        <v>6.1019999999999994</v>
      </c>
      <c r="F19" s="25">
        <v>6.6</v>
      </c>
      <c r="G19" s="26">
        <v>5.7423333333333337</v>
      </c>
      <c r="H19" s="28">
        <f t="shared" si="0"/>
        <v>-12.994949494949481</v>
      </c>
      <c r="I19" s="27">
        <f t="shared" si="3"/>
        <v>8.1612586037364885</v>
      </c>
      <c r="J19" s="28">
        <f t="shared" si="1"/>
        <v>2.7178268744123235</v>
      </c>
      <c r="K19" s="27">
        <f t="shared" si="2"/>
        <v>2.8517438845936693</v>
      </c>
      <c r="L19" s="18"/>
    </row>
    <row r="20" spans="1:14">
      <c r="A20" s="16"/>
      <c r="B20" s="11" t="s">
        <v>7</v>
      </c>
      <c r="C20" s="25">
        <v>3.5866666666666664</v>
      </c>
      <c r="D20" s="25">
        <v>2.9773333333333327</v>
      </c>
      <c r="E20" s="25">
        <v>4.0526666666666671</v>
      </c>
      <c r="F20" s="25">
        <v>4.1109999999999998</v>
      </c>
      <c r="G20" s="26">
        <v>5.3959999999999999</v>
      </c>
      <c r="H20" s="28">
        <f t="shared" si="0"/>
        <v>31.257601556798843</v>
      </c>
      <c r="I20" s="27">
        <f t="shared" si="3"/>
        <v>1.439381477216628</v>
      </c>
      <c r="J20" s="28">
        <f t="shared" si="1"/>
        <v>2.5539084833683572</v>
      </c>
      <c r="K20" s="27">
        <f t="shared" si="2"/>
        <v>1.7762907741764509</v>
      </c>
      <c r="L20" s="18"/>
    </row>
    <row r="21" spans="1:14">
      <c r="A21" s="16"/>
      <c r="B21" s="11" t="s">
        <v>19</v>
      </c>
      <c r="C21" s="25">
        <v>4.855666666666667</v>
      </c>
      <c r="D21" s="25">
        <v>2.704333333333333</v>
      </c>
      <c r="E21" s="25">
        <v>2.7793333333333332</v>
      </c>
      <c r="F21" s="25">
        <v>4.549666666666667</v>
      </c>
      <c r="G21" s="26">
        <v>4.8683333333333332</v>
      </c>
      <c r="H21" s="28">
        <f t="shared" si="0"/>
        <v>7.0041761301194105</v>
      </c>
      <c r="I21" s="27">
        <f t="shared" si="3"/>
        <v>63.696330055169128</v>
      </c>
      <c r="J21" s="28">
        <f t="shared" si="1"/>
        <v>2.3041656411906879</v>
      </c>
      <c r="K21" s="27">
        <f t="shared" si="2"/>
        <v>1.965830923273687</v>
      </c>
      <c r="L21" s="18"/>
    </row>
    <row r="22" spans="1:14">
      <c r="A22" s="16"/>
      <c r="B22" s="11" t="s">
        <v>18</v>
      </c>
      <c r="C22" s="25">
        <v>2.8689999999999998</v>
      </c>
      <c r="D22" s="25">
        <v>2.7243333333333335</v>
      </c>
      <c r="E22" s="25">
        <v>3.3316666666666666</v>
      </c>
      <c r="F22" s="25">
        <v>2.6703333333333332</v>
      </c>
      <c r="G22" s="26">
        <v>3.7226666666666666</v>
      </c>
      <c r="H22" s="28">
        <f t="shared" si="0"/>
        <v>39.408313568842843</v>
      </c>
      <c r="I22" s="27">
        <f t="shared" si="3"/>
        <v>-19.849924962481236</v>
      </c>
      <c r="J22" s="28">
        <f t="shared" si="1"/>
        <v>1.7619254968036699</v>
      </c>
      <c r="K22" s="27">
        <f t="shared" si="2"/>
        <v>1.1538040535090852</v>
      </c>
      <c r="L22" s="18"/>
    </row>
    <row r="23" spans="1:14">
      <c r="A23" s="16"/>
      <c r="B23" s="11" t="s">
        <v>21</v>
      </c>
      <c r="C23" s="25">
        <v>3.7256666666666667</v>
      </c>
      <c r="D23" s="25">
        <v>3.5536666666666665</v>
      </c>
      <c r="E23" s="25">
        <v>4.6006666666666671</v>
      </c>
      <c r="F23" s="25">
        <v>5.1036666666666664</v>
      </c>
      <c r="G23" s="26">
        <v>3.664333333333333</v>
      </c>
      <c r="H23" s="28">
        <f t="shared" si="0"/>
        <v>-28.201946313108227</v>
      </c>
      <c r="I23" s="27">
        <f t="shared" si="3"/>
        <v>10.93319808723372</v>
      </c>
      <c r="J23" s="28">
        <f t="shared" si="1"/>
        <v>1.7343165281485267</v>
      </c>
      <c r="K23" s="27">
        <f t="shared" si="2"/>
        <v>2.2052045766168522</v>
      </c>
      <c r="L23" s="18"/>
    </row>
    <row r="24" spans="1:14">
      <c r="A24" s="16"/>
      <c r="B24" s="11" t="s">
        <v>10</v>
      </c>
      <c r="C24" s="25">
        <v>1.3076666666666668</v>
      </c>
      <c r="D24" s="25">
        <v>2.3379999999999996</v>
      </c>
      <c r="E24" s="25">
        <v>2.9529999999999998</v>
      </c>
      <c r="F24" s="25">
        <v>3.2123333333333335</v>
      </c>
      <c r="G24" s="26">
        <v>2.6926666666666663</v>
      </c>
      <c r="H24" s="28">
        <f t="shared" si="0"/>
        <v>-16.177233578914617</v>
      </c>
      <c r="I24" s="27">
        <f t="shared" si="3"/>
        <v>8.7820295744440724</v>
      </c>
      <c r="J24" s="28">
        <f t="shared" si="1"/>
        <v>1.2744299931214225</v>
      </c>
      <c r="K24" s="27">
        <f t="shared" si="2"/>
        <v>1.3879927179711715</v>
      </c>
      <c r="L24" s="18"/>
    </row>
    <row r="25" spans="1:14">
      <c r="A25" s="16"/>
      <c r="B25" s="11" t="s">
        <v>5</v>
      </c>
      <c r="C25" s="25">
        <v>2.2296666666666667</v>
      </c>
      <c r="D25" s="25">
        <v>0.98699999999999999</v>
      </c>
      <c r="E25" s="25">
        <v>2.6193333333333335</v>
      </c>
      <c r="F25" s="25">
        <v>4.4603333333333337</v>
      </c>
      <c r="G25" s="26">
        <v>2.6016666666666666</v>
      </c>
      <c r="H25" s="28">
        <f t="shared" si="0"/>
        <v>-41.671026081757724</v>
      </c>
      <c r="I25" s="27">
        <f t="shared" si="3"/>
        <v>70.285059811656907</v>
      </c>
      <c r="J25" s="28">
        <f t="shared" si="1"/>
        <v>1.2313600020193987</v>
      </c>
      <c r="K25" s="27">
        <f t="shared" si="2"/>
        <v>1.927231561603429</v>
      </c>
      <c r="L25" s="18"/>
    </row>
    <row r="26" spans="1:14">
      <c r="A26" s="16"/>
      <c r="B26" s="11" t="s">
        <v>8</v>
      </c>
      <c r="C26" s="25">
        <v>2.6613333333333333</v>
      </c>
      <c r="D26" s="25">
        <v>2.1016666666666666</v>
      </c>
      <c r="E26" s="25">
        <v>2.1749999999999998</v>
      </c>
      <c r="F26" s="25">
        <v>2.6216666666666666</v>
      </c>
      <c r="G26" s="26">
        <v>2.2293333333333334</v>
      </c>
      <c r="H26" s="28">
        <f t="shared" si="0"/>
        <v>-14.965034965034963</v>
      </c>
      <c r="I26" s="27">
        <f t="shared" si="3"/>
        <v>20.53639846743296</v>
      </c>
      <c r="J26" s="28">
        <f t="shared" si="1"/>
        <v>1.0551358992319972</v>
      </c>
      <c r="K26" s="27">
        <f t="shared" si="2"/>
        <v>1.1327760430469298</v>
      </c>
      <c r="L26" s="18"/>
    </row>
    <row r="27" spans="1:14">
      <c r="A27" s="16"/>
      <c r="B27" s="11" t="s">
        <v>25</v>
      </c>
      <c r="C27" s="25">
        <v>5.4973333333333336</v>
      </c>
      <c r="D27" s="25">
        <v>5.2836666666666661</v>
      </c>
      <c r="E27" s="25">
        <v>3.7746666666666666</v>
      </c>
      <c r="F27" s="25">
        <v>2.700333333333333</v>
      </c>
      <c r="G27" s="26">
        <v>1.0896666666666668</v>
      </c>
      <c r="H27" s="28">
        <f t="shared" si="0"/>
        <v>-59.646957165781991</v>
      </c>
      <c r="I27" s="27">
        <f t="shared" si="3"/>
        <v>-28.461674320028262</v>
      </c>
      <c r="J27" s="28">
        <f t="shared" si="1"/>
        <v>0.51573553447808007</v>
      </c>
      <c r="K27" s="27">
        <f t="shared" si="2"/>
        <v>1.1667665257117836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477.37799999999999</v>
      </c>
      <c r="D13" s="26">
        <v>472.48633333333333</v>
      </c>
      <c r="E13" s="26">
        <v>568.17499999999995</v>
      </c>
      <c r="F13" s="26">
        <v>601.45100000000002</v>
      </c>
      <c r="G13" s="26">
        <v>587.37033333333329</v>
      </c>
      <c r="H13" s="28">
        <f t="shared" ref="H13:H27" si="0">IF(OR(OR(G13=0,F13=0),G13=""),"",(G13/F13-1)*100)</f>
        <v>-2.3411161784861467</v>
      </c>
      <c r="I13" s="27">
        <f>IF(OR(OR(G13=0,F13=0),F13=""),"",(F13/E13-1)*100)</f>
        <v>5.8566462797553731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192.45400000000001</v>
      </c>
      <c r="D14" s="25">
        <f>D13-SUM(D15:D27)</f>
        <v>188.72499999999991</v>
      </c>
      <c r="E14" s="25">
        <f>E13-SUM(E15:E27)</f>
        <v>242.54699999999997</v>
      </c>
      <c r="F14" s="25">
        <f>F13-SUM(F15:F27)</f>
        <v>258.32833333333332</v>
      </c>
      <c r="G14" s="26">
        <f>G13-SUM(G15:G27)</f>
        <v>241.86999999999995</v>
      </c>
      <c r="H14" s="28">
        <f t="shared" si="0"/>
        <v>-6.3710910533752436</v>
      </c>
      <c r="I14" s="27">
        <f>IF(OR(OR(G14=0,F14=0),F14=""),"",(F14/E14-1)*100)</f>
        <v>6.5065052683947355</v>
      </c>
      <c r="J14" s="28">
        <f t="shared" si="1"/>
        <v>41.178450165738703</v>
      </c>
      <c r="K14" s="27">
        <f t="shared" si="2"/>
        <v>42.950852743337911</v>
      </c>
      <c r="L14" s="18"/>
    </row>
    <row r="15" spans="1:15">
      <c r="A15" s="16"/>
      <c r="B15" s="12" t="s">
        <v>4</v>
      </c>
      <c r="C15" s="109">
        <v>87.229333333333329</v>
      </c>
      <c r="D15" s="109">
        <v>96.525666666666666</v>
      </c>
      <c r="E15" s="109">
        <v>99.072666666666677</v>
      </c>
      <c r="F15" s="109">
        <v>116.83433333333335</v>
      </c>
      <c r="G15" s="109">
        <v>116.60433333333333</v>
      </c>
      <c r="H15" s="50">
        <f t="shared" si="0"/>
        <v>-0.19685994128439965</v>
      </c>
      <c r="I15" s="36">
        <f t="shared" ref="I15:I27" si="3">IF(OR(OR(G15=0,F15=0),F15=""),"",(F15/E15-1)*100)</f>
        <v>17.927918228371098</v>
      </c>
      <c r="J15" s="50">
        <f t="shared" si="1"/>
        <v>19.851927602744663</v>
      </c>
      <c r="K15" s="36">
        <f t="shared" si="2"/>
        <v>19.425411768096374</v>
      </c>
      <c r="L15" s="18"/>
      <c r="N15" s="23" t="s">
        <v>4</v>
      </c>
      <c r="O15" s="34">
        <f>J15</f>
        <v>19.851927602744663</v>
      </c>
    </row>
    <row r="16" spans="1:15">
      <c r="A16" s="16"/>
      <c r="B16" s="11" t="s">
        <v>23</v>
      </c>
      <c r="C16" s="55">
        <v>52.477666666666664</v>
      </c>
      <c r="D16" s="55">
        <v>57.475333333333332</v>
      </c>
      <c r="E16" s="55">
        <v>67.535666666666671</v>
      </c>
      <c r="F16" s="55">
        <v>66.824666666666658</v>
      </c>
      <c r="G16" s="56">
        <v>59.35</v>
      </c>
      <c r="H16" s="28">
        <f t="shared" si="0"/>
        <v>-11.18549038778095</v>
      </c>
      <c r="I16" s="27">
        <f t="shared" si="3"/>
        <v>-1.0527770511384316</v>
      </c>
      <c r="J16" s="28">
        <f t="shared" si="1"/>
        <v>10.104357784498253</v>
      </c>
      <c r="K16" s="27">
        <f t="shared" si="2"/>
        <v>11.110575369675445</v>
      </c>
      <c r="L16" s="18"/>
      <c r="N16" s="23" t="s">
        <v>37</v>
      </c>
      <c r="O16" s="34">
        <f>100-O15</f>
        <v>80.148072397255333</v>
      </c>
    </row>
    <row r="17" spans="1:14">
      <c r="A17" s="16"/>
      <c r="B17" s="11" t="s">
        <v>24</v>
      </c>
      <c r="C17" s="25">
        <v>34.071000000000005</v>
      </c>
      <c r="D17" s="25">
        <v>35.083333333333336</v>
      </c>
      <c r="E17" s="25">
        <v>42.858666666666672</v>
      </c>
      <c r="F17" s="25">
        <v>43.829333333333331</v>
      </c>
      <c r="G17" s="26">
        <v>43.165333333333336</v>
      </c>
      <c r="H17" s="28">
        <f t="shared" si="0"/>
        <v>-1.5149671452908131</v>
      </c>
      <c r="I17" s="27">
        <f t="shared" si="3"/>
        <v>2.2648083623693305</v>
      </c>
      <c r="J17" s="28">
        <f t="shared" si="1"/>
        <v>7.3489127529423524</v>
      </c>
      <c r="K17" s="27">
        <f t="shared" si="2"/>
        <v>7.28726585097262</v>
      </c>
      <c r="L17" s="18"/>
    </row>
    <row r="18" spans="1:14">
      <c r="A18" s="16"/>
      <c r="B18" s="11" t="s">
        <v>20</v>
      </c>
      <c r="C18" s="25">
        <v>12.830666666666668</v>
      </c>
      <c r="D18" s="25">
        <v>8.2366666666666664</v>
      </c>
      <c r="E18" s="25">
        <v>10.045333333333334</v>
      </c>
      <c r="F18" s="25">
        <v>15.461999999999998</v>
      </c>
      <c r="G18" s="26">
        <v>20.402666666666665</v>
      </c>
      <c r="H18" s="28">
        <f t="shared" si="0"/>
        <v>31.953606691674217</v>
      </c>
      <c r="I18" s="27">
        <f t="shared" si="3"/>
        <v>53.92221927263072</v>
      </c>
      <c r="J18" s="28">
        <f t="shared" si="1"/>
        <v>3.4735609731736532</v>
      </c>
      <c r="K18" s="27">
        <f t="shared" si="2"/>
        <v>2.5707829898029928</v>
      </c>
      <c r="L18" s="18"/>
    </row>
    <row r="19" spans="1:14">
      <c r="A19" s="16"/>
      <c r="B19" s="11" t="s">
        <v>22</v>
      </c>
      <c r="C19" s="25">
        <v>11.837666666666665</v>
      </c>
      <c r="D19" s="25">
        <v>10.88</v>
      </c>
      <c r="E19" s="25">
        <v>17.728333333333335</v>
      </c>
      <c r="F19" s="25">
        <v>17.2</v>
      </c>
      <c r="G19" s="26">
        <v>17.268666666666668</v>
      </c>
      <c r="H19" s="28">
        <f t="shared" si="0"/>
        <v>0.39922480620155909</v>
      </c>
      <c r="I19" s="27">
        <f t="shared" si="3"/>
        <v>-2.9801635799567738</v>
      </c>
      <c r="J19" s="28">
        <f t="shared" si="1"/>
        <v>2.9399964020427776</v>
      </c>
      <c r="K19" s="27">
        <f t="shared" si="2"/>
        <v>2.8597508358951931</v>
      </c>
      <c r="L19" s="18"/>
    </row>
    <row r="20" spans="1:14">
      <c r="A20" s="16"/>
      <c r="B20" s="11" t="s">
        <v>25</v>
      </c>
      <c r="C20" s="25">
        <v>23.169666666666668</v>
      </c>
      <c r="D20" s="25">
        <v>17.870999999999999</v>
      </c>
      <c r="E20" s="25">
        <v>17.363</v>
      </c>
      <c r="F20" s="25">
        <v>16.421333333333337</v>
      </c>
      <c r="G20" s="26">
        <v>17.141333333333332</v>
      </c>
      <c r="H20" s="28">
        <f t="shared" si="0"/>
        <v>4.3845404352061967</v>
      </c>
      <c r="I20" s="27">
        <f t="shared" si="3"/>
        <v>-5.4234099329992684</v>
      </c>
      <c r="J20" s="28">
        <f t="shared" si="1"/>
        <v>2.9183178585231011</v>
      </c>
      <c r="K20" s="27">
        <f t="shared" si="2"/>
        <v>2.7302861468903261</v>
      </c>
      <c r="L20" s="18"/>
    </row>
    <row r="21" spans="1:14">
      <c r="A21" s="16"/>
      <c r="B21" s="11" t="s">
        <v>19</v>
      </c>
      <c r="C21" s="25">
        <v>11.383333333333333</v>
      </c>
      <c r="D21" s="25">
        <v>10.039</v>
      </c>
      <c r="E21" s="25">
        <v>14.968333333333334</v>
      </c>
      <c r="F21" s="25">
        <v>18.125</v>
      </c>
      <c r="G21" s="26">
        <v>14.038000000000002</v>
      </c>
      <c r="H21" s="28">
        <f t="shared" si="0"/>
        <v>-22.548965517241371</v>
      </c>
      <c r="I21" s="27">
        <f t="shared" si="3"/>
        <v>21.088965594031841</v>
      </c>
      <c r="J21" s="28">
        <f t="shared" si="1"/>
        <v>2.3899742978734038</v>
      </c>
      <c r="K21" s="27">
        <f t="shared" si="2"/>
        <v>3.0135455756163014</v>
      </c>
      <c r="L21" s="18"/>
    </row>
    <row r="22" spans="1:14">
      <c r="A22" s="16"/>
      <c r="B22" s="11" t="s">
        <v>7</v>
      </c>
      <c r="C22" s="25">
        <v>11.974333333333334</v>
      </c>
      <c r="D22" s="25">
        <v>13.443666666666667</v>
      </c>
      <c r="E22" s="25">
        <v>13.680999999999999</v>
      </c>
      <c r="F22" s="25">
        <v>11.525</v>
      </c>
      <c r="G22" s="26">
        <v>13.773666666666665</v>
      </c>
      <c r="H22" s="28">
        <f t="shared" si="0"/>
        <v>19.511207519884287</v>
      </c>
      <c r="I22" s="27">
        <f t="shared" si="3"/>
        <v>-15.759081938454788</v>
      </c>
      <c r="J22" s="28">
        <f t="shared" si="1"/>
        <v>2.344971457530201</v>
      </c>
      <c r="K22" s="27">
        <f t="shared" si="2"/>
        <v>1.916199324633262</v>
      </c>
      <c r="L22" s="18"/>
    </row>
    <row r="23" spans="1:14">
      <c r="A23" s="16"/>
      <c r="B23" s="11" t="s">
        <v>5</v>
      </c>
      <c r="C23" s="25">
        <v>14.716333333333333</v>
      </c>
      <c r="D23" s="25">
        <v>9.0236666666666672</v>
      </c>
      <c r="E23" s="25">
        <v>13.651000000000002</v>
      </c>
      <c r="F23" s="25">
        <v>8.9836666666666662</v>
      </c>
      <c r="G23" s="26">
        <v>11.737666666666668</v>
      </c>
      <c r="H23" s="28">
        <f t="shared" si="0"/>
        <v>30.655634299283907</v>
      </c>
      <c r="I23" s="27">
        <f t="shared" si="3"/>
        <v>-34.190413400727671</v>
      </c>
      <c r="J23" s="28">
        <f t="shared" si="1"/>
        <v>1.998341761671087</v>
      </c>
      <c r="K23" s="27">
        <f t="shared" si="2"/>
        <v>1.4936655964769643</v>
      </c>
      <c r="L23" s="18"/>
    </row>
    <row r="24" spans="1:14">
      <c r="A24" s="16"/>
      <c r="B24" s="11" t="s">
        <v>18</v>
      </c>
      <c r="C24" s="25">
        <v>6.6139999999999999</v>
      </c>
      <c r="D24" s="25">
        <v>6.3226666666666667</v>
      </c>
      <c r="E24" s="25">
        <v>6.9226666666666672</v>
      </c>
      <c r="F24" s="25">
        <v>6.5189999999999992</v>
      </c>
      <c r="G24" s="26">
        <v>9.3629999999999995</v>
      </c>
      <c r="H24" s="28">
        <f t="shared" si="0"/>
        <v>43.626323055683393</v>
      </c>
      <c r="I24" s="27">
        <f t="shared" si="3"/>
        <v>-5.8310862865947772</v>
      </c>
      <c r="J24" s="28">
        <f t="shared" si="1"/>
        <v>1.5940539500633049</v>
      </c>
      <c r="K24" s="27">
        <f t="shared" si="2"/>
        <v>1.0838788197209746</v>
      </c>
      <c r="L24" s="18"/>
    </row>
    <row r="25" spans="1:14">
      <c r="A25" s="16"/>
      <c r="B25" s="11" t="s">
        <v>21</v>
      </c>
      <c r="C25" s="25">
        <v>7.1543333333333337</v>
      </c>
      <c r="D25" s="25">
        <v>7.2936666666666667</v>
      </c>
      <c r="E25" s="25">
        <v>6.4959999999999996</v>
      </c>
      <c r="F25" s="25">
        <v>7.6766666666666659</v>
      </c>
      <c r="G25" s="26">
        <v>8.4700000000000006</v>
      </c>
      <c r="H25" s="28">
        <f t="shared" si="0"/>
        <v>10.334346504559289</v>
      </c>
      <c r="I25" s="27">
        <f t="shared" si="3"/>
        <v>18.175287356321835</v>
      </c>
      <c r="J25" s="28">
        <f t="shared" si="1"/>
        <v>1.4420203948559429</v>
      </c>
      <c r="K25" s="27">
        <f t="shared" si="2"/>
        <v>1.2763577858656259</v>
      </c>
      <c r="L25" s="18"/>
    </row>
    <row r="26" spans="1:14">
      <c r="A26" s="16"/>
      <c r="B26" s="11" t="s">
        <v>10</v>
      </c>
      <c r="C26" s="25">
        <v>6.573666666666667</v>
      </c>
      <c r="D26" s="25">
        <v>6.9483333333333341</v>
      </c>
      <c r="E26" s="25">
        <v>7.7450000000000001</v>
      </c>
      <c r="F26" s="25">
        <v>7.9083333333333341</v>
      </c>
      <c r="G26" s="26">
        <v>7.6849999999999996</v>
      </c>
      <c r="H26" s="28">
        <f t="shared" si="0"/>
        <v>-2.824025289778731</v>
      </c>
      <c r="I26" s="27">
        <f t="shared" si="3"/>
        <v>2.1088874542715796</v>
      </c>
      <c r="J26" s="28">
        <f t="shared" si="1"/>
        <v>1.3083738765605573</v>
      </c>
      <c r="K26" s="27">
        <f t="shared" si="2"/>
        <v>1.3148757477056874</v>
      </c>
      <c r="L26" s="18"/>
    </row>
    <row r="27" spans="1:14">
      <c r="A27" s="16"/>
      <c r="B27" s="11" t="s">
        <v>8</v>
      </c>
      <c r="C27" s="25">
        <v>4.8920000000000003</v>
      </c>
      <c r="D27" s="25">
        <v>4.6183333333333332</v>
      </c>
      <c r="E27" s="25">
        <v>7.5603333333333333</v>
      </c>
      <c r="F27" s="25">
        <v>5.8133333333333326</v>
      </c>
      <c r="G27" s="26">
        <v>6.5006666666666666</v>
      </c>
      <c r="H27" s="28">
        <f t="shared" si="0"/>
        <v>11.823394495412852</v>
      </c>
      <c r="I27" s="27">
        <f t="shared" si="3"/>
        <v>-23.107446761606642</v>
      </c>
      <c r="J27" s="28">
        <f t="shared" si="1"/>
        <v>1.1067407217819991</v>
      </c>
      <c r="K27" s="27">
        <f t="shared" si="2"/>
        <v>0.96655144531031334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139.63966666666667</v>
      </c>
      <c r="D13" s="26">
        <v>123.49299999999999</v>
      </c>
      <c r="E13" s="26">
        <v>147.16333333333333</v>
      </c>
      <c r="F13" s="26">
        <v>171.31366666666668</v>
      </c>
      <c r="G13" s="26">
        <v>165.07599999999999</v>
      </c>
      <c r="H13" s="28">
        <f t="shared" ref="H13:H27" si="0">IF(OR(OR(G13=0,F13=0),G13=""),"",(G13/F13-1)*100)</f>
        <v>-3.6410794235136046</v>
      </c>
      <c r="I13" s="27">
        <f>IF(OR(OR(G13=0,F13=0),F13=""),"",(F13/E13-1)*100)</f>
        <v>16.410564225690294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59.684333333333328</v>
      </c>
      <c r="D14" s="25">
        <f>D13-SUM(D15:D27)</f>
        <v>47.776333333333326</v>
      </c>
      <c r="E14" s="25">
        <f>E13-SUM(E15:E27)</f>
        <v>53.196666666666658</v>
      </c>
      <c r="F14" s="25">
        <f>F13-SUM(F15:F27)</f>
        <v>69.203666666666678</v>
      </c>
      <c r="G14" s="26">
        <f>G13-SUM(G15:G27)</f>
        <v>70.194666666666649</v>
      </c>
      <c r="H14" s="28">
        <f t="shared" si="0"/>
        <v>1.4320050479020408</v>
      </c>
      <c r="I14" s="27">
        <f>IF(OR(OR(G14=0,F14=0),F14=""),"",(F14/E14-1)*100)</f>
        <v>30.090231217494878</v>
      </c>
      <c r="J14" s="28">
        <f t="shared" si="1"/>
        <v>42.522636038350001</v>
      </c>
      <c r="K14" s="27">
        <f t="shared" si="2"/>
        <v>40.395882017585684</v>
      </c>
      <c r="L14" s="18"/>
    </row>
    <row r="15" spans="1:15">
      <c r="A15" s="16"/>
      <c r="B15" s="12" t="s">
        <v>4</v>
      </c>
      <c r="C15" s="109">
        <v>27.951666666666664</v>
      </c>
      <c r="D15" s="109">
        <v>26.676333333333332</v>
      </c>
      <c r="E15" s="109">
        <v>32.800333333333334</v>
      </c>
      <c r="F15" s="109">
        <v>43.632000000000005</v>
      </c>
      <c r="G15" s="109">
        <v>35.721666666666671</v>
      </c>
      <c r="H15" s="50">
        <f t="shared" si="0"/>
        <v>-18.129660188241047</v>
      </c>
      <c r="I15" s="36">
        <f t="shared" ref="I15:I27" si="3">IF(OR(OR(G15=0,F15=0),F15=""),"",(F15/E15-1)*100)</f>
        <v>33.023038383756266</v>
      </c>
      <c r="J15" s="50">
        <f t="shared" si="1"/>
        <v>21.63952765190983</v>
      </c>
      <c r="K15" s="36">
        <f t="shared" si="2"/>
        <v>25.469071352548251</v>
      </c>
      <c r="L15" s="18"/>
      <c r="N15" s="23" t="s">
        <v>4</v>
      </c>
      <c r="O15" s="34">
        <f>J15</f>
        <v>21.63952765190983</v>
      </c>
    </row>
    <row r="16" spans="1:15">
      <c r="A16" s="16"/>
      <c r="B16" s="11" t="s">
        <v>24</v>
      </c>
      <c r="C16" s="55">
        <v>4.804666666666666</v>
      </c>
      <c r="D16" s="55">
        <v>8.1713333333333331</v>
      </c>
      <c r="E16" s="55">
        <v>10.272666666666666</v>
      </c>
      <c r="F16" s="55">
        <v>11.37</v>
      </c>
      <c r="G16" s="56">
        <v>13.941666666666668</v>
      </c>
      <c r="H16" s="28">
        <f t="shared" si="0"/>
        <v>22.61800058633834</v>
      </c>
      <c r="I16" s="27">
        <f t="shared" si="3"/>
        <v>10.682068920760601</v>
      </c>
      <c r="J16" s="28">
        <f t="shared" si="1"/>
        <v>8.4456048527143075</v>
      </c>
      <c r="K16" s="27">
        <f t="shared" si="2"/>
        <v>6.6369485991582682</v>
      </c>
      <c r="L16" s="18"/>
      <c r="N16" s="23" t="s">
        <v>37</v>
      </c>
      <c r="O16" s="34">
        <f>100-O15</f>
        <v>78.36047234809017</v>
      </c>
    </row>
    <row r="17" spans="1:14">
      <c r="A17" s="16"/>
      <c r="B17" s="11" t="s">
        <v>23</v>
      </c>
      <c r="C17" s="25">
        <v>17.022000000000002</v>
      </c>
      <c r="D17" s="25">
        <v>12.545333333333334</v>
      </c>
      <c r="E17" s="25">
        <v>20.457666666666668</v>
      </c>
      <c r="F17" s="25">
        <v>15.009666666666666</v>
      </c>
      <c r="G17" s="26">
        <v>13.788000000000002</v>
      </c>
      <c r="H17" s="28">
        <f t="shared" si="0"/>
        <v>-8.1391991827488788</v>
      </c>
      <c r="I17" s="27">
        <f t="shared" si="3"/>
        <v>-26.63060303390743</v>
      </c>
      <c r="J17" s="28">
        <f t="shared" si="1"/>
        <v>8.3525164166808032</v>
      </c>
      <c r="K17" s="27">
        <f t="shared" si="2"/>
        <v>8.76151153537079</v>
      </c>
      <c r="L17" s="18"/>
    </row>
    <row r="18" spans="1:14">
      <c r="A18" s="16"/>
      <c r="B18" s="11" t="s">
        <v>25</v>
      </c>
      <c r="C18" s="25">
        <v>9.0289999999999999</v>
      </c>
      <c r="D18" s="25">
        <v>7.094333333333334</v>
      </c>
      <c r="E18" s="25">
        <v>5.1696666666666671</v>
      </c>
      <c r="F18" s="25">
        <v>5.5283333333333333</v>
      </c>
      <c r="G18" s="26">
        <v>5.262666666666667</v>
      </c>
      <c r="H18" s="28">
        <f t="shared" si="0"/>
        <v>-4.8055471811878085</v>
      </c>
      <c r="I18" s="27">
        <f t="shared" si="3"/>
        <v>6.9379070217293171</v>
      </c>
      <c r="J18" s="28">
        <f t="shared" si="1"/>
        <v>3.18802652515609</v>
      </c>
      <c r="K18" s="27">
        <f t="shared" si="2"/>
        <v>3.2270241136628517</v>
      </c>
      <c r="L18" s="18"/>
    </row>
    <row r="19" spans="1:14">
      <c r="A19" s="16"/>
      <c r="B19" s="11" t="s">
        <v>22</v>
      </c>
      <c r="C19" s="25">
        <v>2.8096666666666668</v>
      </c>
      <c r="D19" s="25">
        <v>3.0316666666666667</v>
      </c>
      <c r="E19" s="25">
        <v>3.473333333333334</v>
      </c>
      <c r="F19" s="25">
        <v>4.7723333333333331</v>
      </c>
      <c r="G19" s="26">
        <v>4.4376666666666669</v>
      </c>
      <c r="H19" s="28">
        <f t="shared" si="0"/>
        <v>-7.0126423133337941</v>
      </c>
      <c r="I19" s="27">
        <f t="shared" si="3"/>
        <v>37.399232245681361</v>
      </c>
      <c r="J19" s="28">
        <f t="shared" si="1"/>
        <v>2.6882567221562592</v>
      </c>
      <c r="K19" s="27">
        <f t="shared" si="2"/>
        <v>2.7857283229008774</v>
      </c>
      <c r="L19" s="18"/>
    </row>
    <row r="20" spans="1:14">
      <c r="A20" s="16"/>
      <c r="B20" s="11" t="s">
        <v>5</v>
      </c>
      <c r="C20" s="25">
        <v>3.4746666666666663</v>
      </c>
      <c r="D20" s="25">
        <v>2.9940000000000002</v>
      </c>
      <c r="E20" s="25">
        <v>3.9536666666666669</v>
      </c>
      <c r="F20" s="25">
        <v>3.3206666666666664</v>
      </c>
      <c r="G20" s="26">
        <v>3.8446666666666669</v>
      </c>
      <c r="H20" s="28">
        <f t="shared" si="0"/>
        <v>15.779963862678192</v>
      </c>
      <c r="I20" s="27">
        <f t="shared" si="3"/>
        <v>-16.010454430486476</v>
      </c>
      <c r="J20" s="28">
        <f t="shared" si="1"/>
        <v>2.3290282455757754</v>
      </c>
      <c r="K20" s="27">
        <f t="shared" si="2"/>
        <v>1.9383547916978796</v>
      </c>
      <c r="L20" s="18"/>
    </row>
    <row r="21" spans="1:14">
      <c r="A21" s="16"/>
      <c r="B21" s="11" t="s">
        <v>20</v>
      </c>
      <c r="C21" s="25">
        <v>1.5986666666666667</v>
      </c>
      <c r="D21" s="25">
        <v>2.4433333333333334</v>
      </c>
      <c r="E21" s="25">
        <v>1.2676666666666667</v>
      </c>
      <c r="F21" s="25">
        <v>3.2926666666666669</v>
      </c>
      <c r="G21" s="26">
        <v>3.4636666666666667</v>
      </c>
      <c r="H21" s="28">
        <f t="shared" si="0"/>
        <v>5.1933589795505108</v>
      </c>
      <c r="I21" s="27">
        <f t="shared" si="3"/>
        <v>159.742308703655</v>
      </c>
      <c r="J21" s="28">
        <f t="shared" si="1"/>
        <v>2.098225463826763</v>
      </c>
      <c r="K21" s="27">
        <f t="shared" si="2"/>
        <v>1.9220105031511399</v>
      </c>
      <c r="L21" s="18"/>
    </row>
    <row r="22" spans="1:14">
      <c r="A22" s="16"/>
      <c r="B22" s="11" t="s">
        <v>7</v>
      </c>
      <c r="C22" s="25">
        <v>2.6136666666666666</v>
      </c>
      <c r="D22" s="25">
        <v>3.2133333333333334</v>
      </c>
      <c r="E22" s="25">
        <v>2.8089999999999997</v>
      </c>
      <c r="F22" s="25">
        <v>2.294</v>
      </c>
      <c r="G22" s="26">
        <v>2.984</v>
      </c>
      <c r="H22" s="28">
        <f t="shared" si="0"/>
        <v>30.078465562336532</v>
      </c>
      <c r="I22" s="27">
        <f t="shared" si="3"/>
        <v>-18.333926664293333</v>
      </c>
      <c r="J22" s="28">
        <f t="shared" si="1"/>
        <v>1.8076522329109015</v>
      </c>
      <c r="K22" s="27">
        <f t="shared" si="2"/>
        <v>1.3390642116507536</v>
      </c>
      <c r="L22" s="18"/>
    </row>
    <row r="23" spans="1:14">
      <c r="A23" s="16"/>
      <c r="B23" s="11" t="s">
        <v>21</v>
      </c>
      <c r="C23" s="25">
        <v>1.4916666666666665</v>
      </c>
      <c r="D23" s="25">
        <v>1.4583333333333333</v>
      </c>
      <c r="E23" s="25">
        <v>2.8973333333333335</v>
      </c>
      <c r="F23" s="25">
        <v>3.0653333333333332</v>
      </c>
      <c r="G23" s="26">
        <v>2.8333333333333335</v>
      </c>
      <c r="H23" s="28">
        <f t="shared" si="0"/>
        <v>-7.568508046976941</v>
      </c>
      <c r="I23" s="27">
        <f t="shared" si="3"/>
        <v>5.7984353428439883</v>
      </c>
      <c r="J23" s="28">
        <f t="shared" si="1"/>
        <v>1.7163811416155792</v>
      </c>
      <c r="K23" s="27">
        <f t="shared" si="2"/>
        <v>1.7893104461407048</v>
      </c>
      <c r="L23" s="18"/>
    </row>
    <row r="24" spans="1:14">
      <c r="A24" s="16"/>
      <c r="B24" s="11" t="s">
        <v>19</v>
      </c>
      <c r="C24" s="25">
        <v>3.516</v>
      </c>
      <c r="D24" s="25">
        <v>3.2306666666666666</v>
      </c>
      <c r="E24" s="25">
        <v>3.0796666666666668</v>
      </c>
      <c r="F24" s="25">
        <v>3.484666666666667</v>
      </c>
      <c r="G24" s="26">
        <v>2.8303333333333334</v>
      </c>
      <c r="H24" s="28">
        <f t="shared" si="0"/>
        <v>-18.777501434857481</v>
      </c>
      <c r="I24" s="27">
        <f t="shared" si="3"/>
        <v>13.150773893278501</v>
      </c>
      <c r="J24" s="28">
        <f t="shared" si="1"/>
        <v>1.7145637968773979</v>
      </c>
      <c r="K24" s="27">
        <f t="shared" si="2"/>
        <v>2.0340856246144989</v>
      </c>
      <c r="L24" s="18"/>
    </row>
    <row r="25" spans="1:14">
      <c r="A25" s="16"/>
      <c r="B25" s="11" t="s">
        <v>18</v>
      </c>
      <c r="C25" s="25">
        <v>1.9829999999999999</v>
      </c>
      <c r="D25" s="25">
        <v>1.6256666666666666</v>
      </c>
      <c r="E25" s="25">
        <v>2.2916666666666665</v>
      </c>
      <c r="F25" s="25">
        <v>2.3059999999999996</v>
      </c>
      <c r="G25" s="26">
        <v>2.4140000000000001</v>
      </c>
      <c r="H25" s="28">
        <f t="shared" si="0"/>
        <v>4.6834345186470339</v>
      </c>
      <c r="I25" s="27">
        <f t="shared" si="3"/>
        <v>0.62545454545452905</v>
      </c>
      <c r="J25" s="28">
        <f t="shared" si="1"/>
        <v>1.4623567326564735</v>
      </c>
      <c r="K25" s="27">
        <f t="shared" si="2"/>
        <v>1.3460689067422134</v>
      </c>
      <c r="L25" s="18"/>
    </row>
    <row r="26" spans="1:14">
      <c r="A26" s="16"/>
      <c r="B26" s="11" t="s">
        <v>10</v>
      </c>
      <c r="C26" s="25">
        <v>2.2933333333333334</v>
      </c>
      <c r="D26" s="25">
        <v>2.1936666666666667</v>
      </c>
      <c r="E26" s="25">
        <v>3.3966666666666669</v>
      </c>
      <c r="F26" s="25">
        <v>2.7253333333333334</v>
      </c>
      <c r="G26" s="26">
        <v>2.0153333333333334</v>
      </c>
      <c r="H26" s="28">
        <f t="shared" si="0"/>
        <v>-26.051859099804307</v>
      </c>
      <c r="I26" s="27">
        <f t="shared" si="3"/>
        <v>-19.76447497546615</v>
      </c>
      <c r="J26" s="28">
        <f t="shared" si="1"/>
        <v>1.2208518096715049</v>
      </c>
      <c r="K26" s="27">
        <f t="shared" si="2"/>
        <v>1.5908440852160071</v>
      </c>
      <c r="L26" s="18"/>
    </row>
    <row r="27" spans="1:14">
      <c r="A27" s="16"/>
      <c r="B27" s="11" t="s">
        <v>8</v>
      </c>
      <c r="C27" s="25">
        <v>1.3673333333333335</v>
      </c>
      <c r="D27" s="25">
        <v>1.0386666666666666</v>
      </c>
      <c r="E27" s="25">
        <v>2.0973333333333333</v>
      </c>
      <c r="F27" s="25">
        <v>1.3089999999999999</v>
      </c>
      <c r="G27" s="26">
        <v>1.3443333333333334</v>
      </c>
      <c r="H27" s="28">
        <f t="shared" si="0"/>
        <v>2.6992615227909411</v>
      </c>
      <c r="I27" s="27">
        <f t="shared" si="3"/>
        <v>-37.587412587412587</v>
      </c>
      <c r="J27" s="28">
        <f t="shared" si="1"/>
        <v>0.81437236989830952</v>
      </c>
      <c r="K27" s="27">
        <f t="shared" si="2"/>
        <v>0.76409548956008555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21.156000000000002</v>
      </c>
      <c r="D13" s="26">
        <v>24.47</v>
      </c>
      <c r="E13" s="26">
        <v>30.152333333333331</v>
      </c>
      <c r="F13" s="26">
        <v>29.676333333333332</v>
      </c>
      <c r="G13" s="26">
        <v>23.254666666666665</v>
      </c>
      <c r="H13" s="28">
        <f t="shared" ref="H13:H27" si="0">IF(OR(OR(G13=0,F13=0),G13=""),"",(G13/F13-1)*100)</f>
        <v>-21.639016500241492</v>
      </c>
      <c r="I13" s="27">
        <f>IF(OR(OR(G13=0,F13=0),F13=""),"",(F13/E13-1)*100)</f>
        <v>-1.5786506295809022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7.0160000000000018</v>
      </c>
      <c r="D14" s="25">
        <f>D13-SUM(D15:D27)</f>
        <v>6.6646666666666619</v>
      </c>
      <c r="E14" s="25">
        <f>E13-SUM(E15:E27)</f>
        <v>9.3923333333333332</v>
      </c>
      <c r="F14" s="25">
        <f>F13-SUM(F15:F27)</f>
        <v>8.2793333333333301</v>
      </c>
      <c r="G14" s="26">
        <f>G13-SUM(G15:G27)</f>
        <v>3.3730000000000011</v>
      </c>
      <c r="H14" s="28">
        <f t="shared" si="0"/>
        <v>-59.260004831306844</v>
      </c>
      <c r="I14" s="27">
        <f>IF(OR(OR(G14=0,F14=0),F14=""),"",(F14/E14-1)*100)</f>
        <v>-11.850090499343469</v>
      </c>
      <c r="J14" s="28">
        <f t="shared" si="1"/>
        <v>14.504615561034351</v>
      </c>
      <c r="K14" s="27">
        <f t="shared" si="2"/>
        <v>27.898774556605144</v>
      </c>
      <c r="L14" s="18"/>
    </row>
    <row r="15" spans="1:15">
      <c r="A15" s="16"/>
      <c r="B15" s="12" t="s">
        <v>4</v>
      </c>
      <c r="C15" s="109">
        <v>7.117</v>
      </c>
      <c r="D15" s="109">
        <v>8.8803333333333327</v>
      </c>
      <c r="E15" s="109">
        <v>9.9443333333333346</v>
      </c>
      <c r="F15" s="109">
        <v>12.747999999999999</v>
      </c>
      <c r="G15" s="109">
        <v>12.193666666666667</v>
      </c>
      <c r="H15" s="50">
        <f t="shared" si="0"/>
        <v>-4.348394519401733</v>
      </c>
      <c r="I15" s="36">
        <f t="shared" ref="I15:I27" si="3">IF(OR(OR(G15=0,F15=0),F15=""),"",(F15/E15-1)*100)</f>
        <v>28.193611101799988</v>
      </c>
      <c r="J15" s="50">
        <f t="shared" si="1"/>
        <v>52.435353477438227</v>
      </c>
      <c r="K15" s="36">
        <f t="shared" si="2"/>
        <v>42.956789360770088</v>
      </c>
      <c r="L15" s="18"/>
      <c r="N15" s="23" t="s">
        <v>4</v>
      </c>
      <c r="O15" s="34">
        <f>J15</f>
        <v>52.435353477438227</v>
      </c>
    </row>
    <row r="16" spans="1:15">
      <c r="A16" s="16"/>
      <c r="B16" s="11" t="s">
        <v>24</v>
      </c>
      <c r="C16" s="55">
        <v>1.381</v>
      </c>
      <c r="D16" s="55">
        <v>2.181</v>
      </c>
      <c r="E16" s="55">
        <v>1.9309999999999998</v>
      </c>
      <c r="F16" s="55">
        <v>1.2006666666666668</v>
      </c>
      <c r="G16" s="56">
        <v>2.4593333333333334</v>
      </c>
      <c r="H16" s="28">
        <f t="shared" si="0"/>
        <v>104.83064963908939</v>
      </c>
      <c r="I16" s="27">
        <f t="shared" si="3"/>
        <v>-37.821508717417565</v>
      </c>
      <c r="J16" s="28">
        <f t="shared" si="1"/>
        <v>10.575655065649906</v>
      </c>
      <c r="K16" s="27">
        <f t="shared" si="2"/>
        <v>4.0458726931673956</v>
      </c>
      <c r="L16" s="18"/>
      <c r="N16" s="23" t="s">
        <v>37</v>
      </c>
      <c r="O16" s="34">
        <f>100-O15</f>
        <v>47.564646522561773</v>
      </c>
    </row>
    <row r="17" spans="1:14">
      <c r="A17" s="16"/>
      <c r="B17" s="11" t="s">
        <v>23</v>
      </c>
      <c r="C17" s="25">
        <v>1.3259999999999998</v>
      </c>
      <c r="D17" s="25">
        <v>2.5840000000000001</v>
      </c>
      <c r="E17" s="25">
        <v>4.958333333333333</v>
      </c>
      <c r="F17" s="25">
        <v>2.9226666666666667</v>
      </c>
      <c r="G17" s="26">
        <v>1.8576666666666668</v>
      </c>
      <c r="H17" s="28">
        <f t="shared" si="0"/>
        <v>-36.439324817518248</v>
      </c>
      <c r="I17" s="27">
        <f t="shared" si="3"/>
        <v>-41.055462184873946</v>
      </c>
      <c r="J17" s="28">
        <f t="shared" si="1"/>
        <v>7.9883607591307841</v>
      </c>
      <c r="K17" s="27">
        <f t="shared" si="2"/>
        <v>9.848476339170384</v>
      </c>
      <c r="L17" s="18"/>
    </row>
    <row r="18" spans="1:14">
      <c r="A18" s="16"/>
      <c r="B18" s="11" t="s">
        <v>21</v>
      </c>
      <c r="C18" s="25">
        <v>0.26466666666666666</v>
      </c>
      <c r="D18" s="25">
        <v>0.33466666666666667</v>
      </c>
      <c r="E18" s="25">
        <v>0.45233333333333342</v>
      </c>
      <c r="F18" s="25">
        <v>0.53100000000000003</v>
      </c>
      <c r="G18" s="26">
        <v>0.51300000000000001</v>
      </c>
      <c r="H18" s="28">
        <f t="shared" si="0"/>
        <v>-3.3898305084745783</v>
      </c>
      <c r="I18" s="27">
        <f t="shared" si="3"/>
        <v>17.391304347826075</v>
      </c>
      <c r="J18" s="28">
        <f t="shared" si="1"/>
        <v>2.2060088297689355</v>
      </c>
      <c r="K18" s="27">
        <f t="shared" si="2"/>
        <v>1.7893046086106776</v>
      </c>
      <c r="L18" s="18"/>
    </row>
    <row r="19" spans="1:14">
      <c r="A19" s="16"/>
      <c r="B19" s="11" t="s">
        <v>25</v>
      </c>
      <c r="C19" s="25">
        <v>1.8183333333333334</v>
      </c>
      <c r="D19" s="25">
        <v>0.96533333333333327</v>
      </c>
      <c r="E19" s="25">
        <v>1.0013333333333334</v>
      </c>
      <c r="F19" s="25">
        <v>0.64100000000000001</v>
      </c>
      <c r="G19" s="26">
        <v>0.50633333333333341</v>
      </c>
      <c r="H19" s="28">
        <f t="shared" si="0"/>
        <v>-21.008840353614133</v>
      </c>
      <c r="I19" s="27">
        <f t="shared" si="3"/>
        <v>-35.985352862849538</v>
      </c>
      <c r="J19" s="28">
        <f t="shared" si="1"/>
        <v>2.1773407488102752</v>
      </c>
      <c r="K19" s="27">
        <f t="shared" si="2"/>
        <v>2.1599703467409497</v>
      </c>
      <c r="L19" s="18"/>
    </row>
    <row r="20" spans="1:14">
      <c r="A20" s="16"/>
      <c r="B20" s="11" t="s">
        <v>22</v>
      </c>
      <c r="C20" s="25">
        <v>0.245</v>
      </c>
      <c r="D20" s="25">
        <v>0.37733333333333335</v>
      </c>
      <c r="E20" s="25">
        <v>0.51766666666666672</v>
      </c>
      <c r="F20" s="25">
        <v>0.16966666666666666</v>
      </c>
      <c r="G20" s="26">
        <v>0.45200000000000001</v>
      </c>
      <c r="H20" s="28">
        <f t="shared" si="0"/>
        <v>166.40471512770142</v>
      </c>
      <c r="I20" s="27">
        <f t="shared" si="3"/>
        <v>-67.224726336123638</v>
      </c>
      <c r="J20" s="28">
        <f t="shared" si="1"/>
        <v>1.9436958889971905</v>
      </c>
      <c r="K20" s="27">
        <f t="shared" si="2"/>
        <v>0.57172382032820768</v>
      </c>
      <c r="L20" s="18"/>
    </row>
    <row r="21" spans="1:14">
      <c r="A21" s="16"/>
      <c r="B21" s="11" t="s">
        <v>18</v>
      </c>
      <c r="C21" s="25">
        <v>0.16866666666666666</v>
      </c>
      <c r="D21" s="25">
        <v>0.47933333333333339</v>
      </c>
      <c r="E21" s="25">
        <v>5.6666666666666671E-2</v>
      </c>
      <c r="F21" s="25">
        <v>0.3163333333333333</v>
      </c>
      <c r="G21" s="26">
        <v>0.40866666666666668</v>
      </c>
      <c r="H21" s="28">
        <f t="shared" si="0"/>
        <v>29.188619599578523</v>
      </c>
      <c r="I21" s="27">
        <f t="shared" si="3"/>
        <v>458.23529411764696</v>
      </c>
      <c r="J21" s="28">
        <f t="shared" si="1"/>
        <v>1.7573533627658966</v>
      </c>
      <c r="K21" s="27">
        <f t="shared" si="2"/>
        <v>1.0659448045019038</v>
      </c>
      <c r="L21" s="18"/>
    </row>
    <row r="22" spans="1:14">
      <c r="A22" s="16"/>
      <c r="B22" s="11" t="s">
        <v>8</v>
      </c>
      <c r="C22" s="25">
        <v>0.16500000000000001</v>
      </c>
      <c r="D22" s="25">
        <v>0.35766666666666663</v>
      </c>
      <c r="E22" s="25">
        <v>0.26899999999999996</v>
      </c>
      <c r="F22" s="25">
        <v>0.248</v>
      </c>
      <c r="G22" s="26">
        <v>0.38633333333333336</v>
      </c>
      <c r="H22" s="28">
        <f t="shared" si="0"/>
        <v>55.779569892473127</v>
      </c>
      <c r="I22" s="27">
        <f t="shared" si="3"/>
        <v>-7.8066914498141182</v>
      </c>
      <c r="J22" s="28">
        <f t="shared" si="1"/>
        <v>1.6613152915543834</v>
      </c>
      <c r="K22" s="27">
        <f t="shared" si="2"/>
        <v>0.83568275505734091</v>
      </c>
      <c r="L22" s="18"/>
    </row>
    <row r="23" spans="1:14">
      <c r="A23" s="16"/>
      <c r="B23" s="11" t="s">
        <v>7</v>
      </c>
      <c r="C23" s="25">
        <v>0.34366666666666673</v>
      </c>
      <c r="D23" s="25">
        <v>0.29899999999999999</v>
      </c>
      <c r="E23" s="25">
        <v>0.42399999999999999</v>
      </c>
      <c r="F23" s="25">
        <v>0.52100000000000002</v>
      </c>
      <c r="G23" s="26">
        <v>0.3683333333333334</v>
      </c>
      <c r="H23" s="28">
        <f t="shared" si="0"/>
        <v>-29.302623160588603</v>
      </c>
      <c r="I23" s="27">
        <f t="shared" si="3"/>
        <v>22.877358490566046</v>
      </c>
      <c r="J23" s="28">
        <f t="shared" si="1"/>
        <v>1.583911472966</v>
      </c>
      <c r="K23" s="27">
        <f t="shared" si="2"/>
        <v>1.7556077233261074</v>
      </c>
      <c r="L23" s="18"/>
    </row>
    <row r="24" spans="1:14">
      <c r="A24" s="16"/>
      <c r="B24" s="11" t="s">
        <v>5</v>
      </c>
      <c r="C24" s="25">
        <v>0.43366666666666664</v>
      </c>
      <c r="D24" s="25">
        <v>0.26299999999999996</v>
      </c>
      <c r="E24" s="25">
        <v>0.26899999999999996</v>
      </c>
      <c r="F24" s="25">
        <v>0.113</v>
      </c>
      <c r="G24" s="26">
        <v>0.31</v>
      </c>
      <c r="H24" s="28">
        <f t="shared" si="0"/>
        <v>174.3362831858407</v>
      </c>
      <c r="I24" s="27">
        <f t="shared" si="3"/>
        <v>-57.992565055762071</v>
      </c>
      <c r="J24" s="28">
        <f t="shared" si="1"/>
        <v>1.3330657645777193</v>
      </c>
      <c r="K24" s="27">
        <f t="shared" si="2"/>
        <v>0.38077480371564326</v>
      </c>
      <c r="L24" s="18"/>
    </row>
    <row r="25" spans="1:14">
      <c r="A25" s="16"/>
      <c r="B25" s="11" t="s">
        <v>20</v>
      </c>
      <c r="C25" s="25">
        <v>0.43233333333333329</v>
      </c>
      <c r="D25" s="25">
        <v>0.23100000000000001</v>
      </c>
      <c r="E25" s="25">
        <v>0.33433333333333337</v>
      </c>
      <c r="F25" s="25">
        <v>0.14333333333333334</v>
      </c>
      <c r="G25" s="26">
        <v>0.23399999999999999</v>
      </c>
      <c r="H25" s="28">
        <f t="shared" si="0"/>
        <v>63.255813953488357</v>
      </c>
      <c r="I25" s="27">
        <f t="shared" si="3"/>
        <v>-57.128614157527416</v>
      </c>
      <c r="J25" s="28">
        <f t="shared" si="1"/>
        <v>1.0062496416489879</v>
      </c>
      <c r="K25" s="27">
        <f t="shared" si="2"/>
        <v>0.48298868907883957</v>
      </c>
      <c r="L25" s="18"/>
    </row>
    <row r="26" spans="1:14">
      <c r="A26" s="16"/>
      <c r="B26" s="11" t="s">
        <v>10</v>
      </c>
      <c r="C26" s="25">
        <v>0.21666666666666667</v>
      </c>
      <c r="D26" s="25">
        <v>0.57866666666666655</v>
      </c>
      <c r="E26" s="25">
        <v>0.18433333333333332</v>
      </c>
      <c r="F26" s="25">
        <v>0.41399999999999998</v>
      </c>
      <c r="G26" s="26">
        <v>9.8999999999999991E-2</v>
      </c>
      <c r="H26" s="28">
        <f t="shared" si="0"/>
        <v>-76.08695652173914</v>
      </c>
      <c r="I26" s="27">
        <f t="shared" si="3"/>
        <v>124.59312839059673</v>
      </c>
      <c r="J26" s="28">
        <f t="shared" si="1"/>
        <v>0.42572100223611031</v>
      </c>
      <c r="K26" s="27">
        <f t="shared" si="2"/>
        <v>1.3950510507812062</v>
      </c>
      <c r="L26" s="18"/>
    </row>
    <row r="27" spans="1:14">
      <c r="A27" s="16"/>
      <c r="B27" s="11" t="s">
        <v>19</v>
      </c>
      <c r="C27" s="25">
        <v>0.22800000000000001</v>
      </c>
      <c r="D27" s="25">
        <v>0.27400000000000002</v>
      </c>
      <c r="E27" s="25">
        <v>0.41766666666666669</v>
      </c>
      <c r="F27" s="25">
        <v>1.4283333333333335</v>
      </c>
      <c r="G27" s="26">
        <v>9.3333333333333338E-2</v>
      </c>
      <c r="H27" s="28">
        <f t="shared" si="0"/>
        <v>-93.465577596266044</v>
      </c>
      <c r="I27" s="27">
        <f t="shared" si="3"/>
        <v>241.97924980047887</v>
      </c>
      <c r="J27" s="28">
        <f t="shared" si="1"/>
        <v>0.40135313342124884</v>
      </c>
      <c r="K27" s="27">
        <f t="shared" si="2"/>
        <v>4.8130384481461101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4" t="s">
        <v>133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8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8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26</v>
      </c>
      <c r="C13" s="26">
        <v>106.76433333333334</v>
      </c>
      <c r="D13" s="26">
        <v>117.61766666666666</v>
      </c>
      <c r="E13" s="26">
        <v>127.29733333333333</v>
      </c>
      <c r="F13" s="26">
        <v>146.30466666666666</v>
      </c>
      <c r="G13" s="26">
        <v>135.60433333333333</v>
      </c>
      <c r="H13" s="28">
        <f t="shared" ref="H13:H27" si="0">IF(OR(OR(G13=0,F13=0),G13=""),"",(G13/F13-1)*100)</f>
        <v>-7.3137334420866011</v>
      </c>
      <c r="I13" s="27">
        <f>IF(OR(OR(G13=0,F13=0),F13=""),"",(F13/E13-1)*100)</f>
        <v>14.931446586993191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28</v>
      </c>
      <c r="C14" s="25">
        <f>C13-SUM(C15:C27)</f>
        <v>24.37466666666667</v>
      </c>
      <c r="D14" s="25">
        <f>D13-SUM(D15:D27)</f>
        <v>34.984666666666655</v>
      </c>
      <c r="E14" s="25">
        <f>E13-SUM(E15:E27)</f>
        <v>37.310333333333332</v>
      </c>
      <c r="F14" s="25">
        <f>F13-SUM(F15:F27)</f>
        <v>49.463666666666668</v>
      </c>
      <c r="G14" s="26">
        <f>G13-SUM(G15:G27)</f>
        <v>35.070666666666668</v>
      </c>
      <c r="H14" s="28">
        <f t="shared" si="0"/>
        <v>-29.09812589712314</v>
      </c>
      <c r="I14" s="27">
        <f>IF(OR(OR(G14=0,F14=0),F14=""),"",(F14/E14-1)*100)</f>
        <v>32.573639116955988</v>
      </c>
      <c r="J14" s="28">
        <f t="shared" si="1"/>
        <v>25.862497019515114</v>
      </c>
      <c r="K14" s="27">
        <f t="shared" si="2"/>
        <v>33.80867322527876</v>
      </c>
      <c r="L14" s="18"/>
    </row>
    <row r="15" spans="1:18">
      <c r="A15" s="16"/>
      <c r="B15" s="12" t="s">
        <v>4</v>
      </c>
      <c r="C15" s="109">
        <v>39.82566666666667</v>
      </c>
      <c r="D15" s="109">
        <v>38.366666666666667</v>
      </c>
      <c r="E15" s="109">
        <v>33.860999999999997</v>
      </c>
      <c r="F15" s="109">
        <v>42.906666666666666</v>
      </c>
      <c r="G15" s="109">
        <v>52.235333333333337</v>
      </c>
      <c r="H15" s="50">
        <f t="shared" si="0"/>
        <v>21.741765071472962</v>
      </c>
      <c r="I15" s="36">
        <f t="shared" ref="I15:I27" si="3">IF(OR(OR(G15=0,F15=0),F15=""),"",(F15/E15-1)*100)</f>
        <v>26.714115550830364</v>
      </c>
      <c r="J15" s="50">
        <f t="shared" si="1"/>
        <v>38.520401265446289</v>
      </c>
      <c r="K15" s="36">
        <f t="shared" si="2"/>
        <v>29.326929649088434</v>
      </c>
      <c r="L15" s="18"/>
      <c r="N15" s="23" t="s">
        <v>4</v>
      </c>
      <c r="O15" s="34">
        <f>J15</f>
        <v>38.520401265446289</v>
      </c>
      <c r="R15" s="122"/>
    </row>
    <row r="16" spans="1:18">
      <c r="A16" s="16"/>
      <c r="B16" s="11" t="s">
        <v>23</v>
      </c>
      <c r="C16" s="55">
        <v>9.5840000000000014</v>
      </c>
      <c r="D16" s="55">
        <v>16.337999999999997</v>
      </c>
      <c r="E16" s="55">
        <v>21.431666666666668</v>
      </c>
      <c r="F16" s="55">
        <v>16.782666666666668</v>
      </c>
      <c r="G16" s="56">
        <v>14.859666666666667</v>
      </c>
      <c r="H16" s="28">
        <f t="shared" si="0"/>
        <v>-11.458250575991102</v>
      </c>
      <c r="I16" s="27">
        <f t="shared" si="3"/>
        <v>-21.692200015553308</v>
      </c>
      <c r="J16" s="28">
        <f t="shared" si="1"/>
        <v>10.958106058557618</v>
      </c>
      <c r="K16" s="27">
        <f t="shared" si="2"/>
        <v>11.471039884806592</v>
      </c>
      <c r="L16" s="18"/>
      <c r="N16" s="23" t="s">
        <v>37</v>
      </c>
      <c r="O16" s="34">
        <f>100-O15</f>
        <v>61.479598734553711</v>
      </c>
    </row>
    <row r="17" spans="1:14">
      <c r="A17" s="16"/>
      <c r="B17" s="11" t="s">
        <v>24</v>
      </c>
      <c r="C17" s="25">
        <v>10.502000000000001</v>
      </c>
      <c r="D17" s="25">
        <v>9.6333333333333329</v>
      </c>
      <c r="E17" s="25">
        <v>9.8226666666666667</v>
      </c>
      <c r="F17" s="25">
        <v>12.756</v>
      </c>
      <c r="G17" s="26">
        <v>10.257666666666667</v>
      </c>
      <c r="H17" s="28">
        <f t="shared" si="0"/>
        <v>-19.585554510295811</v>
      </c>
      <c r="I17" s="27">
        <f t="shared" si="3"/>
        <v>29.862902131125303</v>
      </c>
      <c r="J17" s="28">
        <f t="shared" si="1"/>
        <v>7.5644092002959598</v>
      </c>
      <c r="K17" s="27">
        <f t="shared" si="2"/>
        <v>8.7187922918840606</v>
      </c>
      <c r="L17" s="18"/>
    </row>
    <row r="18" spans="1:14">
      <c r="A18" s="16"/>
      <c r="B18" s="11" t="s">
        <v>19</v>
      </c>
      <c r="C18" s="25">
        <v>3.1240000000000001</v>
      </c>
      <c r="D18" s="25">
        <v>3.5216666666666665</v>
      </c>
      <c r="E18" s="25">
        <v>4.6936666666666662</v>
      </c>
      <c r="F18" s="25">
        <v>2.8010000000000002</v>
      </c>
      <c r="G18" s="26">
        <v>4.5309999999999997</v>
      </c>
      <c r="H18" s="28">
        <f t="shared" si="0"/>
        <v>61.763655837200979</v>
      </c>
      <c r="I18" s="27">
        <f t="shared" si="3"/>
        <v>-40.32384063631843</v>
      </c>
      <c r="J18" s="28">
        <f t="shared" si="1"/>
        <v>3.3413386494531885</v>
      </c>
      <c r="K18" s="27">
        <f t="shared" si="2"/>
        <v>1.9144980565668903</v>
      </c>
      <c r="L18" s="18"/>
    </row>
    <row r="19" spans="1:14">
      <c r="A19" s="16"/>
      <c r="B19" s="11" t="s">
        <v>25</v>
      </c>
      <c r="C19" s="25">
        <v>6.288333333333334</v>
      </c>
      <c r="D19" s="25">
        <v>3.8593333333333337</v>
      </c>
      <c r="E19" s="25">
        <v>5.3150000000000004</v>
      </c>
      <c r="F19" s="25">
        <v>3.2890000000000001</v>
      </c>
      <c r="G19" s="26">
        <v>4.2943333333333333</v>
      </c>
      <c r="H19" s="28">
        <f t="shared" si="0"/>
        <v>30.566534914360986</v>
      </c>
      <c r="I19" s="27">
        <f t="shared" si="3"/>
        <v>-38.118532455315147</v>
      </c>
      <c r="J19" s="28">
        <f t="shared" si="1"/>
        <v>3.1668112867582892</v>
      </c>
      <c r="K19" s="27">
        <f t="shared" si="2"/>
        <v>2.2480485926628</v>
      </c>
      <c r="L19" s="18"/>
    </row>
    <row r="20" spans="1:14">
      <c r="A20" s="16"/>
      <c r="B20" s="11" t="s">
        <v>7</v>
      </c>
      <c r="C20" s="25">
        <v>2.3543333333333334</v>
      </c>
      <c r="D20" s="25">
        <v>2.329333333333333</v>
      </c>
      <c r="E20" s="25">
        <v>2.7053333333333334</v>
      </c>
      <c r="F20" s="25">
        <v>3.488666666666667</v>
      </c>
      <c r="G20" s="26">
        <v>2.9953333333333334</v>
      </c>
      <c r="H20" s="28">
        <f t="shared" si="0"/>
        <v>-14.141028090961216</v>
      </c>
      <c r="I20" s="27">
        <f t="shared" si="3"/>
        <v>28.955150320354871</v>
      </c>
      <c r="J20" s="28">
        <f t="shared" si="1"/>
        <v>2.2088772974314983</v>
      </c>
      <c r="K20" s="27">
        <f t="shared" si="2"/>
        <v>2.3845217969807297</v>
      </c>
      <c r="L20" s="18"/>
    </row>
    <row r="21" spans="1:14">
      <c r="A21" s="16"/>
      <c r="B21" s="11" t="s">
        <v>18</v>
      </c>
      <c r="C21" s="25">
        <v>1.4469999999999998</v>
      </c>
      <c r="D21" s="25">
        <v>1.3310000000000002</v>
      </c>
      <c r="E21" s="25">
        <v>1.6356666666666666</v>
      </c>
      <c r="F21" s="25">
        <v>1.6916666666666664</v>
      </c>
      <c r="G21" s="26">
        <v>2.5086666666666666</v>
      </c>
      <c r="H21" s="28">
        <f t="shared" si="0"/>
        <v>48.295566502463075</v>
      </c>
      <c r="I21" s="27">
        <f t="shared" si="3"/>
        <v>3.4236804564907075</v>
      </c>
      <c r="J21" s="28">
        <f t="shared" si="1"/>
        <v>1.8499900445659307</v>
      </c>
      <c r="K21" s="27">
        <f t="shared" si="2"/>
        <v>1.156262958119358</v>
      </c>
      <c r="L21" s="18"/>
    </row>
    <row r="22" spans="1:14">
      <c r="A22" s="16"/>
      <c r="B22" s="11" t="s">
        <v>22</v>
      </c>
      <c r="C22" s="25">
        <v>1.66</v>
      </c>
      <c r="D22" s="25">
        <v>2.0589999999999997</v>
      </c>
      <c r="E22" s="25">
        <v>3.5523333333333333</v>
      </c>
      <c r="F22" s="25">
        <v>3.3969999999999998</v>
      </c>
      <c r="G22" s="26">
        <v>2.3986666666666667</v>
      </c>
      <c r="H22" s="28">
        <f t="shared" si="0"/>
        <v>-29.388676282994798</v>
      </c>
      <c r="I22" s="27">
        <f t="shared" si="3"/>
        <v>-4.3727127709486835</v>
      </c>
      <c r="J22" s="28">
        <f t="shared" si="1"/>
        <v>1.768871692890837</v>
      </c>
      <c r="K22" s="27">
        <f t="shared" si="2"/>
        <v>2.3218671539299267</v>
      </c>
      <c r="L22" s="18"/>
    </row>
    <row r="23" spans="1:14">
      <c r="A23" s="16"/>
      <c r="B23" s="11" t="s">
        <v>20</v>
      </c>
      <c r="C23" s="25">
        <v>0.72400000000000009</v>
      </c>
      <c r="D23" s="25">
        <v>1.0406666666666666</v>
      </c>
      <c r="E23" s="25">
        <v>1.4629999999999999</v>
      </c>
      <c r="F23" s="25">
        <v>3.0343333333333331</v>
      </c>
      <c r="G23" s="26">
        <v>1.6193333333333335</v>
      </c>
      <c r="H23" s="28">
        <f t="shared" si="0"/>
        <v>-46.632978139075021</v>
      </c>
      <c r="I23" s="27">
        <f t="shared" si="3"/>
        <v>107.40487582592846</v>
      </c>
      <c r="J23" s="28">
        <f t="shared" si="1"/>
        <v>1.1941604619321411</v>
      </c>
      <c r="K23" s="27">
        <f t="shared" si="2"/>
        <v>2.0739826025143877</v>
      </c>
      <c r="L23" s="18"/>
    </row>
    <row r="24" spans="1:14">
      <c r="A24" s="16"/>
      <c r="B24" s="11" t="s">
        <v>5</v>
      </c>
      <c r="C24" s="25">
        <v>4.0730000000000004</v>
      </c>
      <c r="D24" s="25">
        <v>1.3396666666666668</v>
      </c>
      <c r="E24" s="25">
        <v>2.3173333333333335</v>
      </c>
      <c r="F24" s="25">
        <v>2.0546666666666664</v>
      </c>
      <c r="G24" s="26">
        <v>1.5523333333333333</v>
      </c>
      <c r="H24" s="28">
        <f t="shared" si="0"/>
        <v>-24.448410123296547</v>
      </c>
      <c r="I24" s="27">
        <f t="shared" si="3"/>
        <v>-11.334867663981607</v>
      </c>
      <c r="J24" s="28">
        <f t="shared" si="1"/>
        <v>1.1447520113664018</v>
      </c>
      <c r="K24" s="27">
        <f t="shared" si="2"/>
        <v>1.4043753446005367</v>
      </c>
      <c r="L24" s="18"/>
    </row>
    <row r="25" spans="1:14">
      <c r="A25" s="16"/>
      <c r="B25" s="11" t="s">
        <v>21</v>
      </c>
      <c r="C25" s="25">
        <v>1.1890000000000001</v>
      </c>
      <c r="D25" s="25">
        <v>1.4169999999999998</v>
      </c>
      <c r="E25" s="25">
        <v>1.1809999999999998</v>
      </c>
      <c r="F25" s="25">
        <v>1.7183333333333335</v>
      </c>
      <c r="G25" s="26">
        <v>1.5286666666666668</v>
      </c>
      <c r="H25" s="28">
        <f t="shared" si="0"/>
        <v>-11.037827352085349</v>
      </c>
      <c r="I25" s="27">
        <f t="shared" si="3"/>
        <v>45.498165396556622</v>
      </c>
      <c r="J25" s="28">
        <f t="shared" si="1"/>
        <v>1.127299275096912</v>
      </c>
      <c r="K25" s="27">
        <f t="shared" si="2"/>
        <v>1.1744897633705009</v>
      </c>
      <c r="L25" s="18"/>
    </row>
    <row r="26" spans="1:14">
      <c r="A26" s="16"/>
      <c r="B26" s="11" t="s">
        <v>8</v>
      </c>
      <c r="C26" s="25">
        <v>0.72400000000000009</v>
      </c>
      <c r="D26" s="25">
        <v>0.67933333333333323</v>
      </c>
      <c r="E26" s="25">
        <v>0.48799999999999999</v>
      </c>
      <c r="F26" s="25">
        <v>1.095</v>
      </c>
      <c r="G26" s="26">
        <v>1.0006666666666666</v>
      </c>
      <c r="H26" s="28">
        <f t="shared" si="0"/>
        <v>-8.6149162861491657</v>
      </c>
      <c r="I26" s="27">
        <f t="shared" si="3"/>
        <v>124.38524590163934</v>
      </c>
      <c r="J26" s="28">
        <f t="shared" si="1"/>
        <v>0.73793118705646077</v>
      </c>
      <c r="K26" s="27">
        <f t="shared" si="2"/>
        <v>0.74843819062504269</v>
      </c>
      <c r="L26" s="18"/>
    </row>
    <row r="27" spans="1:14">
      <c r="A27" s="16"/>
      <c r="B27" s="11" t="s">
        <v>10</v>
      </c>
      <c r="C27" s="25">
        <v>0.89433333333333331</v>
      </c>
      <c r="D27" s="25">
        <v>0.71799999999999997</v>
      </c>
      <c r="E27" s="25">
        <v>1.5203333333333333</v>
      </c>
      <c r="F27" s="25">
        <v>1.8259999999999998</v>
      </c>
      <c r="G27" s="26">
        <v>0.75199999999999989</v>
      </c>
      <c r="H27" s="28">
        <f t="shared" si="0"/>
        <v>-58.817086527929895</v>
      </c>
      <c r="I27" s="27">
        <f t="shared" si="3"/>
        <v>20.105240078930041</v>
      </c>
      <c r="J27" s="28">
        <f t="shared" si="1"/>
        <v>0.55455454963336948</v>
      </c>
      <c r="K27" s="27">
        <f t="shared" si="2"/>
        <v>1.248080489571989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190</v>
      </c>
      <c r="I10" s="190" t="s">
        <v>1</v>
      </c>
      <c r="J10" s="190" t="s">
        <v>188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469.57733333333334</v>
      </c>
      <c r="D13" s="26">
        <v>486.714</v>
      </c>
      <c r="E13" s="26">
        <v>548.98066666666671</v>
      </c>
      <c r="F13" s="26">
        <v>567.24633333333338</v>
      </c>
      <c r="G13" s="26">
        <v>559.08233333333328</v>
      </c>
      <c r="H13" s="28">
        <f t="shared" ref="H13:H27" si="0">IF(OR(OR(G13=0,F13=0),G13=""),"",(G13/F13-1)*100)</f>
        <v>-1.4392336310092402</v>
      </c>
      <c r="I13" s="27">
        <f>IF(OR(OR(G13=0,F13=0),F13=""),"",(F13/E13-1)*100)</f>
        <v>3.3271967075950482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248.18333333333331</v>
      </c>
      <c r="D14" s="25">
        <f>D13-SUM(D15:D27)</f>
        <v>262.09833333333336</v>
      </c>
      <c r="E14" s="25">
        <f>E13-SUM(E15:E27)</f>
        <v>285.09266666666667</v>
      </c>
      <c r="F14" s="25">
        <f>F13-SUM(F15:F27)</f>
        <v>306.86733333333336</v>
      </c>
      <c r="G14" s="26">
        <f>G13-SUM(G15:G27)</f>
        <v>297.78933333333327</v>
      </c>
      <c r="H14" s="28">
        <f t="shared" si="0"/>
        <v>-2.9582816461402706</v>
      </c>
      <c r="I14" s="27">
        <f>IF(OR(OR(G14=0,F14=0),F14=""),"",(F14/E14-1)*100)</f>
        <v>7.6377505325753825</v>
      </c>
      <c r="J14" s="28">
        <f>IF(G14=0,"",G14/$G$13*100)</f>
        <v>53.263949793918243</v>
      </c>
      <c r="K14" s="27">
        <f t="shared" si="2"/>
        <v>54.097720038149212</v>
      </c>
      <c r="L14" s="18"/>
    </row>
    <row r="15" spans="1:15">
      <c r="A15" s="16"/>
      <c r="B15" s="12" t="s">
        <v>4</v>
      </c>
      <c r="C15" s="109">
        <v>70.36633333333333</v>
      </c>
      <c r="D15" s="109">
        <v>79.02</v>
      </c>
      <c r="E15" s="109">
        <v>95.682333333333347</v>
      </c>
      <c r="F15" s="109">
        <v>89.488333333333344</v>
      </c>
      <c r="G15" s="109">
        <v>90.00366666666666</v>
      </c>
      <c r="H15" s="50">
        <f t="shared" si="0"/>
        <v>0.5758665002886687</v>
      </c>
      <c r="I15" s="36">
        <f t="shared" ref="I15:I27" si="3">IF(OR(OR(G15=0,F15=0),F15=""),"",(F15/E15-1)*100)</f>
        <v>-6.4735043390106828</v>
      </c>
      <c r="J15" s="50">
        <f>IF(G15=0,"",G15/$G$13*100)</f>
        <v>16.098463732533133</v>
      </c>
      <c r="K15" s="36">
        <f t="shared" si="2"/>
        <v>15.775920984357766</v>
      </c>
      <c r="L15" s="18"/>
      <c r="N15" s="23" t="s">
        <v>4</v>
      </c>
      <c r="O15" s="34">
        <f>J15</f>
        <v>16.098463732533133</v>
      </c>
    </row>
    <row r="16" spans="1:15">
      <c r="A16" s="16"/>
      <c r="B16" s="11" t="s">
        <v>23</v>
      </c>
      <c r="C16" s="55">
        <v>34.378999999999998</v>
      </c>
      <c r="D16" s="55">
        <v>33.318000000000005</v>
      </c>
      <c r="E16" s="55">
        <v>48.856333333333332</v>
      </c>
      <c r="F16" s="55">
        <v>42.591333333333331</v>
      </c>
      <c r="G16" s="56">
        <v>38.962333333333326</v>
      </c>
      <c r="H16" s="28">
        <f t="shared" si="0"/>
        <v>-8.5205127803778637</v>
      </c>
      <c r="I16" s="27">
        <f t="shared" si="3"/>
        <v>-12.823311887234002</v>
      </c>
      <c r="J16" s="28">
        <f t="shared" si="1"/>
        <v>6.9689795241845705</v>
      </c>
      <c r="K16" s="27">
        <f t="shared" si="2"/>
        <v>7.5084369577238341</v>
      </c>
      <c r="L16" s="18"/>
      <c r="N16" s="23" t="s">
        <v>37</v>
      </c>
      <c r="O16" s="34">
        <f>100-O15</f>
        <v>83.901536267466867</v>
      </c>
    </row>
    <row r="17" spans="1:14">
      <c r="A17" s="16"/>
      <c r="B17" s="11" t="s">
        <v>24</v>
      </c>
      <c r="C17" s="25">
        <v>28.253666666666664</v>
      </c>
      <c r="D17" s="25">
        <v>29.677333333333337</v>
      </c>
      <c r="E17" s="25">
        <v>28.638333333333335</v>
      </c>
      <c r="F17" s="25">
        <v>33.401333333333334</v>
      </c>
      <c r="G17" s="26">
        <v>38.438333333333333</v>
      </c>
      <c r="H17" s="28">
        <f t="shared" si="0"/>
        <v>15.080236317911467</v>
      </c>
      <c r="I17" s="27">
        <f t="shared" si="3"/>
        <v>16.631554443345166</v>
      </c>
      <c r="J17" s="28">
        <f t="shared" si="1"/>
        <v>6.875254509323911</v>
      </c>
      <c r="K17" s="27">
        <f t="shared" si="2"/>
        <v>5.8883295264432434</v>
      </c>
      <c r="L17" s="18"/>
    </row>
    <row r="18" spans="1:14">
      <c r="A18" s="16"/>
      <c r="B18" s="11" t="s">
        <v>5</v>
      </c>
      <c r="C18" s="25">
        <v>14.542333333333332</v>
      </c>
      <c r="D18" s="25">
        <v>12.093333333333334</v>
      </c>
      <c r="E18" s="25">
        <v>13.895</v>
      </c>
      <c r="F18" s="25">
        <v>11.606333333333334</v>
      </c>
      <c r="G18" s="26">
        <v>13.43</v>
      </c>
      <c r="H18" s="28">
        <f t="shared" si="0"/>
        <v>15.712685602688193</v>
      </c>
      <c r="I18" s="27">
        <f t="shared" si="3"/>
        <v>-16.47115269281516</v>
      </c>
      <c r="J18" s="28">
        <f t="shared" si="1"/>
        <v>2.4021506671348942</v>
      </c>
      <c r="K18" s="27">
        <f t="shared" si="2"/>
        <v>2.0460834475792113</v>
      </c>
      <c r="L18" s="18"/>
    </row>
    <row r="19" spans="1:14">
      <c r="A19" s="16"/>
      <c r="B19" s="11" t="s">
        <v>20</v>
      </c>
      <c r="C19" s="25">
        <v>8.863666666666667</v>
      </c>
      <c r="D19" s="25">
        <v>7.5066666666666677</v>
      </c>
      <c r="E19" s="25">
        <v>8.1106666666666669</v>
      </c>
      <c r="F19" s="25">
        <v>8.749666666666668</v>
      </c>
      <c r="G19" s="26">
        <v>13.069666666666668</v>
      </c>
      <c r="H19" s="28">
        <f t="shared" si="0"/>
        <v>49.373309459407963</v>
      </c>
      <c r="I19" s="27">
        <f t="shared" si="3"/>
        <v>7.8785138911721342</v>
      </c>
      <c r="J19" s="28">
        <f t="shared" si="1"/>
        <v>2.3376998140405085</v>
      </c>
      <c r="K19" s="27">
        <f t="shared" si="2"/>
        <v>1.5424809562453468</v>
      </c>
      <c r="L19" s="18"/>
    </row>
    <row r="20" spans="1:14">
      <c r="A20" s="16"/>
      <c r="B20" s="11" t="s">
        <v>7</v>
      </c>
      <c r="C20" s="25">
        <v>9.8273333333333337</v>
      </c>
      <c r="D20" s="25">
        <v>11.397999999999998</v>
      </c>
      <c r="E20" s="25">
        <v>11.497</v>
      </c>
      <c r="F20" s="25">
        <v>9.5446666666666662</v>
      </c>
      <c r="G20" s="26">
        <v>10.285</v>
      </c>
      <c r="H20" s="28">
        <f t="shared" si="0"/>
        <v>7.7565132360131406</v>
      </c>
      <c r="I20" s="27">
        <f t="shared" si="3"/>
        <v>-16.981241483285501</v>
      </c>
      <c r="J20" s="28">
        <f t="shared" si="1"/>
        <v>1.8396217134387483</v>
      </c>
      <c r="K20" s="27">
        <f t="shared" si="2"/>
        <v>1.6826317079176065</v>
      </c>
      <c r="L20" s="18"/>
    </row>
    <row r="21" spans="1:14">
      <c r="A21" s="16"/>
      <c r="B21" s="11" t="s">
        <v>22</v>
      </c>
      <c r="C21" s="25">
        <v>6.0993333333333339</v>
      </c>
      <c r="D21" s="25">
        <v>7.1449999999999996</v>
      </c>
      <c r="E21" s="25">
        <v>12.085333333333333</v>
      </c>
      <c r="F21" s="25">
        <v>14.345999999999998</v>
      </c>
      <c r="G21" s="26">
        <v>10.198666666666666</v>
      </c>
      <c r="H21" s="28">
        <f t="shared" si="0"/>
        <v>-28.909335935684744</v>
      </c>
      <c r="I21" s="27">
        <f t="shared" si="3"/>
        <v>18.705869373345084</v>
      </c>
      <c r="J21" s="28">
        <f t="shared" si="1"/>
        <v>1.8241797421608148</v>
      </c>
      <c r="K21" s="27">
        <f t="shared" si="2"/>
        <v>2.5290599792330077</v>
      </c>
      <c r="L21" s="18"/>
    </row>
    <row r="22" spans="1:14">
      <c r="A22" s="16"/>
      <c r="B22" s="11" t="s">
        <v>19</v>
      </c>
      <c r="C22" s="25">
        <v>7.9823333333333339</v>
      </c>
      <c r="D22" s="25">
        <v>9.6283333333333321</v>
      </c>
      <c r="E22" s="25">
        <v>8.3873333333333324</v>
      </c>
      <c r="F22" s="25">
        <v>9.1133333333333333</v>
      </c>
      <c r="G22" s="26">
        <v>9.8803333333333327</v>
      </c>
      <c r="H22" s="28">
        <f t="shared" si="0"/>
        <v>8.4162399414776878</v>
      </c>
      <c r="I22" s="27">
        <f t="shared" si="3"/>
        <v>8.6559097051108971</v>
      </c>
      <c r="J22" s="28">
        <f t="shared" si="1"/>
        <v>1.7672411994178558</v>
      </c>
      <c r="K22" s="27">
        <f t="shared" si="2"/>
        <v>1.6065918451654453</v>
      </c>
      <c r="L22" s="18"/>
    </row>
    <row r="23" spans="1:14">
      <c r="A23" s="16"/>
      <c r="B23" s="11" t="s">
        <v>25</v>
      </c>
      <c r="C23" s="25">
        <v>20.151666666666667</v>
      </c>
      <c r="D23" s="25">
        <v>14.08</v>
      </c>
      <c r="E23" s="25">
        <v>13.059333333333335</v>
      </c>
      <c r="F23" s="25">
        <v>14.744666666666665</v>
      </c>
      <c r="G23" s="26">
        <v>9.8766666666666669</v>
      </c>
      <c r="H23" s="28">
        <f t="shared" si="0"/>
        <v>-33.015327576072693</v>
      </c>
      <c r="I23" s="27">
        <f t="shared" si="3"/>
        <v>12.905201899024931</v>
      </c>
      <c r="J23" s="28">
        <f t="shared" si="1"/>
        <v>1.7665853627998742</v>
      </c>
      <c r="K23" s="27">
        <f t="shared" si="2"/>
        <v>2.5993410270317594</v>
      </c>
      <c r="L23" s="18"/>
    </row>
    <row r="24" spans="1:14">
      <c r="A24" s="16"/>
      <c r="B24" s="11" t="s">
        <v>21</v>
      </c>
      <c r="C24" s="25">
        <v>5.0076666666666663</v>
      </c>
      <c r="D24" s="25">
        <v>4.5790000000000006</v>
      </c>
      <c r="E24" s="25">
        <v>5.2343333333333328</v>
      </c>
      <c r="F24" s="25">
        <v>6.0676666666666668</v>
      </c>
      <c r="G24" s="26">
        <v>7.4126666666666665</v>
      </c>
      <c r="H24" s="28">
        <f t="shared" si="0"/>
        <v>22.166675822666583</v>
      </c>
      <c r="I24" s="27">
        <f t="shared" si="3"/>
        <v>15.920524740495456</v>
      </c>
      <c r="J24" s="28">
        <f t="shared" si="1"/>
        <v>1.3258631555161524</v>
      </c>
      <c r="K24" s="27">
        <f t="shared" si="2"/>
        <v>1.0696704958868546</v>
      </c>
      <c r="L24" s="18"/>
    </row>
    <row r="25" spans="1:14">
      <c r="A25" s="16"/>
      <c r="B25" s="11" t="s">
        <v>18</v>
      </c>
      <c r="C25" s="25">
        <v>5.0966666666666667</v>
      </c>
      <c r="D25" s="25">
        <v>5.8739999999999997</v>
      </c>
      <c r="E25" s="25">
        <v>5.1786666666666674</v>
      </c>
      <c r="F25" s="25">
        <v>5.81</v>
      </c>
      <c r="G25" s="26">
        <v>6.9580000000000011</v>
      </c>
      <c r="H25" s="28">
        <f t="shared" si="0"/>
        <v>19.759036144578346</v>
      </c>
      <c r="I25" s="27">
        <f t="shared" si="3"/>
        <v>12.191040164778567</v>
      </c>
      <c r="J25" s="28">
        <f t="shared" si="1"/>
        <v>1.2445394148864184</v>
      </c>
      <c r="K25" s="27">
        <f t="shared" si="2"/>
        <v>1.0242463738563903</v>
      </c>
      <c r="L25" s="18"/>
    </row>
    <row r="26" spans="1:14">
      <c r="A26" s="16"/>
      <c r="B26" s="11" t="s">
        <v>8</v>
      </c>
      <c r="C26" s="25">
        <v>5.3810000000000002</v>
      </c>
      <c r="D26" s="25">
        <v>5.1219999999999999</v>
      </c>
      <c r="E26" s="25">
        <v>7.3470000000000004</v>
      </c>
      <c r="F26" s="25">
        <v>6.5733333333333333</v>
      </c>
      <c r="G26" s="26">
        <v>6.538333333333334</v>
      </c>
      <c r="H26" s="28">
        <f t="shared" si="0"/>
        <v>-0.53245436105475719</v>
      </c>
      <c r="I26" s="27">
        <f t="shared" si="3"/>
        <v>-10.530375209836219</v>
      </c>
      <c r="J26" s="28">
        <f t="shared" si="1"/>
        <v>1.1694759328828732</v>
      </c>
      <c r="K26" s="27">
        <f t="shared" si="2"/>
        <v>1.1588146008289166</v>
      </c>
      <c r="L26" s="18"/>
    </row>
    <row r="27" spans="1:14">
      <c r="A27" s="16"/>
      <c r="B27" s="11" t="s">
        <v>10</v>
      </c>
      <c r="C27" s="25">
        <v>5.4430000000000005</v>
      </c>
      <c r="D27" s="25">
        <v>5.1740000000000004</v>
      </c>
      <c r="E27" s="25">
        <v>5.9163333333333341</v>
      </c>
      <c r="F27" s="25">
        <v>8.3423333333333343</v>
      </c>
      <c r="G27" s="26">
        <v>6.2393333333333336</v>
      </c>
      <c r="H27" s="28">
        <f t="shared" si="0"/>
        <v>-25.208774523514609</v>
      </c>
      <c r="I27" s="27">
        <f t="shared" si="3"/>
        <v>41.005127049411236</v>
      </c>
      <c r="J27" s="28">
        <f t="shared" si="1"/>
        <v>1.1159954377619994</v>
      </c>
      <c r="K27" s="27">
        <f t="shared" si="2"/>
        <v>1.4706720595814047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  <vt:lpstr>'   Inadecuado por competencias'!Print_Area</vt:lpstr>
      <vt:lpstr>'   Inadecuado por ingresos'!Print_Area</vt:lpstr>
      <vt:lpstr>'   Insuficiencia de horas'!Print_Area</vt:lpstr>
      <vt:lpstr>'  Abiertos'!Print_Area</vt:lpstr>
      <vt:lpstr>'  Inadecuado por competencias'!Print_Area</vt:lpstr>
      <vt:lpstr>'  Inadecuado por ingresos'!Print_Area</vt:lpstr>
      <vt:lpstr>'  Ocultos'!Print_Area</vt:lpstr>
      <vt:lpstr>' Comercio, hoteles y rest'!Print_Area</vt:lpstr>
      <vt:lpstr>' Empleo inadecuado x ingresos'!Print_Area</vt:lpstr>
      <vt:lpstr>' Insuficiencia de horas'!Print_Area</vt:lpstr>
      <vt:lpstr>' Intermediación financ'!Print_Area</vt:lpstr>
      <vt:lpstr>' No informa'!Print_Area</vt:lpstr>
      <vt:lpstr>'Act Inmobiliarias'!Print_Area</vt:lpstr>
      <vt:lpstr>'Actividades Inmobiliarias'!Print_Area</vt:lpstr>
      <vt:lpstr>'Agric, pesca, ganad, caza '!Print_Area</vt:lpstr>
      <vt:lpstr>'Agro, pesca, ganad'!Print_Area</vt:lpstr>
      <vt:lpstr>'Cesantes Total Nacional'!Print_Area</vt:lpstr>
      <vt:lpstr>'Comercio, hoteles y restau'!Print_Area</vt:lpstr>
      <vt:lpstr>Construcc!Print_Area</vt:lpstr>
      <vt:lpstr>Construcción!Print_Area</vt:lpstr>
      <vt:lpstr>'Cuenta propia '!Print_Area</vt:lpstr>
      <vt:lpstr>Desocupados!Print_Area</vt:lpstr>
      <vt:lpstr>'Empleado Asalariado'!Print_Area</vt:lpstr>
      <vt:lpstr>'Empleado del gobierno '!Print_Area</vt:lpstr>
      <vt:lpstr>'Empleado doméstico '!Print_Area</vt:lpstr>
      <vt:lpstr>'Empleado no asalariado'!Print_Area</vt:lpstr>
      <vt:lpstr>'Empleado particular'!Print_Area</vt:lpstr>
      <vt:lpstr>'Empleo inadecuado competencias'!Print_Area</vt:lpstr>
      <vt:lpstr>'Empleo inadecuado por ingresos'!Print_Area</vt:lpstr>
      <vt:lpstr>'Empleo inadecuado x competncias'!Print_Area</vt:lpstr>
      <vt:lpstr>'Explot de Minas y Cant'!Print_Area</vt:lpstr>
      <vt:lpstr>'Explot de Minas y Canteras'!Print_Area</vt:lpstr>
      <vt:lpstr>Inactivos!Print_Area</vt:lpstr>
      <vt:lpstr>'Indicadores Secretaría'!Print_Area</vt:lpstr>
      <vt:lpstr>Índice!Print_Area</vt:lpstr>
      <vt:lpstr>'Industria manufacturer'!Print_Area</vt:lpstr>
      <vt:lpstr>'Industria manufacturera'!Print_Area</vt:lpstr>
      <vt:lpstr>'Insuficiencia de horas'!Print_Area</vt:lpstr>
      <vt:lpstr>'Insuficiencia de horas '!Print_Area</vt:lpstr>
      <vt:lpstr>'Intermediación financiera'!Print_Area</vt:lpstr>
      <vt:lpstr>'Jornalero o Peón'!Print_Area</vt:lpstr>
      <vt:lpstr>'Mercado laboral (%)'!Print_Area</vt:lpstr>
      <vt:lpstr>'Mercado laboral (personas)'!Print_Area</vt:lpstr>
      <vt:lpstr>'No informa'!Print_Area</vt:lpstr>
      <vt:lpstr>Ocupados!Print_Area</vt:lpstr>
      <vt:lpstr>Otro!Print_Area</vt:lpstr>
      <vt:lpstr>'Patrón o empleador'!Print_Area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'Rama de actividad'!Print_Area</vt:lpstr>
      <vt:lpstr>'Serv, comunales, soc y person'!Print_Area</vt:lpstr>
      <vt:lpstr>'Servi, comunales, soc y person'!Print_Area</vt:lpstr>
      <vt:lpstr>'Subempleados objetivos'!Print_Area</vt:lpstr>
      <vt:lpstr>'Subempleados subjetivos'!Print_Area</vt:lpstr>
      <vt:lpstr>'Sum.Electr Gas y Agua'!Print_Area</vt:lpstr>
      <vt:lpstr>'Sumin de Electric Gas y Agua'!Print_Area</vt:lpstr>
      <vt:lpstr>'Tasa de desempleo'!Print_Area</vt:lpstr>
      <vt:lpstr>'Tasa de desempleo abierto'!Print_Area</vt:lpstr>
      <vt:lpstr>'Tasa de desempleo oculto'!Print_Area</vt:lpstr>
      <vt:lpstr>'Tasa de empl no asalariados'!Print_Area</vt:lpstr>
      <vt:lpstr>'Tasa de empleados asalariados'!Print_Area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  <vt:lpstr>'tipo de empleo (personas)'!Print_Area</vt:lpstr>
      <vt:lpstr>'Trab familiar sin remuneración '!Print_Area</vt:lpstr>
      <vt:lpstr>'Trab sin remuneración otras emp'!Print_Area</vt:lpstr>
      <vt:lpstr>'Transp, almac y comunic'!Print_Area</vt:lpstr>
      <vt:lpstr>'Transp, almacen y comun'!Print_Area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2011-11-11T14:02:42Z</dcterms:modified>
</cp:coreProperties>
</file>