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 firstSheet="68" activeTab="73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Insuficiencia de horas" sheetId="27" r:id="rId11"/>
    <sheet name="Empleo inadecuado competencias" sheetId="28" r:id="rId12"/>
    <sheet name="Empleo inadecuado por ingresos" sheetId="29" r:id="rId13"/>
    <sheet name="Tasa de subempleo objetivo" sheetId="30" r:id="rId14"/>
    <sheet name="Insuficiencia de horas " sheetId="31" r:id="rId15"/>
    <sheet name="Empleo inadecuado x competncias" sheetId="32" r:id="rId16"/>
    <sheet name=" Empleo inadecuado x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  Abiertos" sheetId="37" r:id="rId24"/>
    <sheet name="  Ocultos" sheetId="38" r:id="rId25"/>
    <sheet name="Inactivos" sheetId="39" r:id="rId26"/>
    <sheet name="Subempleados subjetivos" sheetId="40" r:id="rId27"/>
    <sheet name="   Insuficiencia de horas" sheetId="41" r:id="rId28"/>
    <sheet name="  Inadecuado por competencias" sheetId="42" r:id="rId29"/>
    <sheet name="  Inadecuado por ingresos" sheetId="43" r:id="rId30"/>
    <sheet name="Subempleados objetivos" sheetId="44" r:id="rId31"/>
    <sheet name=" Insuficiencia de horas" sheetId="45" r:id="rId32"/>
    <sheet name="   Inadecuado por competencias" sheetId="46" r:id="rId33"/>
    <sheet name="   Inadecuado por ingresos" sheetId="47" r:id="rId34"/>
    <sheet name="tipo de empleo (personas)" sheetId="61" r:id="rId35"/>
    <sheet name="Empleado particular" sheetId="48" r:id="rId36"/>
    <sheet name="Empleado del gobierno " sheetId="49" r:id="rId37"/>
    <sheet name="Empleado doméstico " sheetId="50" r:id="rId38"/>
    <sheet name="Cuenta propia " sheetId="51" r:id="rId39"/>
    <sheet name="Patrón o empleador" sheetId="52" r:id="rId40"/>
    <sheet name="Trab familiar sin remuneración " sheetId="53" r:id="rId41"/>
    <sheet name="Trab sin remuneración otras emp" sheetId="54" r:id="rId42"/>
    <sheet name="Jornalero o Peón" sheetId="55" r:id="rId43"/>
    <sheet name="Otro" sheetId="56" r:id="rId44"/>
    <sheet name="Indicadores Secretaría" sheetId="62" r:id="rId45"/>
    <sheet name="Empleado Asalariado" sheetId="57" r:id="rId46"/>
    <sheet name="Empleado no asalariado" sheetId="58" r:id="rId47"/>
    <sheet name="Tasa de empleados asalariados" sheetId="59" r:id="rId48"/>
    <sheet name="Tasa de empl no asalariados" sheetId="60" r:id="rId49"/>
    <sheet name="Rama de actividad" sheetId="64" r:id="rId50"/>
    <sheet name="No informa" sheetId="65" r:id="rId51"/>
    <sheet name="Agro, pesca, ganad" sheetId="66" r:id="rId52"/>
    <sheet name="Explot de Minas y Cant" sheetId="67" r:id="rId53"/>
    <sheet name="Industria manufacturera" sheetId="70" r:id="rId54"/>
    <sheet name="Sum.Electr Gas y Agua" sheetId="71" r:id="rId55"/>
    <sheet name="Construcción" sheetId="72" r:id="rId56"/>
    <sheet name=" Comercio, hoteles y rest" sheetId="73" r:id="rId57"/>
    <sheet name="Transp, almac y comunic" sheetId="74" r:id="rId58"/>
    <sheet name="Intermediación financiera" sheetId="75" r:id="rId59"/>
    <sheet name="Actividades Inmobiliarias" sheetId="76" r:id="rId60"/>
    <sheet name="Serv, comunales, soc y person" sheetId="77" r:id="rId61"/>
    <sheet name="Poblacion desempleada Cesante" sheetId="91" r:id="rId62"/>
    <sheet name="Cesantes Total Nacional" sheetId="78" r:id="rId63"/>
    <sheet name=" No informa" sheetId="80" r:id="rId64"/>
    <sheet name="Agric, pesca, ganad, caza " sheetId="81" r:id="rId65"/>
    <sheet name="Explot de Minas y Canteras" sheetId="82" r:id="rId66"/>
    <sheet name="Industria manufacturer" sheetId="83" r:id="rId67"/>
    <sheet name="Sumin de Electric Gas y Agua" sheetId="84" r:id="rId68"/>
    <sheet name="Construcc" sheetId="85" r:id="rId69"/>
    <sheet name="Comercio, hoteles y restau" sheetId="86" r:id="rId70"/>
    <sheet name="Transp, almacen y comun" sheetId="87" r:id="rId71"/>
    <sheet name=" Intermediación financ" sheetId="88" r:id="rId72"/>
    <sheet name="Act Inmobiliarias" sheetId="89" r:id="rId73"/>
    <sheet name="Servi, comunales, soc y person" sheetId="90" r:id="rId74"/>
  </sheets>
  <externalReferences>
    <externalReference r:id="rId75"/>
    <externalReference r:id="rId76"/>
  </externalReferences>
  <definedNames>
    <definedName name="\a" localSheetId="32">#REF!</definedName>
    <definedName name="\a" localSheetId="33">#REF!</definedName>
    <definedName name="\a" localSheetId="27">#REF!</definedName>
    <definedName name="\a" localSheetId="23">#REF!</definedName>
    <definedName name="\a" localSheetId="28">#REF!</definedName>
    <definedName name="\a" localSheetId="29">#REF!</definedName>
    <definedName name="\a" localSheetId="24">#REF!</definedName>
    <definedName name="\a" localSheetId="56">#REF!</definedName>
    <definedName name="\a" localSheetId="16">#REF!</definedName>
    <definedName name="\a" localSheetId="31">#REF!</definedName>
    <definedName name="\a" localSheetId="71">#REF!</definedName>
    <definedName name="\a" localSheetId="63">#REF!</definedName>
    <definedName name="\a" localSheetId="72">#REF!</definedName>
    <definedName name="\a" localSheetId="59">#REF!</definedName>
    <definedName name="\a" localSheetId="64">#REF!</definedName>
    <definedName name="\a" localSheetId="51">#REF!</definedName>
    <definedName name="\a" localSheetId="62">#REF!</definedName>
    <definedName name="\a" localSheetId="69">#REF!</definedName>
    <definedName name="\a" localSheetId="68">#REF!</definedName>
    <definedName name="\a" localSheetId="55">#REF!</definedName>
    <definedName name="\a" localSheetId="38">#REF!</definedName>
    <definedName name="\a" localSheetId="22">#REF!</definedName>
    <definedName name="\a" localSheetId="45">#REF!</definedName>
    <definedName name="\a" localSheetId="36">#REF!</definedName>
    <definedName name="\a" localSheetId="37">#REF!</definedName>
    <definedName name="\a" localSheetId="46">#REF!</definedName>
    <definedName name="\a" localSheetId="35">#REF!</definedName>
    <definedName name="\a" localSheetId="11">#REF!</definedName>
    <definedName name="\a" localSheetId="12">#REF!</definedName>
    <definedName name="\a" localSheetId="15">#REF!</definedName>
    <definedName name="\a" localSheetId="52">#REF!</definedName>
    <definedName name="\a" localSheetId="65">#REF!</definedName>
    <definedName name="\a" localSheetId="25">#REF!</definedName>
    <definedName name="\a" localSheetId="44">#REF!</definedName>
    <definedName name="\a" localSheetId="0">#REF!</definedName>
    <definedName name="\a" localSheetId="66">#REF!</definedName>
    <definedName name="\a" localSheetId="53">#REF!</definedName>
    <definedName name="\a" localSheetId="10">#REF!</definedName>
    <definedName name="\a" localSheetId="14">#REF!</definedName>
    <definedName name="\a" localSheetId="58">#REF!</definedName>
    <definedName name="\a" localSheetId="42">#REF!</definedName>
    <definedName name="\a" localSheetId="2">#REF!</definedName>
    <definedName name="\a" localSheetId="17">#REF!</definedName>
    <definedName name="\a" localSheetId="50">#REF!</definedName>
    <definedName name="\a" localSheetId="21">#REF!</definedName>
    <definedName name="\a" localSheetId="43">#REF!</definedName>
    <definedName name="\a" localSheetId="3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49">#REF!</definedName>
    <definedName name="\a" localSheetId="60">#REF!</definedName>
    <definedName name="\a" localSheetId="73">#REF!</definedName>
    <definedName name="\a" localSheetId="30">#REF!</definedName>
    <definedName name="\a" localSheetId="26">#REF!</definedName>
    <definedName name="\a" localSheetId="54">#REF!</definedName>
    <definedName name="\a" localSheetId="67">#REF!</definedName>
    <definedName name="\a" localSheetId="6">#REF!</definedName>
    <definedName name="\a" localSheetId="7">#REF!</definedName>
    <definedName name="\a" localSheetId="8">#REF!</definedName>
    <definedName name="\a" localSheetId="48">#REF!</definedName>
    <definedName name="\a" localSheetId="47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a" localSheetId="34">#REF!</definedName>
    <definedName name="\a" localSheetId="40">#REF!</definedName>
    <definedName name="\a" localSheetId="41">#REF!</definedName>
    <definedName name="\a" localSheetId="57">#REF!</definedName>
    <definedName name="\a" localSheetId="70">#REF!</definedName>
    <definedName name="\y" localSheetId="32">#REF!</definedName>
    <definedName name="\y" localSheetId="33">#REF!</definedName>
    <definedName name="\y" localSheetId="27">#REF!</definedName>
    <definedName name="\y" localSheetId="23">#REF!</definedName>
    <definedName name="\y" localSheetId="28">#REF!</definedName>
    <definedName name="\y" localSheetId="29">#REF!</definedName>
    <definedName name="\y" localSheetId="24">#REF!</definedName>
    <definedName name="\y" localSheetId="56">#REF!</definedName>
    <definedName name="\y" localSheetId="16">#REF!</definedName>
    <definedName name="\y" localSheetId="31">#REF!</definedName>
    <definedName name="\y" localSheetId="71">#REF!</definedName>
    <definedName name="\y" localSheetId="63">#REF!</definedName>
    <definedName name="\y" localSheetId="72">#REF!</definedName>
    <definedName name="\y" localSheetId="59">#REF!</definedName>
    <definedName name="\y" localSheetId="64">#REF!</definedName>
    <definedName name="\y" localSheetId="51">#REF!</definedName>
    <definedName name="\y" localSheetId="62">#REF!</definedName>
    <definedName name="\y" localSheetId="69">#REF!</definedName>
    <definedName name="\y" localSheetId="68">#REF!</definedName>
    <definedName name="\y" localSheetId="55">#REF!</definedName>
    <definedName name="\y" localSheetId="38">#REF!</definedName>
    <definedName name="\y" localSheetId="22">#REF!</definedName>
    <definedName name="\y" localSheetId="45">#REF!</definedName>
    <definedName name="\y" localSheetId="36">#REF!</definedName>
    <definedName name="\y" localSheetId="37">#REF!</definedName>
    <definedName name="\y" localSheetId="46">#REF!</definedName>
    <definedName name="\y" localSheetId="35">#REF!</definedName>
    <definedName name="\y" localSheetId="11">#REF!</definedName>
    <definedName name="\y" localSheetId="12">#REF!</definedName>
    <definedName name="\y" localSheetId="15">#REF!</definedName>
    <definedName name="\y" localSheetId="52">#REF!</definedName>
    <definedName name="\y" localSheetId="65">#REF!</definedName>
    <definedName name="\y" localSheetId="25">#REF!</definedName>
    <definedName name="\y" localSheetId="44">#REF!</definedName>
    <definedName name="\y" localSheetId="0">#REF!</definedName>
    <definedName name="\y" localSheetId="66">#REF!</definedName>
    <definedName name="\y" localSheetId="53">#REF!</definedName>
    <definedName name="\y" localSheetId="10">#REF!</definedName>
    <definedName name="\y" localSheetId="14">#REF!</definedName>
    <definedName name="\y" localSheetId="58">#REF!</definedName>
    <definedName name="\y" localSheetId="42">#REF!</definedName>
    <definedName name="\y" localSheetId="2">#REF!</definedName>
    <definedName name="\y" localSheetId="17">#REF!</definedName>
    <definedName name="\y" localSheetId="50">#REF!</definedName>
    <definedName name="\y" localSheetId="21">#REF!</definedName>
    <definedName name="\y" localSheetId="43">#REF!</definedName>
    <definedName name="\y" localSheetId="3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49">#REF!</definedName>
    <definedName name="\y" localSheetId="60">#REF!</definedName>
    <definedName name="\y" localSheetId="73">#REF!</definedName>
    <definedName name="\y" localSheetId="30">#REF!</definedName>
    <definedName name="\y" localSheetId="26">#REF!</definedName>
    <definedName name="\y" localSheetId="54">#REF!</definedName>
    <definedName name="\y" localSheetId="67">#REF!</definedName>
    <definedName name="\y" localSheetId="6">#REF!</definedName>
    <definedName name="\y" localSheetId="7">#REF!</definedName>
    <definedName name="\y" localSheetId="8">#REF!</definedName>
    <definedName name="\y" localSheetId="48">#REF!</definedName>
    <definedName name="\y" localSheetId="47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y" localSheetId="34">#REF!</definedName>
    <definedName name="\y" localSheetId="40">#REF!</definedName>
    <definedName name="\y" localSheetId="41">#REF!</definedName>
    <definedName name="\y" localSheetId="57">#REF!</definedName>
    <definedName name="\y" localSheetId="70">#REF!</definedName>
    <definedName name="\z" localSheetId="32">#REF!</definedName>
    <definedName name="\z" localSheetId="33">#REF!</definedName>
    <definedName name="\z" localSheetId="27">#REF!</definedName>
    <definedName name="\z" localSheetId="23">#REF!</definedName>
    <definedName name="\z" localSheetId="28">#REF!</definedName>
    <definedName name="\z" localSheetId="29">#REF!</definedName>
    <definedName name="\z" localSheetId="24">#REF!</definedName>
    <definedName name="\z" localSheetId="56">#REF!</definedName>
    <definedName name="\z" localSheetId="16">#REF!</definedName>
    <definedName name="\z" localSheetId="31">#REF!</definedName>
    <definedName name="\z" localSheetId="71">#REF!</definedName>
    <definedName name="\z" localSheetId="63">#REF!</definedName>
    <definedName name="\z" localSheetId="72">#REF!</definedName>
    <definedName name="\z" localSheetId="59">#REF!</definedName>
    <definedName name="\z" localSheetId="64">#REF!</definedName>
    <definedName name="\z" localSheetId="51">#REF!</definedName>
    <definedName name="\z" localSheetId="62">#REF!</definedName>
    <definedName name="\z" localSheetId="69">#REF!</definedName>
    <definedName name="\z" localSheetId="68">#REF!</definedName>
    <definedName name="\z" localSheetId="55">#REF!</definedName>
    <definedName name="\z" localSheetId="38">#REF!</definedName>
    <definedName name="\z" localSheetId="22">#REF!</definedName>
    <definedName name="\z" localSheetId="45">#REF!</definedName>
    <definedName name="\z" localSheetId="36">#REF!</definedName>
    <definedName name="\z" localSheetId="37">#REF!</definedName>
    <definedName name="\z" localSheetId="46">#REF!</definedName>
    <definedName name="\z" localSheetId="35">#REF!</definedName>
    <definedName name="\z" localSheetId="11">#REF!</definedName>
    <definedName name="\z" localSheetId="12">#REF!</definedName>
    <definedName name="\z" localSheetId="15">#REF!</definedName>
    <definedName name="\z" localSheetId="52">#REF!</definedName>
    <definedName name="\z" localSheetId="65">#REF!</definedName>
    <definedName name="\z" localSheetId="25">#REF!</definedName>
    <definedName name="\z" localSheetId="44">#REF!</definedName>
    <definedName name="\z" localSheetId="0">#REF!</definedName>
    <definedName name="\z" localSheetId="66">#REF!</definedName>
    <definedName name="\z" localSheetId="53">#REF!</definedName>
    <definedName name="\z" localSheetId="10">#REF!</definedName>
    <definedName name="\z" localSheetId="14">#REF!</definedName>
    <definedName name="\z" localSheetId="58">#REF!</definedName>
    <definedName name="\z" localSheetId="42">#REF!</definedName>
    <definedName name="\z" localSheetId="2">#REF!</definedName>
    <definedName name="\z" localSheetId="17">#REF!</definedName>
    <definedName name="\z" localSheetId="50">#REF!</definedName>
    <definedName name="\z" localSheetId="21">#REF!</definedName>
    <definedName name="\z" localSheetId="43">#REF!</definedName>
    <definedName name="\z" localSheetId="3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49">#REF!</definedName>
    <definedName name="\z" localSheetId="60">#REF!</definedName>
    <definedName name="\z" localSheetId="73">#REF!</definedName>
    <definedName name="\z" localSheetId="30">#REF!</definedName>
    <definedName name="\z" localSheetId="26">#REF!</definedName>
    <definedName name="\z" localSheetId="54">#REF!</definedName>
    <definedName name="\z" localSheetId="67">#REF!</definedName>
    <definedName name="\z" localSheetId="6">#REF!</definedName>
    <definedName name="\z" localSheetId="7">#REF!</definedName>
    <definedName name="\z" localSheetId="8">#REF!</definedName>
    <definedName name="\z" localSheetId="48">#REF!</definedName>
    <definedName name="\z" localSheetId="47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\z" localSheetId="34">#REF!</definedName>
    <definedName name="\z" localSheetId="40">#REF!</definedName>
    <definedName name="\z" localSheetId="41">#REF!</definedName>
    <definedName name="\z" localSheetId="57">#REF!</definedName>
    <definedName name="\z" localSheetId="70">#REF!</definedName>
    <definedName name="_C" localSheetId="0">#REF!</definedName>
    <definedName name="_Fill" localSheetId="32" hidden="1">#REF!</definedName>
    <definedName name="_Fill" localSheetId="33" hidden="1">#REF!</definedName>
    <definedName name="_Fill" localSheetId="27" hidden="1">#REF!</definedName>
    <definedName name="_Fill" localSheetId="23" hidden="1">#REF!</definedName>
    <definedName name="_Fill" localSheetId="28" hidden="1">#REF!</definedName>
    <definedName name="_Fill" localSheetId="29" hidden="1">#REF!</definedName>
    <definedName name="_Fill" localSheetId="24" hidden="1">#REF!</definedName>
    <definedName name="_Fill" localSheetId="56" hidden="1">#REF!</definedName>
    <definedName name="_Fill" localSheetId="16" hidden="1">#REF!</definedName>
    <definedName name="_Fill" localSheetId="31" hidden="1">#REF!</definedName>
    <definedName name="_Fill" localSheetId="71" hidden="1">#REF!</definedName>
    <definedName name="_Fill" localSheetId="63" hidden="1">#REF!</definedName>
    <definedName name="_Fill" localSheetId="72" hidden="1">#REF!</definedName>
    <definedName name="_Fill" localSheetId="59" hidden="1">#REF!</definedName>
    <definedName name="_Fill" localSheetId="64" hidden="1">#REF!</definedName>
    <definedName name="_Fill" localSheetId="51" hidden="1">#REF!</definedName>
    <definedName name="_Fill" localSheetId="62" hidden="1">#REF!</definedName>
    <definedName name="_Fill" localSheetId="69" hidden="1">#REF!</definedName>
    <definedName name="_Fill" localSheetId="68" hidden="1">#REF!</definedName>
    <definedName name="_Fill" localSheetId="55" hidden="1">#REF!</definedName>
    <definedName name="_Fill" localSheetId="38" hidden="1">#REF!</definedName>
    <definedName name="_Fill" localSheetId="22" hidden="1">#REF!</definedName>
    <definedName name="_Fill" localSheetId="45" hidden="1">#REF!</definedName>
    <definedName name="_Fill" localSheetId="36" hidden="1">#REF!</definedName>
    <definedName name="_Fill" localSheetId="37" hidden="1">#REF!</definedName>
    <definedName name="_Fill" localSheetId="46" hidden="1">#REF!</definedName>
    <definedName name="_Fill" localSheetId="35" hidden="1">#REF!</definedName>
    <definedName name="_Fill" localSheetId="11" hidden="1">#REF!</definedName>
    <definedName name="_Fill" localSheetId="12" hidden="1">#REF!</definedName>
    <definedName name="_Fill" localSheetId="15" hidden="1">#REF!</definedName>
    <definedName name="_Fill" localSheetId="52" hidden="1">#REF!</definedName>
    <definedName name="_Fill" localSheetId="65" hidden="1">#REF!</definedName>
    <definedName name="_Fill" localSheetId="25" hidden="1">#REF!</definedName>
    <definedName name="_Fill" localSheetId="44" hidden="1">#REF!</definedName>
    <definedName name="_Fill" localSheetId="0" hidden="1">#REF!</definedName>
    <definedName name="_Fill" localSheetId="66" hidden="1">#REF!</definedName>
    <definedName name="_Fill" localSheetId="53" hidden="1">#REF!</definedName>
    <definedName name="_Fill" localSheetId="10" hidden="1">#REF!</definedName>
    <definedName name="_Fill" localSheetId="14" hidden="1">#REF!</definedName>
    <definedName name="_Fill" localSheetId="58" hidden="1">#REF!</definedName>
    <definedName name="_Fill" localSheetId="42" hidden="1">#REF!</definedName>
    <definedName name="_Fill" localSheetId="2" hidden="1">#REF!</definedName>
    <definedName name="_Fill" localSheetId="17" hidden="1">#REF!</definedName>
    <definedName name="_Fill" localSheetId="50" hidden="1">#REF!</definedName>
    <definedName name="_Fill" localSheetId="21" hidden="1">#REF!</definedName>
    <definedName name="_Fill" localSheetId="43" hidden="1">#REF!</definedName>
    <definedName name="_Fill" localSheetId="3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49" hidden="1">#REF!</definedName>
    <definedName name="_Fill" localSheetId="60" hidden="1">#REF!</definedName>
    <definedName name="_Fill" localSheetId="73" hidden="1">#REF!</definedName>
    <definedName name="_Fill" localSheetId="30" hidden="1">#REF!</definedName>
    <definedName name="_Fill" localSheetId="26" hidden="1">#REF!</definedName>
    <definedName name="_Fill" localSheetId="54" hidden="1">#REF!</definedName>
    <definedName name="_Fill" localSheetId="67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8" hidden="1">#REF!</definedName>
    <definedName name="_Fill" localSheetId="47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Fill" localSheetId="34" hidden="1">#REF!</definedName>
    <definedName name="_Fill" localSheetId="40" hidden="1">#REF!</definedName>
    <definedName name="_Fill" localSheetId="41" hidden="1">#REF!</definedName>
    <definedName name="_Fill" localSheetId="57" hidden="1">#REF!</definedName>
    <definedName name="_Fill" localSheetId="70" hidden="1">#REF!</definedName>
    <definedName name="_Key1" localSheetId="32" hidden="1">#REF!</definedName>
    <definedName name="_Key1" localSheetId="33" hidden="1">#REF!</definedName>
    <definedName name="_Key1" localSheetId="27" hidden="1">#REF!</definedName>
    <definedName name="_Key1" localSheetId="23" hidden="1">#REF!</definedName>
    <definedName name="_Key1" localSheetId="28" hidden="1">#REF!</definedName>
    <definedName name="_Key1" localSheetId="29" hidden="1">#REF!</definedName>
    <definedName name="_Key1" localSheetId="24" hidden="1">#REF!</definedName>
    <definedName name="_Key1" localSheetId="56" hidden="1">#REF!</definedName>
    <definedName name="_Key1" localSheetId="16" hidden="1">#REF!</definedName>
    <definedName name="_Key1" localSheetId="31" hidden="1">#REF!</definedName>
    <definedName name="_Key1" localSheetId="71" hidden="1">#REF!</definedName>
    <definedName name="_Key1" localSheetId="63" hidden="1">#REF!</definedName>
    <definedName name="_Key1" localSheetId="72" hidden="1">#REF!</definedName>
    <definedName name="_Key1" localSheetId="59" hidden="1">#REF!</definedName>
    <definedName name="_Key1" localSheetId="64" hidden="1">#REF!</definedName>
    <definedName name="_Key1" localSheetId="51" hidden="1">#REF!</definedName>
    <definedName name="_Key1" localSheetId="62" hidden="1">#REF!</definedName>
    <definedName name="_Key1" localSheetId="69" hidden="1">#REF!</definedName>
    <definedName name="_Key1" localSheetId="68" hidden="1">#REF!</definedName>
    <definedName name="_Key1" localSheetId="55" hidden="1">#REF!</definedName>
    <definedName name="_Key1" localSheetId="38" hidden="1">#REF!</definedName>
    <definedName name="_Key1" localSheetId="22" hidden="1">#REF!</definedName>
    <definedName name="_Key1" localSheetId="45" hidden="1">#REF!</definedName>
    <definedName name="_Key1" localSheetId="36" hidden="1">#REF!</definedName>
    <definedName name="_Key1" localSheetId="37" hidden="1">#REF!</definedName>
    <definedName name="_Key1" localSheetId="46" hidden="1">#REF!</definedName>
    <definedName name="_Key1" localSheetId="35" hidden="1">#REF!</definedName>
    <definedName name="_Key1" localSheetId="11" hidden="1">#REF!</definedName>
    <definedName name="_Key1" localSheetId="12" hidden="1">#REF!</definedName>
    <definedName name="_Key1" localSheetId="15" hidden="1">#REF!</definedName>
    <definedName name="_Key1" localSheetId="52" hidden="1">#REF!</definedName>
    <definedName name="_Key1" localSheetId="65" hidden="1">#REF!</definedName>
    <definedName name="_Key1" localSheetId="25" hidden="1">#REF!</definedName>
    <definedName name="_Key1" localSheetId="44" hidden="1">#REF!</definedName>
    <definedName name="_Key1" localSheetId="0" hidden="1">#REF!</definedName>
    <definedName name="_Key1" localSheetId="66" hidden="1">#REF!</definedName>
    <definedName name="_Key1" localSheetId="53" hidden="1">#REF!</definedName>
    <definedName name="_Key1" localSheetId="10" hidden="1">#REF!</definedName>
    <definedName name="_Key1" localSheetId="14" hidden="1">#REF!</definedName>
    <definedName name="_Key1" localSheetId="58" hidden="1">#REF!</definedName>
    <definedName name="_Key1" localSheetId="42" hidden="1">#REF!</definedName>
    <definedName name="_Key1" localSheetId="2" hidden="1">#REF!</definedName>
    <definedName name="_Key1" localSheetId="17" hidden="1">#REF!</definedName>
    <definedName name="_Key1" localSheetId="50" hidden="1">#REF!</definedName>
    <definedName name="_Key1" localSheetId="21" hidden="1">#REF!</definedName>
    <definedName name="_Key1" localSheetId="43" hidden="1">#REF!</definedName>
    <definedName name="_Key1" localSheetId="3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49" hidden="1">#REF!</definedName>
    <definedName name="_Key1" localSheetId="60" hidden="1">#REF!</definedName>
    <definedName name="_Key1" localSheetId="73" hidden="1">#REF!</definedName>
    <definedName name="_Key1" localSheetId="30" hidden="1">#REF!</definedName>
    <definedName name="_Key1" localSheetId="26" hidden="1">#REF!</definedName>
    <definedName name="_Key1" localSheetId="54" hidden="1">#REF!</definedName>
    <definedName name="_Key1" localSheetId="67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8" hidden="1">#REF!</definedName>
    <definedName name="_Key1" localSheetId="47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Key1" localSheetId="34" hidden="1">#REF!</definedName>
    <definedName name="_Key1" localSheetId="40" hidden="1">#REF!</definedName>
    <definedName name="_Key1" localSheetId="41" hidden="1">#REF!</definedName>
    <definedName name="_Key1" localSheetId="57" hidden="1">#REF!</definedName>
    <definedName name="_Key1" localSheetId="70" hidden="1">#REF!</definedName>
    <definedName name="_Order1" hidden="1">255</definedName>
    <definedName name="_Sort" localSheetId="32" hidden="1">#REF!</definedName>
    <definedName name="_Sort" localSheetId="33" hidden="1">#REF!</definedName>
    <definedName name="_Sort" localSheetId="27" hidden="1">#REF!</definedName>
    <definedName name="_Sort" localSheetId="23" hidden="1">#REF!</definedName>
    <definedName name="_Sort" localSheetId="28" hidden="1">#REF!</definedName>
    <definedName name="_Sort" localSheetId="29" hidden="1">#REF!</definedName>
    <definedName name="_Sort" localSheetId="24" hidden="1">#REF!</definedName>
    <definedName name="_Sort" localSheetId="56" hidden="1">#REF!</definedName>
    <definedName name="_Sort" localSheetId="16" hidden="1">#REF!</definedName>
    <definedName name="_Sort" localSheetId="31" hidden="1">#REF!</definedName>
    <definedName name="_Sort" localSheetId="71" hidden="1">#REF!</definedName>
    <definedName name="_Sort" localSheetId="63" hidden="1">#REF!</definedName>
    <definedName name="_Sort" localSheetId="72" hidden="1">#REF!</definedName>
    <definedName name="_Sort" localSheetId="59" hidden="1">#REF!</definedName>
    <definedName name="_Sort" localSheetId="64" hidden="1">#REF!</definedName>
    <definedName name="_Sort" localSheetId="51" hidden="1">#REF!</definedName>
    <definedName name="_Sort" localSheetId="62" hidden="1">#REF!</definedName>
    <definedName name="_Sort" localSheetId="69" hidden="1">#REF!</definedName>
    <definedName name="_Sort" localSheetId="68" hidden="1">#REF!</definedName>
    <definedName name="_Sort" localSheetId="55" hidden="1">#REF!</definedName>
    <definedName name="_Sort" localSheetId="38" hidden="1">#REF!</definedName>
    <definedName name="_Sort" localSheetId="22" hidden="1">#REF!</definedName>
    <definedName name="_Sort" localSheetId="45" hidden="1">#REF!</definedName>
    <definedName name="_Sort" localSheetId="36" hidden="1">#REF!</definedName>
    <definedName name="_Sort" localSheetId="37" hidden="1">#REF!</definedName>
    <definedName name="_Sort" localSheetId="46" hidden="1">#REF!</definedName>
    <definedName name="_Sort" localSheetId="35" hidden="1">#REF!</definedName>
    <definedName name="_Sort" localSheetId="11" hidden="1">#REF!</definedName>
    <definedName name="_Sort" localSheetId="12" hidden="1">#REF!</definedName>
    <definedName name="_Sort" localSheetId="15" hidden="1">#REF!</definedName>
    <definedName name="_Sort" localSheetId="52" hidden="1">#REF!</definedName>
    <definedName name="_Sort" localSheetId="65" hidden="1">#REF!</definedName>
    <definedName name="_Sort" localSheetId="25" hidden="1">#REF!</definedName>
    <definedName name="_Sort" localSheetId="44" hidden="1">#REF!</definedName>
    <definedName name="_Sort" localSheetId="0" hidden="1">#REF!</definedName>
    <definedName name="_Sort" localSheetId="66" hidden="1">#REF!</definedName>
    <definedName name="_Sort" localSheetId="53" hidden="1">#REF!</definedName>
    <definedName name="_Sort" localSheetId="10" hidden="1">#REF!</definedName>
    <definedName name="_Sort" localSheetId="14" hidden="1">#REF!</definedName>
    <definedName name="_Sort" localSheetId="58" hidden="1">#REF!</definedName>
    <definedName name="_Sort" localSheetId="42" hidden="1">#REF!</definedName>
    <definedName name="_Sort" localSheetId="2" hidden="1">#REF!</definedName>
    <definedName name="_Sort" localSheetId="17" hidden="1">#REF!</definedName>
    <definedName name="_Sort" localSheetId="50" hidden="1">#REF!</definedName>
    <definedName name="_Sort" localSheetId="21" hidden="1">#REF!</definedName>
    <definedName name="_Sort" localSheetId="43" hidden="1">#REF!</definedName>
    <definedName name="_Sort" localSheetId="3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49" hidden="1">#REF!</definedName>
    <definedName name="_Sort" localSheetId="60" hidden="1">#REF!</definedName>
    <definedName name="_Sort" localSheetId="73" hidden="1">#REF!</definedName>
    <definedName name="_Sort" localSheetId="30" hidden="1">#REF!</definedName>
    <definedName name="_Sort" localSheetId="26" hidden="1">#REF!</definedName>
    <definedName name="_Sort" localSheetId="54" hidden="1">#REF!</definedName>
    <definedName name="_Sort" localSheetId="67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8" hidden="1">#REF!</definedName>
    <definedName name="_Sort" localSheetId="47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Sort" localSheetId="34" hidden="1">#REF!</definedName>
    <definedName name="_Sort" localSheetId="40" hidden="1">#REF!</definedName>
    <definedName name="_Sort" localSheetId="41" hidden="1">#REF!</definedName>
    <definedName name="_Sort" localSheetId="57" hidden="1">#REF!</definedName>
    <definedName name="_Sort" localSheetId="7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32">'[1]ipc indice 2'!$L$1:$L$311</definedName>
    <definedName name="ABR._89" localSheetId="33">'[1]ipc indice 2'!$L$1:$L$311</definedName>
    <definedName name="ABR._89" localSheetId="27">'[1]ipc indice 2'!$L$1:$L$311</definedName>
    <definedName name="ABR._89" localSheetId="23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56">'[1]ipc indice 2'!$L$1:$L$311</definedName>
    <definedName name="ABR._89" localSheetId="16">'[1]ipc indice 2'!$L$1:$L$311</definedName>
    <definedName name="ABR._89" localSheetId="31">'[1]ipc indice 2'!$L$1:$L$311</definedName>
    <definedName name="ABR._89" localSheetId="71">'[1]ipc indice 2'!$L$1:$L$311</definedName>
    <definedName name="ABR._89" localSheetId="63">'[1]ipc indice 2'!$L$1:$L$311</definedName>
    <definedName name="ABR._89" localSheetId="72">'[1]ipc indice 2'!$L$1:$L$311</definedName>
    <definedName name="ABR._89" localSheetId="59">'[1]ipc indice 2'!$L$1:$L$311</definedName>
    <definedName name="ABR._89" localSheetId="64">'[1]ipc indice 2'!$L$1:$L$311</definedName>
    <definedName name="ABR._89" localSheetId="51">'[1]ipc indice 2'!$L$1:$L$311</definedName>
    <definedName name="ABR._89" localSheetId="62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55">'[1]ipc indice 2'!$L$1:$L$311</definedName>
    <definedName name="ABR._89" localSheetId="38">'[1]ipc indice 2'!$L$1:$L$311</definedName>
    <definedName name="ABR._89" localSheetId="22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7">'[1]ipc indice 2'!$L$1:$L$311</definedName>
    <definedName name="ABR._89" localSheetId="46">'[1]ipc indice 2'!$L$1:$L$311</definedName>
    <definedName name="ABR._89" localSheetId="35">'[1]ipc indice 2'!$L$1:$L$311</definedName>
    <definedName name="ABR._89" localSheetId="11">'[1]ipc indice 2'!$L$1:$L$311</definedName>
    <definedName name="ABR._89" localSheetId="12">'[1]ipc indice 2'!$L$1:$L$311</definedName>
    <definedName name="ABR._89" localSheetId="15">'[1]ipc indice 2'!$L$1:$L$311</definedName>
    <definedName name="ABR._89" localSheetId="52">'[1]ipc indice 2'!$L$1:$L$311</definedName>
    <definedName name="ABR._89" localSheetId="65">'[1]ipc indice 2'!$L$1:$L$311</definedName>
    <definedName name="ABR._89" localSheetId="25">'[1]ipc indice 2'!$L$1:$L$311</definedName>
    <definedName name="ABR._89" localSheetId="44">'[1]ipc indice 2'!$L$1:$L$311</definedName>
    <definedName name="ABR._89" localSheetId="0">'[1]ipc indice 2'!$L$1:$L$311</definedName>
    <definedName name="ABR._89" localSheetId="66">'[1]ipc indice 2'!$L$1:$L$311</definedName>
    <definedName name="ABR._89" localSheetId="53">'[1]ipc indice 2'!$L$1:$L$311</definedName>
    <definedName name="ABR._89" localSheetId="10">'[1]ipc indice 2'!$L$1:$L$311</definedName>
    <definedName name="ABR._89" localSheetId="14">'[1]ipc indice 2'!$L$1:$L$311</definedName>
    <definedName name="ABR._89" localSheetId="58">'[1]ipc indice 2'!$L$1:$L$311</definedName>
    <definedName name="ABR._89" localSheetId="42">'[1]ipc indice 2'!$L$1:$L$311</definedName>
    <definedName name="ABR._89" localSheetId="2">'[1]ipc indice 2'!$L$1:$L$311</definedName>
    <definedName name="ABR._89" localSheetId="17">'[1]ipc indice 2'!$L$1:$L$311</definedName>
    <definedName name="ABR._89" localSheetId="50">'[1]ipc indice 2'!$L$1:$L$311</definedName>
    <definedName name="ABR._89" localSheetId="21">'[1]ipc indice 2'!$L$1:$L$311</definedName>
    <definedName name="ABR._89" localSheetId="43">'[1]ipc indice 2'!$L$1:$L$311</definedName>
    <definedName name="ABR._89" localSheetId="3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73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54">'[1]ipc indice 2'!$L$1:$L$311</definedName>
    <definedName name="ABR._89" localSheetId="67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8">'[1]ipc indice 2'!$L$1:$L$311</definedName>
    <definedName name="ABR._89" localSheetId="47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BR._89" localSheetId="34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57">'[1]ipc indice 2'!$L$1:$L$311</definedName>
    <definedName name="ABR._89" localSheetId="70">'[1]ipc indice 2'!$L$1:$L$311</definedName>
    <definedName name="AGO._89" localSheetId="32">'[1]ipc indice 2'!$P$1:$P$311</definedName>
    <definedName name="AGO._89" localSheetId="33">'[1]ipc indice 2'!$P$1:$P$311</definedName>
    <definedName name="AGO._89" localSheetId="27">'[1]ipc indice 2'!$P$1:$P$311</definedName>
    <definedName name="AGO._89" localSheetId="23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56">'[1]ipc indice 2'!$P$1:$P$311</definedName>
    <definedName name="AGO._89" localSheetId="16">'[1]ipc indice 2'!$P$1:$P$311</definedName>
    <definedName name="AGO._89" localSheetId="31">'[1]ipc indice 2'!$P$1:$P$311</definedName>
    <definedName name="AGO._89" localSheetId="71">'[1]ipc indice 2'!$P$1:$P$311</definedName>
    <definedName name="AGO._89" localSheetId="63">'[1]ipc indice 2'!$P$1:$P$311</definedName>
    <definedName name="AGO._89" localSheetId="72">'[1]ipc indice 2'!$P$1:$P$311</definedName>
    <definedName name="AGO._89" localSheetId="59">'[1]ipc indice 2'!$P$1:$P$311</definedName>
    <definedName name="AGO._89" localSheetId="64">'[1]ipc indice 2'!$P$1:$P$311</definedName>
    <definedName name="AGO._89" localSheetId="51">'[1]ipc indice 2'!$P$1:$P$311</definedName>
    <definedName name="AGO._89" localSheetId="62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55">'[1]ipc indice 2'!$P$1:$P$311</definedName>
    <definedName name="AGO._89" localSheetId="38">'[1]ipc indice 2'!$P$1:$P$311</definedName>
    <definedName name="AGO._89" localSheetId="22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7">'[1]ipc indice 2'!$P$1:$P$311</definedName>
    <definedName name="AGO._89" localSheetId="46">'[1]ipc indice 2'!$P$1:$P$311</definedName>
    <definedName name="AGO._89" localSheetId="35">'[1]ipc indice 2'!$P$1:$P$311</definedName>
    <definedName name="AGO._89" localSheetId="11">'[1]ipc indice 2'!$P$1:$P$311</definedName>
    <definedName name="AGO._89" localSheetId="12">'[1]ipc indice 2'!$P$1:$P$311</definedName>
    <definedName name="AGO._89" localSheetId="15">'[1]ipc indice 2'!$P$1:$P$311</definedName>
    <definedName name="AGO._89" localSheetId="52">'[1]ipc indice 2'!$P$1:$P$311</definedName>
    <definedName name="AGO._89" localSheetId="65">'[1]ipc indice 2'!$P$1:$P$311</definedName>
    <definedName name="AGO._89" localSheetId="25">'[1]ipc indice 2'!$P$1:$P$311</definedName>
    <definedName name="AGO._89" localSheetId="44">'[1]ipc indice 2'!$P$1:$P$311</definedName>
    <definedName name="AGO._89" localSheetId="0">'[1]ipc indice 2'!$P$1:$P$311</definedName>
    <definedName name="AGO._89" localSheetId="66">'[1]ipc indice 2'!$P$1:$P$311</definedName>
    <definedName name="AGO._89" localSheetId="53">'[1]ipc indice 2'!$P$1:$P$311</definedName>
    <definedName name="AGO._89" localSheetId="10">'[1]ipc indice 2'!$P$1:$P$311</definedName>
    <definedName name="AGO._89" localSheetId="14">'[1]ipc indice 2'!$P$1:$P$311</definedName>
    <definedName name="AGO._89" localSheetId="58">'[1]ipc indice 2'!$P$1:$P$311</definedName>
    <definedName name="AGO._89" localSheetId="42">'[1]ipc indice 2'!$P$1:$P$311</definedName>
    <definedName name="AGO._89" localSheetId="2">'[1]ipc indice 2'!$P$1:$P$311</definedName>
    <definedName name="AGO._89" localSheetId="17">'[1]ipc indice 2'!$P$1:$P$311</definedName>
    <definedName name="AGO._89" localSheetId="50">'[1]ipc indice 2'!$P$1:$P$311</definedName>
    <definedName name="AGO._89" localSheetId="21">'[1]ipc indice 2'!$P$1:$P$311</definedName>
    <definedName name="AGO._89" localSheetId="43">'[1]ipc indice 2'!$P$1:$P$311</definedName>
    <definedName name="AGO._89" localSheetId="3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73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54">'[1]ipc indice 2'!$P$1:$P$311</definedName>
    <definedName name="AGO._89" localSheetId="67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8">'[1]ipc indice 2'!$P$1:$P$311</definedName>
    <definedName name="AGO._89" localSheetId="47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GO._89" localSheetId="34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57">'[1]ipc indice 2'!$P$1:$P$311</definedName>
    <definedName name="AGO._89" localSheetId="70">'[1]ipc indice 2'!$P$1:$P$311</definedName>
    <definedName name="AÑO" localSheetId="0">#REF!</definedName>
    <definedName name="_xlnm.Print_Area" localSheetId="32">'   Inadecuado por competencias'!$A$1:$L$51</definedName>
    <definedName name="_xlnm.Print_Area" localSheetId="33">'   Inadecuado por ingresos'!$A$1:$L$51</definedName>
    <definedName name="_xlnm.Print_Area" localSheetId="27">'   Insuficiencia de horas'!$A$1:$L$51</definedName>
    <definedName name="_xlnm.Print_Area" localSheetId="23">'  Abiertos'!$A$1:$L$51</definedName>
    <definedName name="_xlnm.Print_Area" localSheetId="28">'  Inadecuado por competencias'!$A$1:$L$51</definedName>
    <definedName name="_xlnm.Print_Area" localSheetId="29">'  Inadecuado por ingresos'!$A$1:$L$51</definedName>
    <definedName name="_xlnm.Print_Area" localSheetId="24">'  Ocultos'!$A$1:$L$51</definedName>
    <definedName name="_xlnm.Print_Area" localSheetId="56">' Comercio, hoteles y rest'!$A$1:$L$46</definedName>
    <definedName name="_xlnm.Print_Area" localSheetId="16">' Empleo inadecuado x ingresos'!$A$1:$L$51</definedName>
    <definedName name="_xlnm.Print_Area" localSheetId="31">' Insuficiencia de horas'!$A$1:$L$51</definedName>
    <definedName name="_xlnm.Print_Area" localSheetId="71">' Intermediación financ'!$A$1:$L$46</definedName>
    <definedName name="_xlnm.Print_Area" localSheetId="63">' No informa'!$A$1:$L$46</definedName>
    <definedName name="_xlnm.Print_Area" localSheetId="72">'Act Inmobiliarias'!$A$1:$L$46</definedName>
    <definedName name="_xlnm.Print_Area" localSheetId="59">'Actividades Inmobiliarias'!$A$1:$L$46</definedName>
    <definedName name="_xlnm.Print_Area" localSheetId="64">'Agric, pesca, ganad, caza '!$A$1:$L$46</definedName>
    <definedName name="_xlnm.Print_Area" localSheetId="51">'Agro, pesca, ganad'!$A$1:$L$46</definedName>
    <definedName name="_xlnm.Print_Area" localSheetId="62">'Cesantes Total Nacional'!$A$1:$L$46</definedName>
    <definedName name="_xlnm.Print_Area" localSheetId="69">'Comercio, hoteles y restau'!$A$1:$L$46</definedName>
    <definedName name="_xlnm.Print_Area" localSheetId="68">Construcc!$A$1:$L$46</definedName>
    <definedName name="_xlnm.Print_Area" localSheetId="55">Construcción!$A$1:$L$46</definedName>
    <definedName name="_xlnm.Print_Area" localSheetId="38">'Cuenta propia '!$A$1:$L$46</definedName>
    <definedName name="_xlnm.Print_Area" localSheetId="22">Desocupados!$A$1:$L$51</definedName>
    <definedName name="_xlnm.Print_Area" localSheetId="45">'Empleado Asalariado'!$A$1:$L$46</definedName>
    <definedName name="_xlnm.Print_Area" localSheetId="36">'Empleado del gobierno '!$A$1:$L$46</definedName>
    <definedName name="_xlnm.Print_Area" localSheetId="37">'Empleado doméstico '!$A$1:$L$46</definedName>
    <definedName name="_xlnm.Print_Area" localSheetId="46">'Empleado no asalariado'!$A$1:$L$51</definedName>
    <definedName name="_xlnm.Print_Area" localSheetId="35">'Empleado particular'!$A$1:$L$46</definedName>
    <definedName name="_xlnm.Print_Area" localSheetId="11">'Empleo inadecuado competencias'!$A$1:$L$51</definedName>
    <definedName name="_xlnm.Print_Area" localSheetId="12">'Empleo inadecuado por ingresos'!$A$1:$L$51</definedName>
    <definedName name="_xlnm.Print_Area" localSheetId="15">'Empleo inadecuado x competncias'!$A$1:$L$51</definedName>
    <definedName name="_xlnm.Print_Area" localSheetId="52">'Explot de Minas y Cant'!$A$1:$L$46</definedName>
    <definedName name="_xlnm.Print_Area" localSheetId="65">'Explot de Minas y Canteras'!$A$1:$L$46</definedName>
    <definedName name="_xlnm.Print_Area" localSheetId="25">Inactivos!$A$1:$L$51</definedName>
    <definedName name="_xlnm.Print_Area" localSheetId="44">'Indicadores Secretaría'!$A$1:$J$46</definedName>
    <definedName name="_xlnm.Print_Area" localSheetId="66">'Industria manufacturer'!$A$1:$L$46</definedName>
    <definedName name="_xlnm.Print_Area" localSheetId="53">'Industria manufacturera'!$A$1:$L$46</definedName>
    <definedName name="_xlnm.Print_Area" localSheetId="10">'Insuficiencia de horas'!$A$1:$L$51</definedName>
    <definedName name="_xlnm.Print_Area" localSheetId="14">'Insuficiencia de horas '!$A$1:$L$51</definedName>
    <definedName name="_xlnm.Print_Area" localSheetId="58">'Intermediación financiera'!$A$1:$L$46</definedName>
    <definedName name="_xlnm.Print_Area" localSheetId="42">'Jornalero o Peón'!$A$1:$L$46</definedName>
    <definedName name="_xlnm.Print_Area" localSheetId="2">'Mercado laboral (%)'!$A$1:$J$51</definedName>
    <definedName name="_xlnm.Print_Area" localSheetId="17">'Mercado laboral (personas)'!$A$1:$J$46</definedName>
    <definedName name="_xlnm.Print_Area" localSheetId="50">'No informa'!$A$1:$L$46</definedName>
    <definedName name="_xlnm.Print_Area" localSheetId="21">Ocupados!$A$1:$L$51</definedName>
    <definedName name="_xlnm.Print_Area" localSheetId="43">Otro!$A$1:$L$46</definedName>
    <definedName name="_xlnm.Print_Area" localSheetId="39">'Patrón o empleador'!$A$1:$L$46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18">'Población total'!$A$1:$L$51</definedName>
    <definedName name="_xlnm.Print_Area" localSheetId="49">'Rama de actividad'!$A$1:$J$46</definedName>
    <definedName name="_xlnm.Print_Area" localSheetId="60">'Serv, comunales, soc y person'!$A$1:$L$46</definedName>
    <definedName name="_xlnm.Print_Area" localSheetId="73">'Servi, comunales, soc y person'!$A$1:$L$46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54">'Sum.Electr Gas y Agua'!$A$1:$L$46</definedName>
    <definedName name="_xlnm.Print_Area" localSheetId="67">'Sumin de Electric Gas y Agua'!$A$1:$L$45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8">'Tasa de empl no asalariados'!$A$1:$L$51</definedName>
    <definedName name="_xlnm.Print_Area" localSheetId="47">'Tasa de empleados asalariados'!$A$1:$L$45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_xlnm.Print_Area" localSheetId="34">'tipo de empleo (personas)'!$A$1:$J$46</definedName>
    <definedName name="_xlnm.Print_Area" localSheetId="40">'Trab familiar sin remuneración '!$A$1:$L$46</definedName>
    <definedName name="_xlnm.Print_Area" localSheetId="41">'Trab sin remuneración otras emp'!$A$1:$L$46</definedName>
    <definedName name="_xlnm.Print_Area" localSheetId="57">'Transp, almac y comunic'!$A$1:$L$46</definedName>
    <definedName name="_xlnm.Print_Area" localSheetId="70">'Transp, almacen y comun'!$A$1:$L$46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32">[2]BASE!#REF!</definedName>
    <definedName name="Database" localSheetId="33">[2]BASE!#REF!</definedName>
    <definedName name="Database" localSheetId="27">[2]BASE!#REF!</definedName>
    <definedName name="Database" localSheetId="23">[2]BASE!#REF!</definedName>
    <definedName name="Database" localSheetId="28">[2]BASE!#REF!</definedName>
    <definedName name="Database" localSheetId="29">[2]BASE!#REF!</definedName>
    <definedName name="Database" localSheetId="24">[2]BASE!#REF!</definedName>
    <definedName name="Database" localSheetId="56">[2]BASE!#REF!</definedName>
    <definedName name="Database" localSheetId="16">[2]BASE!#REF!</definedName>
    <definedName name="Database" localSheetId="31">[2]BASE!#REF!</definedName>
    <definedName name="Database" localSheetId="71">[2]BASE!#REF!</definedName>
    <definedName name="Database" localSheetId="63">[2]BASE!#REF!</definedName>
    <definedName name="Database" localSheetId="72">[2]BASE!#REF!</definedName>
    <definedName name="Database" localSheetId="59">[2]BASE!#REF!</definedName>
    <definedName name="Database" localSheetId="64">[2]BASE!#REF!</definedName>
    <definedName name="Database" localSheetId="51">[2]BASE!#REF!</definedName>
    <definedName name="Database" localSheetId="62">[2]BASE!#REF!</definedName>
    <definedName name="Database" localSheetId="69">[2]BASE!#REF!</definedName>
    <definedName name="Database" localSheetId="68">[2]BASE!#REF!</definedName>
    <definedName name="Database" localSheetId="55">[2]BASE!#REF!</definedName>
    <definedName name="Database" localSheetId="38">[2]BASE!#REF!</definedName>
    <definedName name="Database" localSheetId="22">[2]BASE!#REF!</definedName>
    <definedName name="Database" localSheetId="45">[2]BASE!#REF!</definedName>
    <definedName name="Database" localSheetId="36">[2]BASE!#REF!</definedName>
    <definedName name="Database" localSheetId="37">[2]BASE!#REF!</definedName>
    <definedName name="Database" localSheetId="46">[2]BASE!#REF!</definedName>
    <definedName name="Database" localSheetId="35">[2]BASE!#REF!</definedName>
    <definedName name="Database" localSheetId="11">[2]BASE!#REF!</definedName>
    <definedName name="Database" localSheetId="12">[2]BASE!#REF!</definedName>
    <definedName name="Database" localSheetId="15">[2]BASE!#REF!</definedName>
    <definedName name="Database" localSheetId="52">[2]BASE!#REF!</definedName>
    <definedName name="Database" localSheetId="65">[2]BASE!#REF!</definedName>
    <definedName name="Database" localSheetId="25">[2]BASE!#REF!</definedName>
    <definedName name="Database" localSheetId="44">[2]BASE!#REF!</definedName>
    <definedName name="Database" localSheetId="0">[2]BASE!#REF!</definedName>
    <definedName name="Database" localSheetId="66">[2]BASE!#REF!</definedName>
    <definedName name="Database" localSheetId="53">[2]BASE!#REF!</definedName>
    <definedName name="Database" localSheetId="10">[2]BASE!#REF!</definedName>
    <definedName name="Database" localSheetId="14">[2]BASE!#REF!</definedName>
    <definedName name="Database" localSheetId="58">[2]BASE!#REF!</definedName>
    <definedName name="Database" localSheetId="42">[2]BASE!#REF!</definedName>
    <definedName name="Database" localSheetId="2">[2]BASE!#REF!</definedName>
    <definedName name="Database" localSheetId="17">[2]BASE!#REF!</definedName>
    <definedName name="Database" localSheetId="50">[2]BASE!#REF!</definedName>
    <definedName name="Database" localSheetId="21">[2]BASE!#REF!</definedName>
    <definedName name="Database" localSheetId="43">[2]BASE!#REF!</definedName>
    <definedName name="Database" localSheetId="3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49">[2]BASE!#REF!</definedName>
    <definedName name="Database" localSheetId="60">[2]BASE!#REF!</definedName>
    <definedName name="Database" localSheetId="73">[2]BASE!#REF!</definedName>
    <definedName name="Database" localSheetId="30">[2]BASE!#REF!</definedName>
    <definedName name="Database" localSheetId="26">[2]BASE!#REF!</definedName>
    <definedName name="Database" localSheetId="54">[2]BASE!#REF!</definedName>
    <definedName name="Database" localSheetId="67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8">[2]BASE!#REF!</definedName>
    <definedName name="Database" localSheetId="47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 localSheetId="34">[2]BASE!#REF!</definedName>
    <definedName name="Database" localSheetId="40">[2]BASE!#REF!</definedName>
    <definedName name="Database" localSheetId="41">[2]BASE!#REF!</definedName>
    <definedName name="Database" localSheetId="57">[2]BASE!#REF!</definedName>
    <definedName name="Database" localSheetId="70">[2]BASE!#REF!</definedName>
    <definedName name="Database">[2]BASE!#REF!</definedName>
    <definedName name="DIC._88" localSheetId="32">'[1]ipc indice 2'!$H$1:$H$311</definedName>
    <definedName name="DIC._88" localSheetId="33">'[1]ipc indice 2'!$H$1:$H$311</definedName>
    <definedName name="DIC._88" localSheetId="27">'[1]ipc indice 2'!$H$1:$H$311</definedName>
    <definedName name="DIC._88" localSheetId="23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56">'[1]ipc indice 2'!$H$1:$H$311</definedName>
    <definedName name="DIC._88" localSheetId="16">'[1]ipc indice 2'!$H$1:$H$311</definedName>
    <definedName name="DIC._88" localSheetId="31">'[1]ipc indice 2'!$H$1:$H$311</definedName>
    <definedName name="DIC._88" localSheetId="71">'[1]ipc indice 2'!$H$1:$H$311</definedName>
    <definedName name="DIC._88" localSheetId="63">'[1]ipc indice 2'!$H$1:$H$311</definedName>
    <definedName name="DIC._88" localSheetId="72">'[1]ipc indice 2'!$H$1:$H$311</definedName>
    <definedName name="DIC._88" localSheetId="59">'[1]ipc indice 2'!$H$1:$H$311</definedName>
    <definedName name="DIC._88" localSheetId="64">'[1]ipc indice 2'!$H$1:$H$311</definedName>
    <definedName name="DIC._88" localSheetId="51">'[1]ipc indice 2'!$H$1:$H$311</definedName>
    <definedName name="DIC._88" localSheetId="62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55">'[1]ipc indice 2'!$H$1:$H$311</definedName>
    <definedName name="DIC._88" localSheetId="38">'[1]ipc indice 2'!$H$1:$H$311</definedName>
    <definedName name="DIC._88" localSheetId="22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7">'[1]ipc indice 2'!$H$1:$H$311</definedName>
    <definedName name="DIC._88" localSheetId="46">'[1]ipc indice 2'!$H$1:$H$311</definedName>
    <definedName name="DIC._88" localSheetId="35">'[1]ipc indice 2'!$H$1:$H$311</definedName>
    <definedName name="DIC._88" localSheetId="11">'[1]ipc indice 2'!$H$1:$H$311</definedName>
    <definedName name="DIC._88" localSheetId="12">'[1]ipc indice 2'!$H$1:$H$311</definedName>
    <definedName name="DIC._88" localSheetId="15">'[1]ipc indice 2'!$H$1:$H$311</definedName>
    <definedName name="DIC._88" localSheetId="52">'[1]ipc indice 2'!$H$1:$H$311</definedName>
    <definedName name="DIC._88" localSheetId="65">'[1]ipc indice 2'!$H$1:$H$311</definedName>
    <definedName name="DIC._88" localSheetId="25">'[1]ipc indice 2'!$H$1:$H$311</definedName>
    <definedName name="DIC._88" localSheetId="44">'[1]ipc indice 2'!$H$1:$H$311</definedName>
    <definedName name="DIC._88" localSheetId="0">'[1]ipc indice 2'!$H$1:$H$311</definedName>
    <definedName name="DIC._88" localSheetId="66">'[1]ipc indice 2'!$H$1:$H$311</definedName>
    <definedName name="DIC._88" localSheetId="53">'[1]ipc indice 2'!$H$1:$H$311</definedName>
    <definedName name="DIC._88" localSheetId="10">'[1]ipc indice 2'!$H$1:$H$311</definedName>
    <definedName name="DIC._88" localSheetId="14">'[1]ipc indice 2'!$H$1:$H$311</definedName>
    <definedName name="DIC._88" localSheetId="58">'[1]ipc indice 2'!$H$1:$H$311</definedName>
    <definedName name="DIC._88" localSheetId="42">'[1]ipc indice 2'!$H$1:$H$311</definedName>
    <definedName name="DIC._88" localSheetId="2">'[1]ipc indice 2'!$H$1:$H$311</definedName>
    <definedName name="DIC._88" localSheetId="17">'[1]ipc indice 2'!$H$1:$H$311</definedName>
    <definedName name="DIC._88" localSheetId="50">'[1]ipc indice 2'!$H$1:$H$311</definedName>
    <definedName name="DIC._88" localSheetId="21">'[1]ipc indice 2'!$H$1:$H$311</definedName>
    <definedName name="DIC._88" localSheetId="43">'[1]ipc indice 2'!$H$1:$H$311</definedName>
    <definedName name="DIC._88" localSheetId="3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73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54">'[1]ipc indice 2'!$H$1:$H$311</definedName>
    <definedName name="DIC._88" localSheetId="67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8">'[1]ipc indice 2'!$H$1:$H$311</definedName>
    <definedName name="DIC._88" localSheetId="47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8" localSheetId="34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57">'[1]ipc indice 2'!$H$1:$H$311</definedName>
    <definedName name="DIC._88" localSheetId="70">'[1]ipc indice 2'!$H$1:$H$311</definedName>
    <definedName name="DIC._89" localSheetId="32">'[1]ipc indice 2'!$T$1:$T$311</definedName>
    <definedName name="DIC._89" localSheetId="33">'[1]ipc indice 2'!$T$1:$T$311</definedName>
    <definedName name="DIC._89" localSheetId="27">'[1]ipc indice 2'!$T$1:$T$311</definedName>
    <definedName name="DIC._89" localSheetId="23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56">'[1]ipc indice 2'!$T$1:$T$311</definedName>
    <definedName name="DIC._89" localSheetId="16">'[1]ipc indice 2'!$T$1:$T$311</definedName>
    <definedName name="DIC._89" localSheetId="31">'[1]ipc indice 2'!$T$1:$T$311</definedName>
    <definedName name="DIC._89" localSheetId="71">'[1]ipc indice 2'!$T$1:$T$311</definedName>
    <definedName name="DIC._89" localSheetId="63">'[1]ipc indice 2'!$T$1:$T$311</definedName>
    <definedName name="DIC._89" localSheetId="72">'[1]ipc indice 2'!$T$1:$T$311</definedName>
    <definedName name="DIC._89" localSheetId="59">'[1]ipc indice 2'!$T$1:$T$311</definedName>
    <definedName name="DIC._89" localSheetId="64">'[1]ipc indice 2'!$T$1:$T$311</definedName>
    <definedName name="DIC._89" localSheetId="51">'[1]ipc indice 2'!$T$1:$T$311</definedName>
    <definedName name="DIC._89" localSheetId="62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55">'[1]ipc indice 2'!$T$1:$T$311</definedName>
    <definedName name="DIC._89" localSheetId="38">'[1]ipc indice 2'!$T$1:$T$311</definedName>
    <definedName name="DIC._89" localSheetId="22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7">'[1]ipc indice 2'!$T$1:$T$311</definedName>
    <definedName name="DIC._89" localSheetId="46">'[1]ipc indice 2'!$T$1:$T$311</definedName>
    <definedName name="DIC._89" localSheetId="35">'[1]ipc indice 2'!$T$1:$T$311</definedName>
    <definedName name="DIC._89" localSheetId="11">'[1]ipc indice 2'!$T$1:$T$311</definedName>
    <definedName name="DIC._89" localSheetId="12">'[1]ipc indice 2'!$T$1:$T$311</definedName>
    <definedName name="DIC._89" localSheetId="15">'[1]ipc indice 2'!$T$1:$T$311</definedName>
    <definedName name="DIC._89" localSheetId="52">'[1]ipc indice 2'!$T$1:$T$311</definedName>
    <definedName name="DIC._89" localSheetId="65">'[1]ipc indice 2'!$T$1:$T$311</definedName>
    <definedName name="DIC._89" localSheetId="25">'[1]ipc indice 2'!$T$1:$T$311</definedName>
    <definedName name="DIC._89" localSheetId="44">'[1]ipc indice 2'!$T$1:$T$311</definedName>
    <definedName name="DIC._89" localSheetId="0">'[1]ipc indice 2'!$T$1:$T$311</definedName>
    <definedName name="DIC._89" localSheetId="66">'[1]ipc indice 2'!$T$1:$T$311</definedName>
    <definedName name="DIC._89" localSheetId="53">'[1]ipc indice 2'!$T$1:$T$311</definedName>
    <definedName name="DIC._89" localSheetId="10">'[1]ipc indice 2'!$T$1:$T$311</definedName>
    <definedName name="DIC._89" localSheetId="14">'[1]ipc indice 2'!$T$1:$T$311</definedName>
    <definedName name="DIC._89" localSheetId="58">'[1]ipc indice 2'!$T$1:$T$311</definedName>
    <definedName name="DIC._89" localSheetId="42">'[1]ipc indice 2'!$T$1:$T$311</definedName>
    <definedName name="DIC._89" localSheetId="2">'[1]ipc indice 2'!$T$1:$T$311</definedName>
    <definedName name="DIC._89" localSheetId="17">'[1]ipc indice 2'!$T$1:$T$311</definedName>
    <definedName name="DIC._89" localSheetId="50">'[1]ipc indice 2'!$T$1:$T$311</definedName>
    <definedName name="DIC._89" localSheetId="21">'[1]ipc indice 2'!$T$1:$T$311</definedName>
    <definedName name="DIC._89" localSheetId="43">'[1]ipc indice 2'!$T$1:$T$311</definedName>
    <definedName name="DIC._89" localSheetId="3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73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54">'[1]ipc indice 2'!$T$1:$T$311</definedName>
    <definedName name="DIC._89" localSheetId="67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8">'[1]ipc indice 2'!$T$1:$T$311</definedName>
    <definedName name="DIC._89" localSheetId="47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DIC._89" localSheetId="34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57">'[1]ipc indice 2'!$T$1:$T$311</definedName>
    <definedName name="DIC._89" localSheetId="70">'[1]ipc indice 2'!$T$1:$T$311</definedName>
    <definedName name="ENE._89" localSheetId="32">'[1]ipc indice 2'!$I$1:$I$311</definedName>
    <definedName name="ENE._89" localSheetId="33">'[1]ipc indice 2'!$I$1:$I$311</definedName>
    <definedName name="ENE._89" localSheetId="27">'[1]ipc indice 2'!$I$1:$I$311</definedName>
    <definedName name="ENE._89" localSheetId="23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56">'[1]ipc indice 2'!$I$1:$I$311</definedName>
    <definedName name="ENE._89" localSheetId="16">'[1]ipc indice 2'!$I$1:$I$311</definedName>
    <definedName name="ENE._89" localSheetId="31">'[1]ipc indice 2'!$I$1:$I$311</definedName>
    <definedName name="ENE._89" localSheetId="71">'[1]ipc indice 2'!$I$1:$I$311</definedName>
    <definedName name="ENE._89" localSheetId="63">'[1]ipc indice 2'!$I$1:$I$311</definedName>
    <definedName name="ENE._89" localSheetId="72">'[1]ipc indice 2'!$I$1:$I$311</definedName>
    <definedName name="ENE._89" localSheetId="59">'[1]ipc indice 2'!$I$1:$I$311</definedName>
    <definedName name="ENE._89" localSheetId="64">'[1]ipc indice 2'!$I$1:$I$311</definedName>
    <definedName name="ENE._89" localSheetId="51">'[1]ipc indice 2'!$I$1:$I$311</definedName>
    <definedName name="ENE._89" localSheetId="62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55">'[1]ipc indice 2'!$I$1:$I$311</definedName>
    <definedName name="ENE._89" localSheetId="38">'[1]ipc indice 2'!$I$1:$I$311</definedName>
    <definedName name="ENE._89" localSheetId="22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7">'[1]ipc indice 2'!$I$1:$I$311</definedName>
    <definedName name="ENE._89" localSheetId="46">'[1]ipc indice 2'!$I$1:$I$311</definedName>
    <definedName name="ENE._89" localSheetId="35">'[1]ipc indice 2'!$I$1:$I$311</definedName>
    <definedName name="ENE._89" localSheetId="11">'[1]ipc indice 2'!$I$1:$I$311</definedName>
    <definedName name="ENE._89" localSheetId="12">'[1]ipc indice 2'!$I$1:$I$311</definedName>
    <definedName name="ENE._89" localSheetId="15">'[1]ipc indice 2'!$I$1:$I$311</definedName>
    <definedName name="ENE._89" localSheetId="52">'[1]ipc indice 2'!$I$1:$I$311</definedName>
    <definedName name="ENE._89" localSheetId="65">'[1]ipc indice 2'!$I$1:$I$311</definedName>
    <definedName name="ENE._89" localSheetId="25">'[1]ipc indice 2'!$I$1:$I$311</definedName>
    <definedName name="ENE._89" localSheetId="44">'[1]ipc indice 2'!$I$1:$I$311</definedName>
    <definedName name="ENE._89" localSheetId="0">'[1]ipc indice 2'!$I$1:$I$311</definedName>
    <definedName name="ENE._89" localSheetId="66">'[1]ipc indice 2'!$I$1:$I$311</definedName>
    <definedName name="ENE._89" localSheetId="53">'[1]ipc indice 2'!$I$1:$I$311</definedName>
    <definedName name="ENE._89" localSheetId="10">'[1]ipc indice 2'!$I$1:$I$311</definedName>
    <definedName name="ENE._89" localSheetId="14">'[1]ipc indice 2'!$I$1:$I$311</definedName>
    <definedName name="ENE._89" localSheetId="58">'[1]ipc indice 2'!$I$1:$I$311</definedName>
    <definedName name="ENE._89" localSheetId="42">'[1]ipc indice 2'!$I$1:$I$311</definedName>
    <definedName name="ENE._89" localSheetId="2">'[1]ipc indice 2'!$I$1:$I$311</definedName>
    <definedName name="ENE._89" localSheetId="17">'[1]ipc indice 2'!$I$1:$I$311</definedName>
    <definedName name="ENE._89" localSheetId="50">'[1]ipc indice 2'!$I$1:$I$311</definedName>
    <definedName name="ENE._89" localSheetId="21">'[1]ipc indice 2'!$I$1:$I$311</definedName>
    <definedName name="ENE._89" localSheetId="43">'[1]ipc indice 2'!$I$1:$I$311</definedName>
    <definedName name="ENE._89" localSheetId="3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73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54">'[1]ipc indice 2'!$I$1:$I$311</definedName>
    <definedName name="ENE._89" localSheetId="67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8">'[1]ipc indice 2'!$I$1:$I$311</definedName>
    <definedName name="ENE._89" localSheetId="47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89" localSheetId="34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57">'[1]ipc indice 2'!$I$1:$I$311</definedName>
    <definedName name="ENE._89" localSheetId="70">'[1]ipc indice 2'!$I$1:$I$311</definedName>
    <definedName name="ENE._90" localSheetId="32">'[1]ipc indice 2'!$U$1:$U$311</definedName>
    <definedName name="ENE._90" localSheetId="33">'[1]ipc indice 2'!$U$1:$U$311</definedName>
    <definedName name="ENE._90" localSheetId="27">'[1]ipc indice 2'!$U$1:$U$311</definedName>
    <definedName name="ENE._90" localSheetId="23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56">'[1]ipc indice 2'!$U$1:$U$311</definedName>
    <definedName name="ENE._90" localSheetId="16">'[1]ipc indice 2'!$U$1:$U$311</definedName>
    <definedName name="ENE._90" localSheetId="31">'[1]ipc indice 2'!$U$1:$U$311</definedName>
    <definedName name="ENE._90" localSheetId="71">'[1]ipc indice 2'!$U$1:$U$311</definedName>
    <definedName name="ENE._90" localSheetId="63">'[1]ipc indice 2'!$U$1:$U$311</definedName>
    <definedName name="ENE._90" localSheetId="72">'[1]ipc indice 2'!$U$1:$U$311</definedName>
    <definedName name="ENE._90" localSheetId="59">'[1]ipc indice 2'!$U$1:$U$311</definedName>
    <definedName name="ENE._90" localSheetId="64">'[1]ipc indice 2'!$U$1:$U$311</definedName>
    <definedName name="ENE._90" localSheetId="51">'[1]ipc indice 2'!$U$1:$U$311</definedName>
    <definedName name="ENE._90" localSheetId="62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55">'[1]ipc indice 2'!$U$1:$U$311</definedName>
    <definedName name="ENE._90" localSheetId="38">'[1]ipc indice 2'!$U$1:$U$311</definedName>
    <definedName name="ENE._90" localSheetId="22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7">'[1]ipc indice 2'!$U$1:$U$311</definedName>
    <definedName name="ENE._90" localSheetId="46">'[1]ipc indice 2'!$U$1:$U$311</definedName>
    <definedName name="ENE._90" localSheetId="35">'[1]ipc indice 2'!$U$1:$U$311</definedName>
    <definedName name="ENE._90" localSheetId="11">'[1]ipc indice 2'!$U$1:$U$311</definedName>
    <definedName name="ENE._90" localSheetId="12">'[1]ipc indice 2'!$U$1:$U$311</definedName>
    <definedName name="ENE._90" localSheetId="15">'[1]ipc indice 2'!$U$1:$U$311</definedName>
    <definedName name="ENE._90" localSheetId="52">'[1]ipc indice 2'!$U$1:$U$311</definedName>
    <definedName name="ENE._90" localSheetId="65">'[1]ipc indice 2'!$U$1:$U$311</definedName>
    <definedName name="ENE._90" localSheetId="25">'[1]ipc indice 2'!$U$1:$U$311</definedName>
    <definedName name="ENE._90" localSheetId="44">'[1]ipc indice 2'!$U$1:$U$311</definedName>
    <definedName name="ENE._90" localSheetId="0">'[1]ipc indice 2'!$U$1:$U$311</definedName>
    <definedName name="ENE._90" localSheetId="66">'[1]ipc indice 2'!$U$1:$U$311</definedName>
    <definedName name="ENE._90" localSheetId="53">'[1]ipc indice 2'!$U$1:$U$311</definedName>
    <definedName name="ENE._90" localSheetId="10">'[1]ipc indice 2'!$U$1:$U$311</definedName>
    <definedName name="ENE._90" localSheetId="14">'[1]ipc indice 2'!$U$1:$U$311</definedName>
    <definedName name="ENE._90" localSheetId="58">'[1]ipc indice 2'!$U$1:$U$311</definedName>
    <definedName name="ENE._90" localSheetId="42">'[1]ipc indice 2'!$U$1:$U$311</definedName>
    <definedName name="ENE._90" localSheetId="2">'[1]ipc indice 2'!$U$1:$U$311</definedName>
    <definedName name="ENE._90" localSheetId="17">'[1]ipc indice 2'!$U$1:$U$311</definedName>
    <definedName name="ENE._90" localSheetId="50">'[1]ipc indice 2'!$U$1:$U$311</definedName>
    <definedName name="ENE._90" localSheetId="21">'[1]ipc indice 2'!$U$1:$U$311</definedName>
    <definedName name="ENE._90" localSheetId="43">'[1]ipc indice 2'!$U$1:$U$311</definedName>
    <definedName name="ENE._90" localSheetId="3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73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54">'[1]ipc indice 2'!$U$1:$U$311</definedName>
    <definedName name="ENE._90" localSheetId="67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8">'[1]ipc indice 2'!$U$1:$U$311</definedName>
    <definedName name="ENE._90" localSheetId="47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ENE._90" localSheetId="34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57">'[1]ipc indice 2'!$U$1:$U$311</definedName>
    <definedName name="ENE._90" localSheetId="70">'[1]ipc indice 2'!$U$1:$U$311</definedName>
    <definedName name="FEB._89" localSheetId="32">'[1]ipc indice 2'!$J$1:$J$311</definedName>
    <definedName name="FEB._89" localSheetId="33">'[1]ipc indice 2'!$J$1:$J$311</definedName>
    <definedName name="FEB._89" localSheetId="27">'[1]ipc indice 2'!$J$1:$J$311</definedName>
    <definedName name="FEB._89" localSheetId="23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56">'[1]ipc indice 2'!$J$1:$J$311</definedName>
    <definedName name="FEB._89" localSheetId="16">'[1]ipc indice 2'!$J$1:$J$311</definedName>
    <definedName name="FEB._89" localSheetId="31">'[1]ipc indice 2'!$J$1:$J$311</definedName>
    <definedName name="FEB._89" localSheetId="71">'[1]ipc indice 2'!$J$1:$J$311</definedName>
    <definedName name="FEB._89" localSheetId="63">'[1]ipc indice 2'!$J$1:$J$311</definedName>
    <definedName name="FEB._89" localSheetId="72">'[1]ipc indice 2'!$J$1:$J$311</definedName>
    <definedName name="FEB._89" localSheetId="59">'[1]ipc indice 2'!$J$1:$J$311</definedName>
    <definedName name="FEB._89" localSheetId="64">'[1]ipc indice 2'!$J$1:$J$311</definedName>
    <definedName name="FEB._89" localSheetId="51">'[1]ipc indice 2'!$J$1:$J$311</definedName>
    <definedName name="FEB._89" localSheetId="62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55">'[1]ipc indice 2'!$J$1:$J$311</definedName>
    <definedName name="FEB._89" localSheetId="38">'[1]ipc indice 2'!$J$1:$J$311</definedName>
    <definedName name="FEB._89" localSheetId="22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7">'[1]ipc indice 2'!$J$1:$J$311</definedName>
    <definedName name="FEB._89" localSheetId="46">'[1]ipc indice 2'!$J$1:$J$311</definedName>
    <definedName name="FEB._89" localSheetId="35">'[1]ipc indice 2'!$J$1:$J$311</definedName>
    <definedName name="FEB._89" localSheetId="11">'[1]ipc indice 2'!$J$1:$J$311</definedName>
    <definedName name="FEB._89" localSheetId="12">'[1]ipc indice 2'!$J$1:$J$311</definedName>
    <definedName name="FEB._89" localSheetId="15">'[1]ipc indice 2'!$J$1:$J$311</definedName>
    <definedName name="FEB._89" localSheetId="52">'[1]ipc indice 2'!$J$1:$J$311</definedName>
    <definedName name="FEB._89" localSheetId="65">'[1]ipc indice 2'!$J$1:$J$311</definedName>
    <definedName name="FEB._89" localSheetId="25">'[1]ipc indice 2'!$J$1:$J$311</definedName>
    <definedName name="FEB._89" localSheetId="44">'[1]ipc indice 2'!$J$1:$J$311</definedName>
    <definedName name="FEB._89" localSheetId="0">'[1]ipc indice 2'!$J$1:$J$311</definedName>
    <definedName name="FEB._89" localSheetId="66">'[1]ipc indice 2'!$J$1:$J$311</definedName>
    <definedName name="FEB._89" localSheetId="53">'[1]ipc indice 2'!$J$1:$J$311</definedName>
    <definedName name="FEB._89" localSheetId="10">'[1]ipc indice 2'!$J$1:$J$311</definedName>
    <definedName name="FEB._89" localSheetId="14">'[1]ipc indice 2'!$J$1:$J$311</definedName>
    <definedName name="FEB._89" localSheetId="58">'[1]ipc indice 2'!$J$1:$J$311</definedName>
    <definedName name="FEB._89" localSheetId="42">'[1]ipc indice 2'!$J$1:$J$311</definedName>
    <definedName name="FEB._89" localSheetId="2">'[1]ipc indice 2'!$J$1:$J$311</definedName>
    <definedName name="FEB._89" localSheetId="17">'[1]ipc indice 2'!$J$1:$J$311</definedName>
    <definedName name="FEB._89" localSheetId="50">'[1]ipc indice 2'!$J$1:$J$311</definedName>
    <definedName name="FEB._89" localSheetId="21">'[1]ipc indice 2'!$J$1:$J$311</definedName>
    <definedName name="FEB._89" localSheetId="43">'[1]ipc indice 2'!$J$1:$J$311</definedName>
    <definedName name="FEB._89" localSheetId="3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73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54">'[1]ipc indice 2'!$J$1:$J$311</definedName>
    <definedName name="FEB._89" localSheetId="67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8">'[1]ipc indice 2'!$J$1:$J$311</definedName>
    <definedName name="FEB._89" localSheetId="47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B._89" localSheetId="34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57">'[1]ipc indice 2'!$J$1:$J$311</definedName>
    <definedName name="FEB._89" localSheetId="70">'[1]ipc indice 2'!$J$1:$J$311</definedName>
    <definedName name="FENALCE">#N/A</definedName>
    <definedName name="HTML_CodePage" hidden="1">9</definedName>
    <definedName name="HTML_Control" localSheetId="32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56" hidden="1">{"'Hoja1'!$A$2:$E$19"}</definedName>
    <definedName name="HTML_Control" localSheetId="16" hidden="1">{"'Hoja1'!$A$2:$E$19"}</definedName>
    <definedName name="HTML_Control" localSheetId="31" hidden="1">{"'Hoja1'!$A$2:$E$19"}</definedName>
    <definedName name="HTML_Control" localSheetId="71" hidden="1">{"'Hoja1'!$A$2:$E$19"}</definedName>
    <definedName name="HTML_Control" localSheetId="63" hidden="1">{"'Hoja1'!$A$2:$E$19"}</definedName>
    <definedName name="HTML_Control" localSheetId="72" hidden="1">{"'Hoja1'!$A$2:$E$19"}</definedName>
    <definedName name="HTML_Control" localSheetId="59" hidden="1">{"'Hoja1'!$A$2:$E$19"}</definedName>
    <definedName name="HTML_Control" localSheetId="64" hidden="1">{"'Hoja1'!$A$2:$E$19"}</definedName>
    <definedName name="HTML_Control" localSheetId="51" hidden="1">{"'Hoja1'!$A$2:$E$19"}</definedName>
    <definedName name="HTML_Control" localSheetId="62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55" hidden="1">{"'Hoja1'!$A$2:$E$19"}</definedName>
    <definedName name="HTML_Control" localSheetId="38" hidden="1">{"'Hoja1'!$A$2:$E$19"}</definedName>
    <definedName name="HTML_Control" localSheetId="22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46" hidden="1">{"'Hoja1'!$A$2:$E$19"}</definedName>
    <definedName name="HTML_Control" localSheetId="35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5" hidden="1">{"'Hoja1'!$A$2:$E$19"}</definedName>
    <definedName name="HTML_Control" localSheetId="52" hidden="1">{"'Hoja1'!$A$2:$E$19"}</definedName>
    <definedName name="HTML_Control" localSheetId="65" hidden="1">{"'Hoja1'!$A$2:$E$19"}</definedName>
    <definedName name="HTML_Control" localSheetId="25" hidden="1">{"'Hoja1'!$A$2:$E$19"}</definedName>
    <definedName name="HTML_Control" localSheetId="44" hidden="1">{"'Hoja1'!$A$2:$E$19"}</definedName>
    <definedName name="HTML_Control" localSheetId="0" hidden="1">{"'Hoja1'!$A$2:$E$19"}</definedName>
    <definedName name="HTML_Control" localSheetId="66" hidden="1">{"'Hoja1'!$A$2:$E$19"}</definedName>
    <definedName name="HTML_Control" localSheetId="53" hidden="1">{"'Hoja1'!$A$2:$E$19"}</definedName>
    <definedName name="HTML_Control" localSheetId="10" hidden="1">{"'Hoja1'!$A$2:$E$19"}</definedName>
    <definedName name="HTML_Control" localSheetId="14" hidden="1">{"'Hoja1'!$A$2:$E$19"}</definedName>
    <definedName name="HTML_Control" localSheetId="58" hidden="1">{"'Hoja1'!$A$2:$E$19"}</definedName>
    <definedName name="HTML_Control" localSheetId="42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50" hidden="1">{"'Hoja1'!$A$2:$E$19"}</definedName>
    <definedName name="HTML_Control" localSheetId="21" hidden="1">{"'Hoja1'!$A$2:$E$19"}</definedName>
    <definedName name="HTML_Control" localSheetId="43" hidden="1">{"'Hoja1'!$A$2:$E$19"}</definedName>
    <definedName name="HTML_Control" localSheetId="3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73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54" hidden="1">{"'Hoja1'!$A$2:$E$19"}</definedName>
    <definedName name="HTML_Control" localSheetId="67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4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7" hidden="1">{"'Hoja1'!$A$2:$E$19"}</definedName>
    <definedName name="HTML_Control" localSheetId="7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2">'[1]ipc indice 2'!$O$1:$O$311</definedName>
    <definedName name="JUL._89" localSheetId="33">'[1]ipc indice 2'!$O$1:$O$311</definedName>
    <definedName name="JUL._89" localSheetId="27">'[1]ipc indice 2'!$O$1:$O$311</definedName>
    <definedName name="JUL._89" localSheetId="23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56">'[1]ipc indice 2'!$O$1:$O$311</definedName>
    <definedName name="JUL._89" localSheetId="16">'[1]ipc indice 2'!$O$1:$O$311</definedName>
    <definedName name="JUL._89" localSheetId="31">'[1]ipc indice 2'!$O$1:$O$311</definedName>
    <definedName name="JUL._89" localSheetId="71">'[1]ipc indice 2'!$O$1:$O$311</definedName>
    <definedName name="JUL._89" localSheetId="63">'[1]ipc indice 2'!$O$1:$O$311</definedName>
    <definedName name="JUL._89" localSheetId="72">'[1]ipc indice 2'!$O$1:$O$311</definedName>
    <definedName name="JUL._89" localSheetId="59">'[1]ipc indice 2'!$O$1:$O$311</definedName>
    <definedName name="JUL._89" localSheetId="64">'[1]ipc indice 2'!$O$1:$O$311</definedName>
    <definedName name="JUL._89" localSheetId="51">'[1]ipc indice 2'!$O$1:$O$311</definedName>
    <definedName name="JUL._89" localSheetId="62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55">'[1]ipc indice 2'!$O$1:$O$311</definedName>
    <definedName name="JUL._89" localSheetId="38">'[1]ipc indice 2'!$O$1:$O$311</definedName>
    <definedName name="JUL._89" localSheetId="22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7">'[1]ipc indice 2'!$O$1:$O$311</definedName>
    <definedName name="JUL._89" localSheetId="46">'[1]ipc indice 2'!$O$1:$O$311</definedName>
    <definedName name="JUL._89" localSheetId="35">'[1]ipc indice 2'!$O$1:$O$311</definedName>
    <definedName name="JUL._89" localSheetId="11">'[1]ipc indice 2'!$O$1:$O$311</definedName>
    <definedName name="JUL._89" localSheetId="12">'[1]ipc indice 2'!$O$1:$O$311</definedName>
    <definedName name="JUL._89" localSheetId="15">'[1]ipc indice 2'!$O$1:$O$311</definedName>
    <definedName name="JUL._89" localSheetId="52">'[1]ipc indice 2'!$O$1:$O$311</definedName>
    <definedName name="JUL._89" localSheetId="65">'[1]ipc indice 2'!$O$1:$O$311</definedName>
    <definedName name="JUL._89" localSheetId="25">'[1]ipc indice 2'!$O$1:$O$311</definedName>
    <definedName name="JUL._89" localSheetId="44">'[1]ipc indice 2'!$O$1:$O$311</definedName>
    <definedName name="JUL._89" localSheetId="0">'[1]ipc indice 2'!$O$1:$O$311</definedName>
    <definedName name="JUL._89" localSheetId="66">'[1]ipc indice 2'!$O$1:$O$311</definedName>
    <definedName name="JUL._89" localSheetId="53">'[1]ipc indice 2'!$O$1:$O$311</definedName>
    <definedName name="JUL._89" localSheetId="10">'[1]ipc indice 2'!$O$1:$O$311</definedName>
    <definedName name="JUL._89" localSheetId="14">'[1]ipc indice 2'!$O$1:$O$311</definedName>
    <definedName name="JUL._89" localSheetId="58">'[1]ipc indice 2'!$O$1:$O$311</definedName>
    <definedName name="JUL._89" localSheetId="42">'[1]ipc indice 2'!$O$1:$O$311</definedName>
    <definedName name="JUL._89" localSheetId="2">'[1]ipc indice 2'!$O$1:$O$311</definedName>
    <definedName name="JUL._89" localSheetId="17">'[1]ipc indice 2'!$O$1:$O$311</definedName>
    <definedName name="JUL._89" localSheetId="50">'[1]ipc indice 2'!$O$1:$O$311</definedName>
    <definedName name="JUL._89" localSheetId="21">'[1]ipc indice 2'!$O$1:$O$311</definedName>
    <definedName name="JUL._89" localSheetId="43">'[1]ipc indice 2'!$O$1:$O$311</definedName>
    <definedName name="JUL._89" localSheetId="3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73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54">'[1]ipc indice 2'!$O$1:$O$311</definedName>
    <definedName name="JUL._89" localSheetId="67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8">'[1]ipc indice 2'!$O$1:$O$311</definedName>
    <definedName name="JUL._89" localSheetId="47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L._89" localSheetId="34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57">'[1]ipc indice 2'!$O$1:$O$311</definedName>
    <definedName name="JUL._89" localSheetId="70">'[1]ipc indice 2'!$O$1:$O$311</definedName>
    <definedName name="JUN._89" localSheetId="32">'[1]ipc indice 2'!$N$1:$N$311</definedName>
    <definedName name="JUN._89" localSheetId="33">'[1]ipc indice 2'!$N$1:$N$311</definedName>
    <definedName name="JUN._89" localSheetId="27">'[1]ipc indice 2'!$N$1:$N$311</definedName>
    <definedName name="JUN._89" localSheetId="23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56">'[1]ipc indice 2'!$N$1:$N$311</definedName>
    <definedName name="JUN._89" localSheetId="16">'[1]ipc indice 2'!$N$1:$N$311</definedName>
    <definedName name="JUN._89" localSheetId="31">'[1]ipc indice 2'!$N$1:$N$311</definedName>
    <definedName name="JUN._89" localSheetId="71">'[1]ipc indice 2'!$N$1:$N$311</definedName>
    <definedName name="JUN._89" localSheetId="63">'[1]ipc indice 2'!$N$1:$N$311</definedName>
    <definedName name="JUN._89" localSheetId="72">'[1]ipc indice 2'!$N$1:$N$311</definedName>
    <definedName name="JUN._89" localSheetId="59">'[1]ipc indice 2'!$N$1:$N$311</definedName>
    <definedName name="JUN._89" localSheetId="64">'[1]ipc indice 2'!$N$1:$N$311</definedName>
    <definedName name="JUN._89" localSheetId="51">'[1]ipc indice 2'!$N$1:$N$311</definedName>
    <definedName name="JUN._89" localSheetId="62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55">'[1]ipc indice 2'!$N$1:$N$311</definedName>
    <definedName name="JUN._89" localSheetId="38">'[1]ipc indice 2'!$N$1:$N$311</definedName>
    <definedName name="JUN._89" localSheetId="22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7">'[1]ipc indice 2'!$N$1:$N$311</definedName>
    <definedName name="JUN._89" localSheetId="46">'[1]ipc indice 2'!$N$1:$N$311</definedName>
    <definedName name="JUN._89" localSheetId="35">'[1]ipc indice 2'!$N$1:$N$311</definedName>
    <definedName name="JUN._89" localSheetId="11">'[1]ipc indice 2'!$N$1:$N$311</definedName>
    <definedName name="JUN._89" localSheetId="12">'[1]ipc indice 2'!$N$1:$N$311</definedName>
    <definedName name="JUN._89" localSheetId="15">'[1]ipc indice 2'!$N$1:$N$311</definedName>
    <definedName name="JUN._89" localSheetId="52">'[1]ipc indice 2'!$N$1:$N$311</definedName>
    <definedName name="JUN._89" localSheetId="65">'[1]ipc indice 2'!$N$1:$N$311</definedName>
    <definedName name="JUN._89" localSheetId="25">'[1]ipc indice 2'!$N$1:$N$311</definedName>
    <definedName name="JUN._89" localSheetId="44">'[1]ipc indice 2'!$N$1:$N$311</definedName>
    <definedName name="JUN._89" localSheetId="0">'[1]ipc indice 2'!$N$1:$N$311</definedName>
    <definedName name="JUN._89" localSheetId="66">'[1]ipc indice 2'!$N$1:$N$311</definedName>
    <definedName name="JUN._89" localSheetId="53">'[1]ipc indice 2'!$N$1:$N$311</definedName>
    <definedName name="JUN._89" localSheetId="10">'[1]ipc indice 2'!$N$1:$N$311</definedName>
    <definedName name="JUN._89" localSheetId="14">'[1]ipc indice 2'!$N$1:$N$311</definedName>
    <definedName name="JUN._89" localSheetId="58">'[1]ipc indice 2'!$N$1:$N$311</definedName>
    <definedName name="JUN._89" localSheetId="42">'[1]ipc indice 2'!$N$1:$N$311</definedName>
    <definedName name="JUN._89" localSheetId="2">'[1]ipc indice 2'!$N$1:$N$311</definedName>
    <definedName name="JUN._89" localSheetId="17">'[1]ipc indice 2'!$N$1:$N$311</definedName>
    <definedName name="JUN._89" localSheetId="50">'[1]ipc indice 2'!$N$1:$N$311</definedName>
    <definedName name="JUN._89" localSheetId="21">'[1]ipc indice 2'!$N$1:$N$311</definedName>
    <definedName name="JUN._89" localSheetId="43">'[1]ipc indice 2'!$N$1:$N$311</definedName>
    <definedName name="JUN._89" localSheetId="3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73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54">'[1]ipc indice 2'!$N$1:$N$311</definedName>
    <definedName name="JUN._89" localSheetId="67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8">'[1]ipc indice 2'!$N$1:$N$311</definedName>
    <definedName name="JUN._89" localSheetId="47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JUN._89" localSheetId="34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57">'[1]ipc indice 2'!$N$1:$N$311</definedName>
    <definedName name="JUN._89" localSheetId="70">'[1]ipc indice 2'!$N$1:$N$311</definedName>
    <definedName name="MAR._89" localSheetId="32">'[1]ipc indice 2'!$K$1:$K$311</definedName>
    <definedName name="MAR._89" localSheetId="33">'[1]ipc indice 2'!$K$1:$K$311</definedName>
    <definedName name="MAR._89" localSheetId="27">'[1]ipc indice 2'!$K$1:$K$311</definedName>
    <definedName name="MAR._89" localSheetId="23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56">'[1]ipc indice 2'!$K$1:$K$311</definedName>
    <definedName name="MAR._89" localSheetId="16">'[1]ipc indice 2'!$K$1:$K$311</definedName>
    <definedName name="MAR._89" localSheetId="31">'[1]ipc indice 2'!$K$1:$K$311</definedName>
    <definedName name="MAR._89" localSheetId="71">'[1]ipc indice 2'!$K$1:$K$311</definedName>
    <definedName name="MAR._89" localSheetId="63">'[1]ipc indice 2'!$K$1:$K$311</definedName>
    <definedName name="MAR._89" localSheetId="72">'[1]ipc indice 2'!$K$1:$K$311</definedName>
    <definedName name="MAR._89" localSheetId="59">'[1]ipc indice 2'!$K$1:$K$311</definedName>
    <definedName name="MAR._89" localSheetId="64">'[1]ipc indice 2'!$K$1:$K$311</definedName>
    <definedName name="MAR._89" localSheetId="51">'[1]ipc indice 2'!$K$1:$K$311</definedName>
    <definedName name="MAR._89" localSheetId="62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55">'[1]ipc indice 2'!$K$1:$K$311</definedName>
    <definedName name="MAR._89" localSheetId="38">'[1]ipc indice 2'!$K$1:$K$311</definedName>
    <definedName name="MAR._89" localSheetId="22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7">'[1]ipc indice 2'!$K$1:$K$311</definedName>
    <definedName name="MAR._89" localSheetId="46">'[1]ipc indice 2'!$K$1:$K$311</definedName>
    <definedName name="MAR._89" localSheetId="35">'[1]ipc indice 2'!$K$1:$K$311</definedName>
    <definedName name="MAR._89" localSheetId="11">'[1]ipc indice 2'!$K$1:$K$311</definedName>
    <definedName name="MAR._89" localSheetId="12">'[1]ipc indice 2'!$K$1:$K$311</definedName>
    <definedName name="MAR._89" localSheetId="15">'[1]ipc indice 2'!$K$1:$K$311</definedName>
    <definedName name="MAR._89" localSheetId="52">'[1]ipc indice 2'!$K$1:$K$311</definedName>
    <definedName name="MAR._89" localSheetId="65">'[1]ipc indice 2'!$K$1:$K$311</definedName>
    <definedName name="MAR._89" localSheetId="25">'[1]ipc indice 2'!$K$1:$K$311</definedName>
    <definedName name="MAR._89" localSheetId="44">'[1]ipc indice 2'!$K$1:$K$311</definedName>
    <definedName name="MAR._89" localSheetId="0">'[1]ipc indice 2'!$K$1:$K$311</definedName>
    <definedName name="MAR._89" localSheetId="66">'[1]ipc indice 2'!$K$1:$K$311</definedName>
    <definedName name="MAR._89" localSheetId="53">'[1]ipc indice 2'!$K$1:$K$311</definedName>
    <definedName name="MAR._89" localSheetId="10">'[1]ipc indice 2'!$K$1:$K$311</definedName>
    <definedName name="MAR._89" localSheetId="14">'[1]ipc indice 2'!$K$1:$K$311</definedName>
    <definedName name="MAR._89" localSheetId="58">'[1]ipc indice 2'!$K$1:$K$311</definedName>
    <definedName name="MAR._89" localSheetId="42">'[1]ipc indice 2'!$K$1:$K$311</definedName>
    <definedName name="MAR._89" localSheetId="2">'[1]ipc indice 2'!$K$1:$K$311</definedName>
    <definedName name="MAR._89" localSheetId="17">'[1]ipc indice 2'!$K$1:$K$311</definedName>
    <definedName name="MAR._89" localSheetId="50">'[1]ipc indice 2'!$K$1:$K$311</definedName>
    <definedName name="MAR._89" localSheetId="21">'[1]ipc indice 2'!$K$1:$K$311</definedName>
    <definedName name="MAR._89" localSheetId="43">'[1]ipc indice 2'!$K$1:$K$311</definedName>
    <definedName name="MAR._89" localSheetId="3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73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54">'[1]ipc indice 2'!$K$1:$K$311</definedName>
    <definedName name="MAR._89" localSheetId="67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8">'[1]ipc indice 2'!$K$1:$K$311</definedName>
    <definedName name="MAR._89" localSheetId="47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._89" localSheetId="34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57">'[1]ipc indice 2'!$K$1:$K$311</definedName>
    <definedName name="MAR._89" localSheetId="70">'[1]ipc indice 2'!$K$1:$K$311</definedName>
    <definedName name="MARZO">#N/A</definedName>
    <definedName name="MAY._89" localSheetId="32">'[1]ipc indice 2'!$M$1:$M$311</definedName>
    <definedName name="MAY._89" localSheetId="33">'[1]ipc indice 2'!$M$1:$M$311</definedName>
    <definedName name="MAY._89" localSheetId="27">'[1]ipc indice 2'!$M$1:$M$311</definedName>
    <definedName name="MAY._89" localSheetId="23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56">'[1]ipc indice 2'!$M$1:$M$311</definedName>
    <definedName name="MAY._89" localSheetId="16">'[1]ipc indice 2'!$M$1:$M$311</definedName>
    <definedName name="MAY._89" localSheetId="31">'[1]ipc indice 2'!$M$1:$M$311</definedName>
    <definedName name="MAY._89" localSheetId="71">'[1]ipc indice 2'!$M$1:$M$311</definedName>
    <definedName name="MAY._89" localSheetId="63">'[1]ipc indice 2'!$M$1:$M$311</definedName>
    <definedName name="MAY._89" localSheetId="72">'[1]ipc indice 2'!$M$1:$M$311</definedName>
    <definedName name="MAY._89" localSheetId="59">'[1]ipc indice 2'!$M$1:$M$311</definedName>
    <definedName name="MAY._89" localSheetId="64">'[1]ipc indice 2'!$M$1:$M$311</definedName>
    <definedName name="MAY._89" localSheetId="51">'[1]ipc indice 2'!$M$1:$M$311</definedName>
    <definedName name="MAY._89" localSheetId="62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55">'[1]ipc indice 2'!$M$1:$M$311</definedName>
    <definedName name="MAY._89" localSheetId="38">'[1]ipc indice 2'!$M$1:$M$311</definedName>
    <definedName name="MAY._89" localSheetId="22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7">'[1]ipc indice 2'!$M$1:$M$311</definedName>
    <definedName name="MAY._89" localSheetId="46">'[1]ipc indice 2'!$M$1:$M$311</definedName>
    <definedName name="MAY._89" localSheetId="35">'[1]ipc indice 2'!$M$1:$M$311</definedName>
    <definedName name="MAY._89" localSheetId="11">'[1]ipc indice 2'!$M$1:$M$311</definedName>
    <definedName name="MAY._89" localSheetId="12">'[1]ipc indice 2'!$M$1:$M$311</definedName>
    <definedName name="MAY._89" localSheetId="15">'[1]ipc indice 2'!$M$1:$M$311</definedName>
    <definedName name="MAY._89" localSheetId="52">'[1]ipc indice 2'!$M$1:$M$311</definedName>
    <definedName name="MAY._89" localSheetId="65">'[1]ipc indice 2'!$M$1:$M$311</definedName>
    <definedName name="MAY._89" localSheetId="25">'[1]ipc indice 2'!$M$1:$M$311</definedName>
    <definedName name="MAY._89" localSheetId="44">'[1]ipc indice 2'!$M$1:$M$311</definedName>
    <definedName name="MAY._89" localSheetId="0">'[1]ipc indice 2'!$M$1:$M$311</definedName>
    <definedName name="MAY._89" localSheetId="66">'[1]ipc indice 2'!$M$1:$M$311</definedName>
    <definedName name="MAY._89" localSheetId="53">'[1]ipc indice 2'!$M$1:$M$311</definedName>
    <definedName name="MAY._89" localSheetId="10">'[1]ipc indice 2'!$M$1:$M$311</definedName>
    <definedName name="MAY._89" localSheetId="14">'[1]ipc indice 2'!$M$1:$M$311</definedName>
    <definedName name="MAY._89" localSheetId="58">'[1]ipc indice 2'!$M$1:$M$311</definedName>
    <definedName name="MAY._89" localSheetId="42">'[1]ipc indice 2'!$M$1:$M$311</definedName>
    <definedName name="MAY._89" localSheetId="2">'[1]ipc indice 2'!$M$1:$M$311</definedName>
    <definedName name="MAY._89" localSheetId="17">'[1]ipc indice 2'!$M$1:$M$311</definedName>
    <definedName name="MAY._89" localSheetId="50">'[1]ipc indice 2'!$M$1:$M$311</definedName>
    <definedName name="MAY._89" localSheetId="21">'[1]ipc indice 2'!$M$1:$M$311</definedName>
    <definedName name="MAY._89" localSheetId="43">'[1]ipc indice 2'!$M$1:$M$311</definedName>
    <definedName name="MAY._89" localSheetId="3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73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54">'[1]ipc indice 2'!$M$1:$M$311</definedName>
    <definedName name="MAY._89" localSheetId="67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8">'[1]ipc indice 2'!$M$1:$M$311</definedName>
    <definedName name="MAY._89" localSheetId="47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AY._89" localSheetId="34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57">'[1]ipc indice 2'!$M$1:$M$311</definedName>
    <definedName name="MAY._89" localSheetId="70">'[1]ipc indice 2'!$M$1:$M$311</definedName>
    <definedName name="MES" localSheetId="0">#REF!</definedName>
    <definedName name="NOV._89" localSheetId="32">'[1]ipc indice 2'!$S$1:$S$311</definedName>
    <definedName name="NOV._89" localSheetId="33">'[1]ipc indice 2'!$S$1:$S$311</definedName>
    <definedName name="NOV._89" localSheetId="27">'[1]ipc indice 2'!$S$1:$S$311</definedName>
    <definedName name="NOV._89" localSheetId="23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56">'[1]ipc indice 2'!$S$1:$S$311</definedName>
    <definedName name="NOV._89" localSheetId="16">'[1]ipc indice 2'!$S$1:$S$311</definedName>
    <definedName name="NOV._89" localSheetId="31">'[1]ipc indice 2'!$S$1:$S$311</definedName>
    <definedName name="NOV._89" localSheetId="71">'[1]ipc indice 2'!$S$1:$S$311</definedName>
    <definedName name="NOV._89" localSheetId="63">'[1]ipc indice 2'!$S$1:$S$311</definedName>
    <definedName name="NOV._89" localSheetId="72">'[1]ipc indice 2'!$S$1:$S$311</definedName>
    <definedName name="NOV._89" localSheetId="59">'[1]ipc indice 2'!$S$1:$S$311</definedName>
    <definedName name="NOV._89" localSheetId="64">'[1]ipc indice 2'!$S$1:$S$311</definedName>
    <definedName name="NOV._89" localSheetId="51">'[1]ipc indice 2'!$S$1:$S$311</definedName>
    <definedName name="NOV._89" localSheetId="62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55">'[1]ipc indice 2'!$S$1:$S$311</definedName>
    <definedName name="NOV._89" localSheetId="38">'[1]ipc indice 2'!$S$1:$S$311</definedName>
    <definedName name="NOV._89" localSheetId="22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7">'[1]ipc indice 2'!$S$1:$S$311</definedName>
    <definedName name="NOV._89" localSheetId="46">'[1]ipc indice 2'!$S$1:$S$311</definedName>
    <definedName name="NOV._89" localSheetId="35">'[1]ipc indice 2'!$S$1:$S$311</definedName>
    <definedName name="NOV._89" localSheetId="11">'[1]ipc indice 2'!$S$1:$S$311</definedName>
    <definedName name="NOV._89" localSheetId="12">'[1]ipc indice 2'!$S$1:$S$311</definedName>
    <definedName name="NOV._89" localSheetId="15">'[1]ipc indice 2'!$S$1:$S$311</definedName>
    <definedName name="NOV._89" localSheetId="52">'[1]ipc indice 2'!$S$1:$S$311</definedName>
    <definedName name="NOV._89" localSheetId="65">'[1]ipc indice 2'!$S$1:$S$311</definedName>
    <definedName name="NOV._89" localSheetId="25">'[1]ipc indice 2'!$S$1:$S$311</definedName>
    <definedName name="NOV._89" localSheetId="44">'[1]ipc indice 2'!$S$1:$S$311</definedName>
    <definedName name="NOV._89" localSheetId="0">'[1]ipc indice 2'!$S$1:$S$311</definedName>
    <definedName name="NOV._89" localSheetId="66">'[1]ipc indice 2'!$S$1:$S$311</definedName>
    <definedName name="NOV._89" localSheetId="53">'[1]ipc indice 2'!$S$1:$S$311</definedName>
    <definedName name="NOV._89" localSheetId="10">'[1]ipc indice 2'!$S$1:$S$311</definedName>
    <definedName name="NOV._89" localSheetId="14">'[1]ipc indice 2'!$S$1:$S$311</definedName>
    <definedName name="NOV._89" localSheetId="58">'[1]ipc indice 2'!$S$1:$S$311</definedName>
    <definedName name="NOV._89" localSheetId="42">'[1]ipc indice 2'!$S$1:$S$311</definedName>
    <definedName name="NOV._89" localSheetId="2">'[1]ipc indice 2'!$S$1:$S$311</definedName>
    <definedName name="NOV._89" localSheetId="17">'[1]ipc indice 2'!$S$1:$S$311</definedName>
    <definedName name="NOV._89" localSheetId="50">'[1]ipc indice 2'!$S$1:$S$311</definedName>
    <definedName name="NOV._89" localSheetId="21">'[1]ipc indice 2'!$S$1:$S$311</definedName>
    <definedName name="NOV._89" localSheetId="43">'[1]ipc indice 2'!$S$1:$S$311</definedName>
    <definedName name="NOV._89" localSheetId="3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73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54">'[1]ipc indice 2'!$S$1:$S$311</definedName>
    <definedName name="NOV._89" localSheetId="67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8">'[1]ipc indice 2'!$S$1:$S$311</definedName>
    <definedName name="NOV._89" localSheetId="47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NOV._89" localSheetId="34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57">'[1]ipc indice 2'!$S$1:$S$311</definedName>
    <definedName name="NOV._89" localSheetId="70">'[1]ipc indice 2'!$S$1:$S$311</definedName>
    <definedName name="OCT._89" localSheetId="32">#REF!</definedName>
    <definedName name="OCT._89" localSheetId="33">#REF!</definedName>
    <definedName name="OCT._89" localSheetId="27">#REF!</definedName>
    <definedName name="OCT._89" localSheetId="23">#REF!</definedName>
    <definedName name="OCT._89" localSheetId="28">#REF!</definedName>
    <definedName name="OCT._89" localSheetId="29">#REF!</definedName>
    <definedName name="OCT._89" localSheetId="24">#REF!</definedName>
    <definedName name="OCT._89" localSheetId="56">#REF!</definedName>
    <definedName name="OCT._89" localSheetId="16">#REF!</definedName>
    <definedName name="OCT._89" localSheetId="31">#REF!</definedName>
    <definedName name="OCT._89" localSheetId="71">#REF!</definedName>
    <definedName name="OCT._89" localSheetId="63">#REF!</definedName>
    <definedName name="OCT._89" localSheetId="72">#REF!</definedName>
    <definedName name="OCT._89" localSheetId="59">#REF!</definedName>
    <definedName name="OCT._89" localSheetId="64">#REF!</definedName>
    <definedName name="OCT._89" localSheetId="51">#REF!</definedName>
    <definedName name="OCT._89" localSheetId="62">#REF!</definedName>
    <definedName name="OCT._89" localSheetId="69">#REF!</definedName>
    <definedName name="OCT._89" localSheetId="68">#REF!</definedName>
    <definedName name="OCT._89" localSheetId="55">#REF!</definedName>
    <definedName name="OCT._89" localSheetId="38">#REF!</definedName>
    <definedName name="OCT._89" localSheetId="22">#REF!</definedName>
    <definedName name="OCT._89" localSheetId="45">#REF!</definedName>
    <definedName name="OCT._89" localSheetId="36">#REF!</definedName>
    <definedName name="OCT._89" localSheetId="37">#REF!</definedName>
    <definedName name="OCT._89" localSheetId="46">#REF!</definedName>
    <definedName name="OCT._89" localSheetId="35">#REF!</definedName>
    <definedName name="OCT._89" localSheetId="11">#REF!</definedName>
    <definedName name="OCT._89" localSheetId="12">#REF!</definedName>
    <definedName name="OCT._89" localSheetId="15">#REF!</definedName>
    <definedName name="OCT._89" localSheetId="52">#REF!</definedName>
    <definedName name="OCT._89" localSheetId="65">#REF!</definedName>
    <definedName name="OCT._89" localSheetId="25">#REF!</definedName>
    <definedName name="OCT._89" localSheetId="44">#REF!</definedName>
    <definedName name="OCT._89" localSheetId="0">#REF!</definedName>
    <definedName name="OCT._89" localSheetId="66">#REF!</definedName>
    <definedName name="OCT._89" localSheetId="53">#REF!</definedName>
    <definedName name="OCT._89" localSheetId="10">#REF!</definedName>
    <definedName name="OCT._89" localSheetId="14">#REF!</definedName>
    <definedName name="OCT._89" localSheetId="58">#REF!</definedName>
    <definedName name="OCT._89" localSheetId="42">#REF!</definedName>
    <definedName name="OCT._89" localSheetId="2">#REF!</definedName>
    <definedName name="OCT._89" localSheetId="17">#REF!</definedName>
    <definedName name="OCT._89" localSheetId="50">#REF!</definedName>
    <definedName name="OCT._89" localSheetId="21">#REF!</definedName>
    <definedName name="OCT._89" localSheetId="43">#REF!</definedName>
    <definedName name="OCT._89" localSheetId="3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49">#REF!</definedName>
    <definedName name="OCT._89" localSheetId="60">#REF!</definedName>
    <definedName name="OCT._89" localSheetId="73">#REF!</definedName>
    <definedName name="OCT._89" localSheetId="30">#REF!</definedName>
    <definedName name="OCT._89" localSheetId="26">#REF!</definedName>
    <definedName name="OCT._89" localSheetId="54">#REF!</definedName>
    <definedName name="OCT._89" localSheetId="67">#REF!</definedName>
    <definedName name="OCT._89" localSheetId="6">#REF!</definedName>
    <definedName name="OCT._89" localSheetId="7">#REF!</definedName>
    <definedName name="OCT._89" localSheetId="8">#REF!</definedName>
    <definedName name="OCT._89" localSheetId="48">#REF!</definedName>
    <definedName name="OCT._89" localSheetId="47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OCT._89" localSheetId="34">#REF!</definedName>
    <definedName name="OCT._89" localSheetId="40">#REF!</definedName>
    <definedName name="OCT._89" localSheetId="41">#REF!</definedName>
    <definedName name="OCT._89" localSheetId="57">#REF!</definedName>
    <definedName name="OCT._89" localSheetId="70">#REF!</definedName>
    <definedName name="Print_Area" localSheetId="32">'   Inadecuado por competencias'!$A$1:$L$51</definedName>
    <definedName name="Print_Area" localSheetId="33">'   Inadecuado por ingresos'!$A$1:$L$51</definedName>
    <definedName name="Print_Area" localSheetId="27">'   Insuficiencia de horas'!$A$1:$L$51</definedName>
    <definedName name="Print_Area" localSheetId="23">'  Abiertos'!$A$1:$L$51</definedName>
    <definedName name="Print_Area" localSheetId="28">'  Inadecuado por competencias'!$A$1:$L$51</definedName>
    <definedName name="Print_Area" localSheetId="29">'  Inadecuado por ingresos'!$A$1:$L$51</definedName>
    <definedName name="Print_Area" localSheetId="24">'  Ocultos'!$A$1:$L$51</definedName>
    <definedName name="Print_Area" localSheetId="56">' Comercio, hoteles y rest'!$A$1:$L$46</definedName>
    <definedName name="Print_Area" localSheetId="16">' Empleo inadecuado x ingresos'!$A$1:$L$51</definedName>
    <definedName name="Print_Area" localSheetId="31">' Insuficiencia de horas'!$A$1:$L$51</definedName>
    <definedName name="Print_Area" localSheetId="71">' Intermediación financ'!$A$1:$L$46</definedName>
    <definedName name="Print_Area" localSheetId="63">' No informa'!$A$1:$L$46</definedName>
    <definedName name="Print_Area" localSheetId="72">'Act Inmobiliarias'!$A$1:$L$46</definedName>
    <definedName name="Print_Area" localSheetId="59">'Actividades Inmobiliarias'!$A$1:$L$46</definedName>
    <definedName name="Print_Area" localSheetId="64">'Agric, pesca, ganad, caza '!$A$1:$L$46</definedName>
    <definedName name="Print_Area" localSheetId="51">'Agro, pesca, ganad'!$A$1:$L$46</definedName>
    <definedName name="Print_Area" localSheetId="62">'Cesantes Total Nacional'!$A$1:$L$46</definedName>
    <definedName name="Print_Area" localSheetId="69">'Comercio, hoteles y restau'!$A$1:$L$46</definedName>
    <definedName name="Print_Area" localSheetId="68">Construcc!$A$1:$L$46</definedName>
    <definedName name="Print_Area" localSheetId="55">Construcción!$A$1:$L$46</definedName>
    <definedName name="Print_Area" localSheetId="38">'Cuenta propia '!$A$1:$L$46</definedName>
    <definedName name="Print_Area" localSheetId="22">Desocupados!$A$1:$L$51</definedName>
    <definedName name="Print_Area" localSheetId="45">'Empleado Asalariado'!$A$1:$L$46</definedName>
    <definedName name="Print_Area" localSheetId="36">'Empleado del gobierno '!$A$1:$L$46</definedName>
    <definedName name="Print_Area" localSheetId="37">'Empleado doméstico '!$A$1:$L$46</definedName>
    <definedName name="Print_Area" localSheetId="46">'Empleado no asalariado'!$A$1:$L$51</definedName>
    <definedName name="Print_Area" localSheetId="35">'Empleado particular'!$A$1:$L$46</definedName>
    <definedName name="Print_Area" localSheetId="11">'Empleo inadecuado competencias'!$A$1:$L$51</definedName>
    <definedName name="Print_Area" localSheetId="12">'Empleo inadecuado por ingresos'!$A$1:$L$51</definedName>
    <definedName name="Print_Area" localSheetId="15">'Empleo inadecuado x competncias'!$A$1:$L$51</definedName>
    <definedName name="Print_Area" localSheetId="52">'Explot de Minas y Cant'!$A$1:$L$46</definedName>
    <definedName name="Print_Area" localSheetId="65">'Explot de Minas y Canteras'!$A$1:$L$46</definedName>
    <definedName name="Print_Area" localSheetId="25">Inactivos!$A$1:$L$51</definedName>
    <definedName name="Print_Area" localSheetId="44">'Indicadores Secretaría'!$A$1:$J$46</definedName>
    <definedName name="Print_Area" localSheetId="0">Índice!$A$1:$T$50</definedName>
    <definedName name="Print_Area" localSheetId="66">'Industria manufacturer'!$A$1:$L$46</definedName>
    <definedName name="Print_Area" localSheetId="53">'Industria manufacturera'!$A$1:$L$46</definedName>
    <definedName name="Print_Area" localSheetId="10">'Insuficiencia de horas'!$A$1:$L$51</definedName>
    <definedName name="Print_Area" localSheetId="14">'Insuficiencia de horas '!$A$1:$L$51</definedName>
    <definedName name="Print_Area" localSheetId="58">'Intermediación financiera'!$A$1:$L$46</definedName>
    <definedName name="Print_Area" localSheetId="42">'Jornalero o Peón'!$A$1:$L$46</definedName>
    <definedName name="Print_Area" localSheetId="2">'Mercado laboral (%)'!$A$1:$J$42</definedName>
    <definedName name="Print_Area" localSheetId="17">'Mercado laboral (personas)'!$A$1:$J$46</definedName>
    <definedName name="Print_Area" localSheetId="50">'No informa'!$A$1:$L$46</definedName>
    <definedName name="Print_Area" localSheetId="21">Ocupados!$A$1:$L$51</definedName>
    <definedName name="Print_Area" localSheetId="43">Otro!$A$1:$L$46</definedName>
    <definedName name="Print_Area" localSheetId="39">'Patrón o empleador'!$A$1:$L$46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18">'Población total'!$A$1:$L$51</definedName>
    <definedName name="Print_Area" localSheetId="49">'Rama de actividad'!$A$1:$J$46</definedName>
    <definedName name="Print_Area" localSheetId="60">'Serv, comunales, soc y person'!$A$1:$L$46</definedName>
    <definedName name="Print_Area" localSheetId="73">'Servi, comunales, soc y person'!$A$1:$L$46</definedName>
    <definedName name="Print_Area" localSheetId="30">'Subempleados objetivos'!$A$1:$L$51</definedName>
    <definedName name="Print_Area" localSheetId="26">'Subempleados subjetivos'!$A$1:$L$51</definedName>
    <definedName name="Print_Area" localSheetId="54">'Sum.Electr Gas y Agua'!$A$1:$L$46</definedName>
    <definedName name="Print_Area" localSheetId="67">'Sumin de Electric Gas y Agua'!$A$1:$L$45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8">'Tasa de empl no asalariados'!$A$1:$L$51</definedName>
    <definedName name="Print_Area" localSheetId="47">'Tasa de empleados asalariados'!$A$1:$L$45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Print_Area" localSheetId="34">'tipo de empleo (personas)'!$A$1:$J$46</definedName>
    <definedName name="Print_Area" localSheetId="40">'Trab familiar sin remuneración '!$A$1:$L$46</definedName>
    <definedName name="Print_Area" localSheetId="41">'Trab sin remuneración otras emp'!$A$1:$L$46</definedName>
    <definedName name="Print_Area" localSheetId="57">'Transp, almac y comunic'!$A$1:$L$46</definedName>
    <definedName name="Print_Area" localSheetId="70">'Transp, almacen y comun'!$A$1:$L$46</definedName>
    <definedName name="RESUMEN">#N/A</definedName>
    <definedName name="s" localSheetId="0">#REF!</definedName>
    <definedName name="SEP._89" localSheetId="32">'[1]ipc indice 2'!$Q$1:$Q$311</definedName>
    <definedName name="SEP._89" localSheetId="33">'[1]ipc indice 2'!$Q$1:$Q$311</definedName>
    <definedName name="SEP._89" localSheetId="27">'[1]ipc indice 2'!$Q$1:$Q$311</definedName>
    <definedName name="SEP._89" localSheetId="23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56">'[1]ipc indice 2'!$Q$1:$Q$311</definedName>
    <definedName name="SEP._89" localSheetId="16">'[1]ipc indice 2'!$Q$1:$Q$311</definedName>
    <definedName name="SEP._89" localSheetId="31">'[1]ipc indice 2'!$Q$1:$Q$311</definedName>
    <definedName name="SEP._89" localSheetId="71">'[1]ipc indice 2'!$Q$1:$Q$311</definedName>
    <definedName name="SEP._89" localSheetId="63">'[1]ipc indice 2'!$Q$1:$Q$311</definedName>
    <definedName name="SEP._89" localSheetId="72">'[1]ipc indice 2'!$Q$1:$Q$311</definedName>
    <definedName name="SEP._89" localSheetId="59">'[1]ipc indice 2'!$Q$1:$Q$311</definedName>
    <definedName name="SEP._89" localSheetId="64">'[1]ipc indice 2'!$Q$1:$Q$311</definedName>
    <definedName name="SEP._89" localSheetId="51">'[1]ipc indice 2'!$Q$1:$Q$311</definedName>
    <definedName name="SEP._89" localSheetId="62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55">'[1]ipc indice 2'!$Q$1:$Q$311</definedName>
    <definedName name="SEP._89" localSheetId="38">'[1]ipc indice 2'!$Q$1:$Q$311</definedName>
    <definedName name="SEP._89" localSheetId="22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7">'[1]ipc indice 2'!$Q$1:$Q$311</definedName>
    <definedName name="SEP._89" localSheetId="46">'[1]ipc indice 2'!$Q$1:$Q$311</definedName>
    <definedName name="SEP._89" localSheetId="35">'[1]ipc indice 2'!$Q$1:$Q$311</definedName>
    <definedName name="SEP._89" localSheetId="11">'[1]ipc indice 2'!$Q$1:$Q$311</definedName>
    <definedName name="SEP._89" localSheetId="12">'[1]ipc indice 2'!$Q$1:$Q$311</definedName>
    <definedName name="SEP._89" localSheetId="15">'[1]ipc indice 2'!$Q$1:$Q$311</definedName>
    <definedName name="SEP._89" localSheetId="52">'[1]ipc indice 2'!$Q$1:$Q$311</definedName>
    <definedName name="SEP._89" localSheetId="65">'[1]ipc indice 2'!$Q$1:$Q$311</definedName>
    <definedName name="SEP._89" localSheetId="25">'[1]ipc indice 2'!$Q$1:$Q$311</definedName>
    <definedName name="SEP._89" localSheetId="44">'[1]ipc indice 2'!$Q$1:$Q$311</definedName>
    <definedName name="SEP._89" localSheetId="0">'[1]ipc indice 2'!$Q$1:$Q$311</definedName>
    <definedName name="SEP._89" localSheetId="66">'[1]ipc indice 2'!$Q$1:$Q$311</definedName>
    <definedName name="SEP._89" localSheetId="53">'[1]ipc indice 2'!$Q$1:$Q$311</definedName>
    <definedName name="SEP._89" localSheetId="10">'[1]ipc indice 2'!$Q$1:$Q$311</definedName>
    <definedName name="SEP._89" localSheetId="14">'[1]ipc indice 2'!$Q$1:$Q$311</definedName>
    <definedName name="SEP._89" localSheetId="58">'[1]ipc indice 2'!$Q$1:$Q$311</definedName>
    <definedName name="SEP._89" localSheetId="42">'[1]ipc indice 2'!$Q$1:$Q$311</definedName>
    <definedName name="SEP._89" localSheetId="2">'[1]ipc indice 2'!$Q$1:$Q$311</definedName>
    <definedName name="SEP._89" localSheetId="17">'[1]ipc indice 2'!$Q$1:$Q$311</definedName>
    <definedName name="SEP._89" localSheetId="50">'[1]ipc indice 2'!$Q$1:$Q$311</definedName>
    <definedName name="SEP._89" localSheetId="21">'[1]ipc indice 2'!$Q$1:$Q$311</definedName>
    <definedName name="SEP._89" localSheetId="43">'[1]ipc indice 2'!$Q$1:$Q$311</definedName>
    <definedName name="SEP._89" localSheetId="3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73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54">'[1]ipc indice 2'!$Q$1:$Q$311</definedName>
    <definedName name="SEP._89" localSheetId="67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8">'[1]ipc indice 2'!$Q$1:$Q$311</definedName>
    <definedName name="SEP._89" localSheetId="47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EP._89" localSheetId="34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57">'[1]ipc indice 2'!$Q$1:$Q$311</definedName>
    <definedName name="SEP._89" localSheetId="70">'[1]ipc indice 2'!$Q$1:$Q$311</definedName>
    <definedName name="sss" localSheetId="32">[2]BASE!#REF!</definedName>
    <definedName name="sss" localSheetId="33">[2]BASE!#REF!</definedName>
    <definedName name="sss" localSheetId="56">[2]BASE!#REF!</definedName>
    <definedName name="sss" localSheetId="71">[2]BASE!#REF!</definedName>
    <definedName name="sss" localSheetId="63">[2]BASE!#REF!</definedName>
    <definedName name="sss" localSheetId="72">[2]BASE!#REF!</definedName>
    <definedName name="sss" localSheetId="59">[2]BASE!#REF!</definedName>
    <definedName name="sss" localSheetId="64">[2]BASE!#REF!</definedName>
    <definedName name="sss" localSheetId="51">[2]BASE!#REF!</definedName>
    <definedName name="sss" localSheetId="62">[2]BASE!#REF!</definedName>
    <definedName name="sss" localSheetId="69">[2]BASE!#REF!</definedName>
    <definedName name="sss" localSheetId="68">[2]BASE!#REF!</definedName>
    <definedName name="sss" localSheetId="55">[2]BASE!#REF!</definedName>
    <definedName name="sss" localSheetId="38">[2]BASE!#REF!</definedName>
    <definedName name="sss" localSheetId="45">[2]BASE!#REF!</definedName>
    <definedName name="sss" localSheetId="36">[2]BASE!#REF!</definedName>
    <definedName name="sss" localSheetId="37">[2]BASE!#REF!</definedName>
    <definedName name="sss" localSheetId="46">[2]BASE!#REF!</definedName>
    <definedName name="sss" localSheetId="35">[2]BASE!#REF!</definedName>
    <definedName name="sss" localSheetId="52">[2]BASE!#REF!</definedName>
    <definedName name="sss" localSheetId="65">[2]BASE!#REF!</definedName>
    <definedName name="sss" localSheetId="44">[2]BASE!#REF!</definedName>
    <definedName name="sss" localSheetId="66">[2]BASE!#REF!</definedName>
    <definedName name="sss" localSheetId="53">[2]BASE!#REF!</definedName>
    <definedName name="sss" localSheetId="58">[2]BASE!#REF!</definedName>
    <definedName name="sss" localSheetId="42">[2]BASE!#REF!</definedName>
    <definedName name="sss" localSheetId="50">[2]BASE!#REF!</definedName>
    <definedName name="sss" localSheetId="43">[2]BASE!#REF!</definedName>
    <definedName name="sss" localSheetId="39">[2]BASE!#REF!</definedName>
    <definedName name="sss" localSheetId="61">[2]BASE!#REF!</definedName>
    <definedName name="sss" localSheetId="18">[2]BASE!#REF!</definedName>
    <definedName name="sss" localSheetId="49">[2]BASE!#REF!</definedName>
    <definedName name="sss" localSheetId="60">[2]BASE!#REF!</definedName>
    <definedName name="sss" localSheetId="73">[2]BASE!#REF!</definedName>
    <definedName name="sss" localSheetId="54">[2]BASE!#REF!</definedName>
    <definedName name="sss" localSheetId="67">[2]BASE!#REF!</definedName>
    <definedName name="sss" localSheetId="48">[2]BASE!#REF!</definedName>
    <definedName name="sss" localSheetId="47">[2]BASE!#REF!</definedName>
    <definedName name="sss" localSheetId="1">[2]BASE!#REF!</definedName>
    <definedName name="sss" localSheetId="34">[2]BASE!#REF!</definedName>
    <definedName name="sss" localSheetId="40">[2]BASE!#REF!</definedName>
    <definedName name="sss" localSheetId="41">[2]BASE!#REF!</definedName>
    <definedName name="sss" localSheetId="57">[2]BASE!#REF!</definedName>
    <definedName name="sss" localSheetId="70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I19" i="88"/>
  <c r="I20"/>
  <c r="I21"/>
  <c r="I22"/>
  <c r="I23"/>
  <c r="I24"/>
  <c r="I25"/>
  <c r="I26"/>
  <c r="I27"/>
  <c r="I18" i="84"/>
  <c r="I16"/>
  <c r="I15" i="82"/>
  <c r="I16"/>
  <c r="K27"/>
  <c r="J27"/>
  <c r="I27"/>
  <c r="H27"/>
  <c r="K26"/>
  <c r="J26"/>
  <c r="I26"/>
  <c r="H26"/>
  <c r="K25"/>
  <c r="J25"/>
  <c r="I25"/>
  <c r="H25"/>
  <c r="K24"/>
  <c r="J24"/>
  <c r="I24"/>
  <c r="H24"/>
  <c r="J19" i="80"/>
  <c r="K19"/>
  <c r="J20"/>
  <c r="K20"/>
  <c r="J21"/>
  <c r="K21"/>
  <c r="J22"/>
  <c r="K22"/>
  <c r="J23"/>
  <c r="K23"/>
  <c r="J24"/>
  <c r="K24"/>
  <c r="J25"/>
  <c r="K25"/>
  <c r="J26"/>
  <c r="K26"/>
  <c r="J27"/>
  <c r="K27"/>
  <c r="H18"/>
  <c r="H19"/>
  <c r="H20"/>
  <c r="H21"/>
  <c r="H22"/>
  <c r="H23"/>
  <c r="H24"/>
  <c r="H25"/>
  <c r="H26"/>
  <c r="H27"/>
  <c r="O15" i="71"/>
  <c r="O15" i="66"/>
  <c r="O15" i="65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H19" i="56"/>
  <c r="I19"/>
  <c r="K19"/>
  <c r="K24"/>
  <c r="K25"/>
  <c r="J26"/>
  <c r="J27"/>
  <c r="H24"/>
  <c r="H25"/>
  <c r="H26"/>
  <c r="H27"/>
  <c r="I24"/>
  <c r="I25"/>
  <c r="I26"/>
  <c r="I27"/>
  <c r="I21"/>
  <c r="O16" i="55"/>
  <c r="O15" i="38"/>
  <c r="H13" i="92"/>
  <c r="I22" i="82" l="1"/>
  <c r="I23"/>
  <c r="I18"/>
  <c r="I19"/>
  <c r="O15" i="84"/>
  <c r="K20"/>
  <c r="K21"/>
  <c r="K22"/>
  <c r="K23"/>
  <c r="K24"/>
  <c r="K25"/>
  <c r="K26"/>
  <c r="K27"/>
  <c r="H20"/>
  <c r="H21"/>
  <c r="H22"/>
  <c r="H23"/>
  <c r="H24"/>
  <c r="H25"/>
  <c r="H26"/>
  <c r="H27"/>
  <c r="I19"/>
  <c r="I20"/>
  <c r="I21"/>
  <c r="I22"/>
  <c r="I23"/>
  <c r="I24"/>
  <c r="I25"/>
  <c r="I26"/>
  <c r="I27"/>
  <c r="K15"/>
  <c r="H15"/>
  <c r="K23" i="82"/>
  <c r="H23"/>
  <c r="O15" i="80"/>
  <c r="H27" i="67"/>
  <c r="I27"/>
  <c r="J27"/>
  <c r="K27"/>
  <c r="H22" i="58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28"/>
  <c r="I28"/>
  <c r="J28"/>
  <c r="K28"/>
  <c r="H29"/>
  <c r="I29"/>
  <c r="J29"/>
  <c r="K29"/>
  <c r="H30"/>
  <c r="I30"/>
  <c r="J30"/>
  <c r="K30"/>
  <c r="H31"/>
  <c r="I31"/>
  <c r="J31"/>
  <c r="K31"/>
  <c r="H32"/>
  <c r="I32"/>
  <c r="J32"/>
  <c r="K32"/>
  <c r="H33"/>
  <c r="I33"/>
  <c r="J33"/>
  <c r="K33"/>
  <c r="H34"/>
  <c r="I34"/>
  <c r="J34"/>
  <c r="K34"/>
  <c r="H35"/>
  <c r="I35"/>
  <c r="J35"/>
  <c r="K35"/>
  <c r="H36"/>
  <c r="I36"/>
  <c r="J36"/>
  <c r="K36"/>
  <c r="K21" i="56"/>
  <c r="K22"/>
  <c r="K23"/>
  <c r="K26"/>
  <c r="K27"/>
  <c r="J25"/>
  <c r="H21"/>
  <c r="I16"/>
  <c r="H27" i="55"/>
  <c r="I27"/>
  <c r="J27"/>
  <c r="K27"/>
  <c r="H22"/>
  <c r="K22"/>
  <c r="I21"/>
  <c r="I22"/>
  <c r="I19" i="54"/>
  <c r="C14" i="84"/>
  <c r="J15"/>
  <c r="H16"/>
  <c r="J16"/>
  <c r="K16"/>
  <c r="H17"/>
  <c r="I17"/>
  <c r="J17"/>
  <c r="K17"/>
  <c r="H18"/>
  <c r="J18"/>
  <c r="K18"/>
  <c r="H19"/>
  <c r="J19"/>
  <c r="K19"/>
  <c r="J20"/>
  <c r="J21"/>
  <c r="J22"/>
  <c r="J23"/>
  <c r="J24"/>
  <c r="J25"/>
  <c r="J26"/>
  <c r="J27"/>
  <c r="H22" i="82"/>
  <c r="J22"/>
  <c r="K22"/>
  <c r="J23"/>
  <c r="H16" i="80"/>
  <c r="I16"/>
  <c r="J16"/>
  <c r="K16"/>
  <c r="H17"/>
  <c r="J17"/>
  <c r="K17"/>
  <c r="J18"/>
  <c r="K18"/>
  <c r="I22" i="56" l="1"/>
  <c r="I23"/>
  <c r="I18" i="54"/>
  <c r="O16" i="84"/>
  <c r="O16" i="80"/>
  <c r="I15"/>
  <c r="I27" i="54"/>
  <c r="M13" i="64"/>
  <c r="M14"/>
  <c r="M15"/>
  <c r="M16"/>
  <c r="M17"/>
  <c r="M18"/>
  <c r="M19"/>
  <c r="M20"/>
  <c r="M21"/>
  <c r="M22"/>
  <c r="M23"/>
  <c r="L13"/>
  <c r="I13" s="1"/>
  <c r="N15" i="35"/>
  <c r="K21" i="82" l="1"/>
  <c r="J21"/>
  <c r="H21"/>
  <c r="K20"/>
  <c r="J20"/>
  <c r="H20"/>
  <c r="K19"/>
  <c r="J19"/>
  <c r="H19"/>
  <c r="K18"/>
  <c r="J18"/>
  <c r="H18"/>
  <c r="K17"/>
  <c r="J17"/>
  <c r="I17"/>
  <c r="H17"/>
  <c r="K16"/>
  <c r="J16"/>
  <c r="H16"/>
  <c r="K15"/>
  <c r="J15"/>
  <c r="H15"/>
  <c r="K26" i="81"/>
  <c r="J26"/>
  <c r="I26"/>
  <c r="H26"/>
  <c r="K15" i="80"/>
  <c r="J15"/>
  <c r="H15"/>
  <c r="I24" i="91"/>
  <c r="H24"/>
  <c r="G24"/>
  <c r="I23"/>
  <c r="H23"/>
  <c r="G23"/>
  <c r="I22"/>
  <c r="H22"/>
  <c r="G22"/>
  <c r="I21"/>
  <c r="H21"/>
  <c r="G21"/>
  <c r="I20"/>
  <c r="H20"/>
  <c r="G20"/>
  <c r="I19"/>
  <c r="H19"/>
  <c r="G19"/>
  <c r="I18"/>
  <c r="H18"/>
  <c r="G18"/>
  <c r="I17"/>
  <c r="H17"/>
  <c r="G17"/>
  <c r="I16"/>
  <c r="H16"/>
  <c r="G16"/>
  <c r="I15"/>
  <c r="H15"/>
  <c r="G15"/>
  <c r="I14"/>
  <c r="H14"/>
  <c r="G14"/>
  <c r="I24" i="67"/>
  <c r="J23" i="56"/>
  <c r="H23"/>
  <c r="J22"/>
  <c r="H22"/>
  <c r="J21"/>
  <c r="K20"/>
  <c r="J20"/>
  <c r="H20"/>
  <c r="J19"/>
  <c r="G21" i="61"/>
  <c r="G22"/>
  <c r="I25" i="54"/>
  <c r="K26" i="55"/>
  <c r="J26"/>
  <c r="I26"/>
  <c r="H26"/>
  <c r="I19"/>
  <c r="F49" i="17"/>
  <c r="G14" i="65"/>
  <c r="F14"/>
  <c r="E14"/>
  <c r="D14"/>
  <c r="C14"/>
  <c r="N13"/>
  <c r="J17"/>
  <c r="J16"/>
  <c r="J15"/>
  <c r="O16" s="1"/>
  <c r="J14"/>
  <c r="J13"/>
  <c r="K13"/>
  <c r="G14" i="55"/>
  <c r="F14"/>
  <c r="E14"/>
  <c r="D14"/>
  <c r="C14"/>
  <c r="H14" i="65" l="1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5" i="61"/>
  <c r="I14"/>
  <c r="I13"/>
  <c r="H14" i="64"/>
  <c r="H13" i="61"/>
  <c r="G13"/>
  <c r="G14" i="64"/>
  <c r="I25" i="67" l="1"/>
  <c r="K18" i="56" l="1"/>
  <c r="H18" l="1"/>
  <c r="I18"/>
  <c r="C14" i="92" l="1"/>
  <c r="D14"/>
  <c r="E14"/>
  <c r="F14"/>
  <c r="G14"/>
  <c r="N46" l="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K13"/>
  <c r="J13"/>
  <c r="I13"/>
  <c r="I14" l="1"/>
  <c r="H14"/>
  <c r="J14"/>
  <c r="O16" i="82"/>
  <c r="J22" i="66"/>
  <c r="G14"/>
  <c r="F14"/>
  <c r="E14"/>
  <c r="D14"/>
  <c r="C14"/>
  <c r="G14" i="67"/>
  <c r="F14"/>
  <c r="E14"/>
  <c r="D14"/>
  <c r="C14"/>
  <c r="G14" i="70"/>
  <c r="F14"/>
  <c r="E14"/>
  <c r="D14"/>
  <c r="C14"/>
  <c r="G14" i="71"/>
  <c r="F14"/>
  <c r="K14" s="1"/>
  <c r="E14"/>
  <c r="D14"/>
  <c r="C14"/>
  <c r="G14" i="72"/>
  <c r="F14"/>
  <c r="E14"/>
  <c r="D14"/>
  <c r="C14"/>
  <c r="G14" i="73"/>
  <c r="F14"/>
  <c r="E14"/>
  <c r="D14"/>
  <c r="C14"/>
  <c r="G14" i="74"/>
  <c r="F14"/>
  <c r="E14"/>
  <c r="D14"/>
  <c r="C14"/>
  <c r="G14" i="75"/>
  <c r="F14"/>
  <c r="E14"/>
  <c r="D14"/>
  <c r="C14"/>
  <c r="D14" i="76"/>
  <c r="E14"/>
  <c r="F14"/>
  <c r="G14"/>
  <c r="C14"/>
  <c r="G14" i="77"/>
  <c r="J14" s="1"/>
  <c r="F14"/>
  <c r="E14"/>
  <c r="D14"/>
  <c r="C14"/>
  <c r="G14" i="78"/>
  <c r="F14"/>
  <c r="E14"/>
  <c r="D14"/>
  <c r="C14"/>
  <c r="G14" i="80"/>
  <c r="F14"/>
  <c r="E14"/>
  <c r="D14"/>
  <c r="C14"/>
  <c r="G14" i="81"/>
  <c r="F14"/>
  <c r="E14"/>
  <c r="D14"/>
  <c r="C14"/>
  <c r="G14" i="82"/>
  <c r="F14"/>
  <c r="E14"/>
  <c r="D14"/>
  <c r="C14"/>
  <c r="G14" i="83"/>
  <c r="F14"/>
  <c r="E14"/>
  <c r="D14"/>
  <c r="C14"/>
  <c r="G14" i="84"/>
  <c r="F14"/>
  <c r="K14" s="1"/>
  <c r="E14"/>
  <c r="D14"/>
  <c r="G14" i="85"/>
  <c r="F14"/>
  <c r="E14"/>
  <c r="D14"/>
  <c r="C14"/>
  <c r="G14" i="86"/>
  <c r="F14"/>
  <c r="E14"/>
  <c r="D14"/>
  <c r="C14"/>
  <c r="G14" i="87"/>
  <c r="F14"/>
  <c r="E14"/>
  <c r="D14"/>
  <c r="C14"/>
  <c r="G14" i="88"/>
  <c r="F14"/>
  <c r="E14"/>
  <c r="D14"/>
  <c r="C14"/>
  <c r="C14" i="89"/>
  <c r="G14"/>
  <c r="F14"/>
  <c r="K14" s="1"/>
  <c r="E14"/>
  <c r="D14"/>
  <c r="J15" i="90"/>
  <c r="O15" s="1"/>
  <c r="O16" s="1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I15"/>
  <c r="H15"/>
  <c r="K13"/>
  <c r="J13"/>
  <c r="I13"/>
  <c r="H13"/>
  <c r="D14"/>
  <c r="E14"/>
  <c r="F14"/>
  <c r="G14"/>
  <c r="J14" s="1"/>
  <c r="C14"/>
  <c r="L26" i="91"/>
  <c r="H15" i="70"/>
  <c r="H16"/>
  <c r="H17"/>
  <c r="H18"/>
  <c r="H19"/>
  <c r="H20"/>
  <c r="H21"/>
  <c r="H22"/>
  <c r="H23"/>
  <c r="H24"/>
  <c r="H25"/>
  <c r="H26"/>
  <c r="H27"/>
  <c r="J15" i="66"/>
  <c r="K17" i="65"/>
  <c r="I17"/>
  <c r="H17"/>
  <c r="K16"/>
  <c r="I16"/>
  <c r="H16"/>
  <c r="K15"/>
  <c r="I15"/>
  <c r="H15"/>
  <c r="K14"/>
  <c r="I14"/>
  <c r="I13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O16"/>
  <c r="I15"/>
  <c r="H15"/>
  <c r="K14"/>
  <c r="J14"/>
  <c r="I14"/>
  <c r="H14"/>
  <c r="K13"/>
  <c r="J13"/>
  <c r="I13"/>
  <c r="H13"/>
  <c r="K26" i="67"/>
  <c r="J26"/>
  <c r="I26"/>
  <c r="H26"/>
  <c r="K25"/>
  <c r="J25"/>
  <c r="H25"/>
  <c r="K24"/>
  <c r="J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H16"/>
  <c r="K15"/>
  <c r="J15"/>
  <c r="I15"/>
  <c r="H15"/>
  <c r="K14"/>
  <c r="J14"/>
  <c r="I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J14"/>
  <c r="H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H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0"/>
  <c r="J14"/>
  <c r="I14"/>
  <c r="K13"/>
  <c r="J13"/>
  <c r="I13"/>
  <c r="H13"/>
  <c r="K27" i="81"/>
  <c r="J27"/>
  <c r="I27"/>
  <c r="H27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2"/>
  <c r="J14"/>
  <c r="I14"/>
  <c r="H14"/>
  <c r="K13"/>
  <c r="J13"/>
  <c r="I13"/>
  <c r="H13"/>
  <c r="K27" i="8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3" i="84"/>
  <c r="J13"/>
  <c r="I13"/>
  <c r="H13"/>
  <c r="K27" i="8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13"/>
  <c r="J13"/>
  <c r="I13"/>
  <c r="H13"/>
  <c r="K27" i="8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8"/>
  <c r="J27"/>
  <c r="H27"/>
  <c r="K26"/>
  <c r="J26"/>
  <c r="H26"/>
  <c r="K25"/>
  <c r="J25"/>
  <c r="H25"/>
  <c r="K24"/>
  <c r="J24"/>
  <c r="H24"/>
  <c r="K23"/>
  <c r="J23"/>
  <c r="H23"/>
  <c r="K22"/>
  <c r="J22"/>
  <c r="H22"/>
  <c r="K21"/>
  <c r="J21"/>
  <c r="H21"/>
  <c r="K20"/>
  <c r="J20"/>
  <c r="H20"/>
  <c r="K19"/>
  <c r="J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I16" i="61"/>
  <c r="I17"/>
  <c r="I18"/>
  <c r="I19"/>
  <c r="I20"/>
  <c r="I21"/>
  <c r="I22"/>
  <c r="O15" i="67" l="1"/>
  <c r="O16" s="1"/>
  <c r="O15" i="85"/>
  <c r="O16" s="1"/>
  <c r="I14" i="84"/>
  <c r="H14"/>
  <c r="J14"/>
  <c r="O16" i="71"/>
  <c r="I14" i="89"/>
  <c r="I14" i="77"/>
  <c r="I14" i="90"/>
  <c r="H14" i="80"/>
  <c r="H14" i="90"/>
  <c r="K14"/>
  <c r="I14" i="71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K25" i="55"/>
  <c r="J25"/>
  <c r="I25"/>
  <c r="H25"/>
  <c r="I14" i="1" l="1"/>
  <c r="H14"/>
  <c r="J14"/>
  <c r="G14" i="54"/>
  <c r="L16" i="62"/>
  <c r="L17"/>
  <c r="D14" i="58"/>
  <c r="E14"/>
  <c r="F14"/>
  <c r="K14" s="1"/>
  <c r="G14"/>
  <c r="C14"/>
  <c r="D14" i="57"/>
  <c r="E14"/>
  <c r="F14"/>
  <c r="K14" s="1"/>
  <c r="G14"/>
  <c r="C14"/>
  <c r="D14" i="56"/>
  <c r="E14"/>
  <c r="F14"/>
  <c r="K14" s="1"/>
  <c r="G14"/>
  <c r="J14" s="1"/>
  <c r="C14"/>
  <c r="K14" i="55"/>
  <c r="C14" i="54"/>
  <c r="D14"/>
  <c r="E14"/>
  <c r="F14"/>
  <c r="K14" s="1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 s="1"/>
  <c r="G14"/>
  <c r="C14"/>
  <c r="D14" i="49"/>
  <c r="E14"/>
  <c r="F14"/>
  <c r="K14" s="1"/>
  <c r="G14"/>
  <c r="D14" i="48"/>
  <c r="E14"/>
  <c r="F14"/>
  <c r="K14" s="1"/>
  <c r="G14"/>
  <c r="C14"/>
  <c r="H15"/>
  <c r="I15"/>
  <c r="J15"/>
  <c r="O16" s="1"/>
  <c r="K15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H22"/>
  <c r="H21"/>
  <c r="H20"/>
  <c r="G20"/>
  <c r="H19"/>
  <c r="G19"/>
  <c r="H18"/>
  <c r="G18"/>
  <c r="H17"/>
  <c r="G17"/>
  <c r="H16"/>
  <c r="G16"/>
  <c r="H15"/>
  <c r="G15"/>
  <c r="H14"/>
  <c r="G14"/>
  <c r="J14" i="53" l="1"/>
  <c r="H14"/>
  <c r="I14"/>
  <c r="J14" i="58"/>
  <c r="H14"/>
  <c r="I14"/>
  <c r="J14" i="54"/>
  <c r="H14"/>
  <c r="I14"/>
  <c r="J14" i="48"/>
  <c r="H14"/>
  <c r="I14"/>
  <c r="J14" i="49"/>
  <c r="H14"/>
  <c r="I14"/>
  <c r="J14" i="51"/>
  <c r="H14"/>
  <c r="I14"/>
  <c r="J14" i="50"/>
  <c r="H14"/>
  <c r="I14"/>
  <c r="J14" i="52"/>
  <c r="H14"/>
  <c r="I14"/>
  <c r="J14" i="55"/>
  <c r="O17" s="1"/>
  <c r="H14"/>
  <c r="I14"/>
  <c r="J14" i="57"/>
  <c r="H14"/>
  <c r="I14"/>
  <c r="I14" i="56"/>
  <c r="H14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46" i="60"/>
  <c r="N45"/>
  <c r="N44"/>
  <c r="N43"/>
  <c r="N41"/>
  <c r="N40"/>
  <c r="N39"/>
  <c r="N36"/>
  <c r="N35" i="59"/>
  <c r="N34"/>
  <c r="N33"/>
  <c r="N32"/>
  <c r="N30"/>
  <c r="N29"/>
  <c r="N28"/>
  <c r="N27"/>
  <c r="N46" i="58"/>
  <c r="N44"/>
  <c r="N43"/>
  <c r="N42"/>
  <c r="N41"/>
  <c r="N40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7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6"/>
  <c r="N37"/>
  <c r="N36"/>
  <c r="N35"/>
  <c r="N33"/>
  <c r="N32"/>
  <c r="N31"/>
  <c r="N30"/>
  <c r="N29"/>
  <c r="J24"/>
  <c r="J18"/>
  <c r="K17"/>
  <c r="J17"/>
  <c r="I17"/>
  <c r="H17"/>
  <c r="K16"/>
  <c r="J16"/>
  <c r="H16"/>
  <c r="K15"/>
  <c r="J15"/>
  <c r="O16" s="1"/>
  <c r="H15"/>
  <c r="K13"/>
  <c r="J13"/>
  <c r="I13"/>
  <c r="H13"/>
  <c r="N38" i="55"/>
  <c r="N37"/>
  <c r="N36"/>
  <c r="N35"/>
  <c r="N33"/>
  <c r="N32"/>
  <c r="N31"/>
  <c r="N30"/>
  <c r="N29"/>
  <c r="K24"/>
  <c r="J24"/>
  <c r="I24"/>
  <c r="H24"/>
  <c r="K23"/>
  <c r="J23"/>
  <c r="I23"/>
  <c r="H23"/>
  <c r="J22"/>
  <c r="K21"/>
  <c r="J21"/>
  <c r="H21"/>
  <c r="K20"/>
  <c r="J20"/>
  <c r="I20"/>
  <c r="H20"/>
  <c r="K19"/>
  <c r="J19"/>
  <c r="H19"/>
  <c r="K18"/>
  <c r="J18"/>
  <c r="I18"/>
  <c r="H18"/>
  <c r="K17"/>
  <c r="J17"/>
  <c r="H17"/>
  <c r="K16"/>
  <c r="J16"/>
  <c r="I16"/>
  <c r="H16"/>
  <c r="K15"/>
  <c r="J15"/>
  <c r="I15"/>
  <c r="H15"/>
  <c r="K13"/>
  <c r="J13"/>
  <c r="I13"/>
  <c r="H13"/>
  <c r="N38" i="54"/>
  <c r="N37"/>
  <c r="N36"/>
  <c r="N35"/>
  <c r="N33"/>
  <c r="N32"/>
  <c r="N31"/>
  <c r="N30"/>
  <c r="N29"/>
  <c r="K27"/>
  <c r="J27"/>
  <c r="H27"/>
  <c r="K26"/>
  <c r="J26"/>
  <c r="I26"/>
  <c r="H26"/>
  <c r="K25"/>
  <c r="J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H20"/>
  <c r="K19"/>
  <c r="J19"/>
  <c r="H19"/>
  <c r="K18"/>
  <c r="J18"/>
  <c r="H18"/>
  <c r="K17"/>
  <c r="J17"/>
  <c r="I17"/>
  <c r="H17"/>
  <c r="K16"/>
  <c r="J16"/>
  <c r="O16" s="1"/>
  <c r="I16"/>
  <c r="H16"/>
  <c r="K15"/>
  <c r="J15"/>
  <c r="I15"/>
  <c r="H15"/>
  <c r="K13"/>
  <c r="J13"/>
  <c r="I13"/>
  <c r="H13"/>
  <c r="N38" i="53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2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1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0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9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O17" s="1"/>
  <c r="I17"/>
  <c r="H17"/>
  <c r="K16"/>
  <c r="J16"/>
  <c r="I16"/>
  <c r="H16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J14" s="1"/>
  <c r="C14"/>
  <c r="D14" i="46"/>
  <c r="E14"/>
  <c r="F14"/>
  <c r="K14" s="1"/>
  <c r="G14"/>
  <c r="C14"/>
  <c r="D14" i="45"/>
  <c r="E14"/>
  <c r="F14"/>
  <c r="K14" s="1"/>
  <c r="G14"/>
  <c r="J14" s="1"/>
  <c r="C14"/>
  <c r="D14" i="44"/>
  <c r="E14"/>
  <c r="F14"/>
  <c r="K14" s="1"/>
  <c r="G14"/>
  <c r="C14"/>
  <c r="D14" i="43"/>
  <c r="E14"/>
  <c r="F14"/>
  <c r="K14" s="1"/>
  <c r="G14"/>
  <c r="J14" s="1"/>
  <c r="C14"/>
  <c r="D14" i="42"/>
  <c r="E14"/>
  <c r="F14"/>
  <c r="K14" s="1"/>
  <c r="G14"/>
  <c r="C14"/>
  <c r="D14" i="41"/>
  <c r="E14"/>
  <c r="F14"/>
  <c r="K14" s="1"/>
  <c r="G14"/>
  <c r="J14" s="1"/>
  <c r="C14"/>
  <c r="D14" i="40"/>
  <c r="E14"/>
  <c r="F14"/>
  <c r="K14" s="1"/>
  <c r="G14"/>
  <c r="C14"/>
  <c r="D14" i="39"/>
  <c r="E14"/>
  <c r="F14"/>
  <c r="K14" s="1"/>
  <c r="G14"/>
  <c r="J14" s="1"/>
  <c r="C14"/>
  <c r="D14" i="38"/>
  <c r="E14"/>
  <c r="F14"/>
  <c r="K14" s="1"/>
  <c r="G14"/>
  <c r="C14"/>
  <c r="G14" i="37"/>
  <c r="J14" s="1"/>
  <c r="D14"/>
  <c r="E14"/>
  <c r="F14"/>
  <c r="K14" s="1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46" i="4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6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5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4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3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2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0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9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8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3"/>
  <c r="J13"/>
  <c r="I13"/>
  <c r="H13"/>
  <c r="N46" i="3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O16" i="36" l="1"/>
  <c r="I14" i="38"/>
  <c r="I14" i="40"/>
  <c r="I14" i="42"/>
  <c r="I14" i="44"/>
  <c r="I14" i="21"/>
  <c r="I14" i="46"/>
  <c r="O16" i="21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I14" i="37"/>
  <c r="H14" i="38"/>
  <c r="J14"/>
  <c r="I14" i="39"/>
  <c r="H14" i="40"/>
  <c r="J14"/>
  <c r="I14" i="41"/>
  <c r="H14" i="42"/>
  <c r="J14"/>
  <c r="I14" i="43"/>
  <c r="H14" i="44"/>
  <c r="J14"/>
  <c r="I14" i="45"/>
  <c r="H14" i="46"/>
  <c r="J14"/>
  <c r="I14" i="47"/>
  <c r="H14" i="35"/>
  <c r="H14" i="37"/>
  <c r="H14" i="39"/>
  <c r="H14" i="41"/>
  <c r="H14" i="43"/>
  <c r="H14" i="45"/>
  <c r="H14" i="47"/>
  <c r="C14" i="49" l="1"/>
</calcChain>
</file>

<file path=xl/sharedStrings.xml><?xml version="1.0" encoding="utf-8"?>
<sst xmlns="http://schemas.openxmlformats.org/spreadsheetml/2006/main" count="2456" uniqueCount="200">
  <si>
    <t>Índice de cuadros y gráficas</t>
  </si>
  <si>
    <t>% Cambio   '10/'09</t>
  </si>
  <si>
    <t>Año</t>
  </si>
  <si>
    <t>Armenia</t>
  </si>
  <si>
    <t>Bogotá</t>
  </si>
  <si>
    <t>Cartagena</t>
  </si>
  <si>
    <t>Florencia</t>
  </si>
  <si>
    <t>Ibagué</t>
  </si>
  <si>
    <t>Montería</t>
  </si>
  <si>
    <t>Neiva</t>
  </si>
  <si>
    <t>Pasto</t>
  </si>
  <si>
    <t>Popayán</t>
  </si>
  <si>
    <t>Quibdó</t>
  </si>
  <si>
    <t>San Andres</t>
  </si>
  <si>
    <t>Sincelejo</t>
  </si>
  <si>
    <t>Sta Marta</t>
  </si>
  <si>
    <t>Tunja</t>
  </si>
  <si>
    <t>Valledupar</t>
  </si>
  <si>
    <t>Villavicencio</t>
  </si>
  <si>
    <t>Bucaramanga</t>
  </si>
  <si>
    <t>Cúcuta</t>
  </si>
  <si>
    <t>Manizales</t>
  </si>
  <si>
    <t>Pereira</t>
  </si>
  <si>
    <t>Medellín</t>
  </si>
  <si>
    <t>Cali</t>
  </si>
  <si>
    <t>Barranquilla</t>
  </si>
  <si>
    <t>Colombia</t>
  </si>
  <si>
    <t>% del total '10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</si>
  <si>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</si>
  <si>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</si>
  <si>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</si>
  <si>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</si>
  <si>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</si>
  <si>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</si>
  <si>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</si>
  <si>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</si>
  <si>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</si>
  <si>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</si>
  <si>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</si>
  <si>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</si>
  <si>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</si>
  <si>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</si>
  <si>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</si>
  <si>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</si>
  <si>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</si>
  <si>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</si>
  <si>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</si>
  <si>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</si>
  <si>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</si>
  <si>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</si>
  <si>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</si>
  <si>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</si>
  <si>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</si>
  <si>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</si>
  <si>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</si>
  <si>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</si>
  <si>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</si>
  <si>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</si>
  <si>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</si>
  <si>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/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</si>
  <si>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</si>
  <si>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</si>
  <si>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</si>
  <si>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</si>
  <si>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</si>
  <si>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</si>
  <si>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</si>
  <si>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</si>
  <si>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</si>
  <si>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</si>
  <si>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</si>
  <si>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Indicadores Secretaría</t>
  </si>
  <si>
    <t>Empleado Asalariado</t>
  </si>
  <si>
    <t>Empleado no asalariado</t>
  </si>
  <si>
    <t>Tasa de empleados asalariados</t>
  </si>
  <si>
    <t>Tasa de empleados no asalariados</t>
  </si>
  <si>
    <t>Tipo de empleo: empleado particular</t>
  </si>
  <si>
    <t xml:space="preserve">Tipo de empleo: empleado del gobierno </t>
  </si>
  <si>
    <t xml:space="preserve">Tipo de empleo: empleado doméstico </t>
  </si>
  <si>
    <t xml:space="preserve">Tipo de empleo: cuenta propia  </t>
  </si>
  <si>
    <t>Tipo de empleo: patrón o empleador</t>
  </si>
  <si>
    <t xml:space="preserve">Tipo de empleo: trabajo familiar sin remuneración </t>
  </si>
  <si>
    <t>Tipo de empleo: trabajador sin remuneración en otras empresas</t>
  </si>
  <si>
    <t>Tipo de empleo: jornalero o peón</t>
  </si>
  <si>
    <t>Tipo de empleo: otro</t>
  </si>
  <si>
    <t>Indicadores Secretaría: empleado asalariado</t>
  </si>
  <si>
    <t>Indicadores Secretaría: empleado no asalariado</t>
  </si>
  <si>
    <t>Indicadores Secretaría: tasa de empleados asalariados</t>
  </si>
  <si>
    <t>Indicadores Secretaría: tasa de empleados no asalariados</t>
  </si>
  <si>
    <t>Tasa de subempleo subjetivo: insuficiencia de horas</t>
  </si>
  <si>
    <t>Tasa de subempleo subjetivo: empleo inadecuado competencias</t>
  </si>
  <si>
    <t>Tasa de subempleo subjetivo: empleo inadecuado por ingresos</t>
  </si>
  <si>
    <t>Tasa de subempleo objetivo: insuficiencia de horas</t>
  </si>
  <si>
    <t>Tasa de subempleo objetivo: empleo inadecuado competencias</t>
  </si>
  <si>
    <t xml:space="preserve"> Tasa de subempleo objetivo: empleo inadecuado por ingresos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</si>
  <si>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</si>
  <si>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</si>
  <si>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</si>
  <si>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</si>
  <si>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</si>
  <si>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</si>
  <si>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</si>
  <si>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</si>
  <si>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</si>
  <si>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</si>
  <si>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</si>
  <si>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</si>
  <si>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</si>
  <si>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</si>
  <si>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</si>
  <si>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</si>
  <si>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Tipo de empleo (personas)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</si>
  <si>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</si>
  <si>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</si>
  <si>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</si>
  <si>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</si>
  <si>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</si>
  <si>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</si>
  <si>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</si>
  <si>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</si>
  <si>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</si>
  <si>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</si>
  <si>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</si>
  <si>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</si>
  <si>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</si>
  <si>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</si>
  <si>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</si>
  <si>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</si>
  <si>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</si>
  <si>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</si>
  <si>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</si>
  <si>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</si>
  <si>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Cesantes: Servicios, comunales, sociales y personales</t>
  </si>
  <si>
    <t>Cesantes: Actividades Inmobiliarias</t>
  </si>
  <si>
    <t>Cesantes: Intermediación financiera</t>
  </si>
  <si>
    <t>Cesantes: Transporte, almacenamiento y comunicaciones</t>
  </si>
  <si>
    <t>Cesantes: Comercio, hoteles y restaurantes</t>
  </si>
  <si>
    <t>Cesantes: Construcción</t>
  </si>
  <si>
    <t>Cesantes: Suministro de Electricidad Gas y Agua</t>
  </si>
  <si>
    <t>Cesantes: Industria manufacturera</t>
  </si>
  <si>
    <t>Cesantes: Explotación de Minas y Canteras</t>
  </si>
  <si>
    <t>Cesantes: Agricultura, pesca, ganadería, caza y silvicultura</t>
  </si>
  <si>
    <t>Cesantes: No informa</t>
  </si>
  <si>
    <t>Rama: Servicios, comunales, sociales y personales</t>
  </si>
  <si>
    <t>Rama: Actividades Inmobiliarias</t>
  </si>
  <si>
    <t>Rama: Intermediación financiera</t>
  </si>
  <si>
    <t>Rama: Transporte, almacenamiento y comunicaciones</t>
  </si>
  <si>
    <t>Rama: Comercio, hoteles y restaurantes</t>
  </si>
  <si>
    <t>Rama: Construcción</t>
  </si>
  <si>
    <t>Rama: Suministro de Electricidad Gas y Agua</t>
  </si>
  <si>
    <t>Rama: Industria manufacturera</t>
  </si>
  <si>
    <t>Rama: Explotación de Minas y Canteras</t>
  </si>
  <si>
    <t>Rama: Agricultura, pesca, ganadería, caza y silvicultura</t>
  </si>
  <si>
    <t>Rama: No informa</t>
  </si>
  <si>
    <t>Cesantes: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</si>
  <si>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</si>
  <si>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</si>
  <si>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</si>
  <si>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</si>
  <si>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</si>
  <si>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</si>
  <si>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</si>
  <si>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</si>
  <si>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</si>
  <si>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</si>
  <si>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Tasa de desempleo contexto internacional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</si>
  <si>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</si>
  <si>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</si>
  <si>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</si>
  <si>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</si>
  <si>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</si>
  <si>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</si>
  <si>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</si>
  <si>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</si>
  <si>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</si>
  <si>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</si>
  <si>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</si>
  <si>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>Riohacha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</si>
  <si>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</si>
  <si>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</si>
  <si>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Principales estadísticas del mercado laboral para Bogotá: tipo de empleo</t>
  </si>
  <si>
    <t>Principales indicadores estadísticos del mercado laboral para Bogotá: indicadores Secretaría</t>
  </si>
  <si>
    <t xml:space="preserve">                         Principales indicadores estadísticos del mercado laboral para Bogotá: indicadores Secretaría</t>
  </si>
  <si>
    <t>incluye a Villa María; Pereira incluye a Dos Quebradas y La Virginia; Medellín incluye a Valle de Aburra; Cali incluye a  Yumbo; y</t>
  </si>
  <si>
    <t xml:space="preserve">                           Principales indicadores estadísticos del mercado laboral para Bogotá: Rama de actividad</t>
  </si>
  <si>
    <t>Principales indicadores estadísticos del mercado laboral para Bogotá:</t>
  </si>
  <si>
    <t>Rioacha</t>
  </si>
  <si>
    <t xml:space="preserve">Manizales </t>
  </si>
  <si>
    <t>Fuente: Departamento Administrativo Nacional de Estadística, Gran Encuesta Integrada de Hogares (GEIH) abril 2010.</t>
  </si>
  <si>
    <t>Fuente: The Economist. Edición impresa 30 de abril de 2011.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</si>
  <si>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enero-marzo de 2011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</si>
  <si>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Estadística, GEIH abril 2011.</t>
  </si>
  <si>
    <t>Cuarto trimestre 2010 Argentina, Primer trimestre 2011 Venezuela y 2010 para China.</t>
  </si>
  <si>
    <t>Datos Para Marzo 2011 Euro Zona, Colombia, Chile, Canadá, EEUU, Japón, Brasil, México y Perú.</t>
  </si>
  <si>
    <t>Posición 2011</t>
  </si>
  <si>
    <t>% del total '11</t>
  </si>
  <si>
    <t>Cambio '11/'10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</si>
  <si>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enero-marzo de 2011</t>
    </r>
    <r>
      <rPr>
        <b/>
        <sz val="12"/>
        <rFont val="Calibri"/>
        <family val="2"/>
        <scheme val="minor"/>
      </rPr>
      <t xml:space="preserve">, miles de personas </t>
    </r>
  </si>
  <si>
    <t>% Cambio   '11/'10</t>
  </si>
  <si>
    <r>
      <t xml:space="preserve">por personas; trimestre móvil </t>
    </r>
    <r>
      <rPr>
        <b/>
        <sz val="12"/>
        <color rgb="FF53722D"/>
        <rFont val="Calibri"/>
        <family val="2"/>
        <scheme val="minor"/>
      </rPr>
      <t>enero-marzo de 2011</t>
    </r>
    <r>
      <rPr>
        <b/>
        <sz val="12"/>
        <rFont val="Calibri"/>
        <family val="2"/>
        <scheme val="minor"/>
      </rPr>
      <t xml:space="preserve">, miles de personas </t>
    </r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</si>
</sst>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indexed="64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196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1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12" fillId="2" borderId="4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164" fontId="11" fillId="2" borderId="0" xfId="1" applyNumberFormat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2" fillId="2" borderId="13" xfId="1" applyFont="1" applyFill="1" applyBorder="1" applyAlignment="1">
      <alignment horizontal="center"/>
    </xf>
    <xf numFmtId="0" fontId="12" fillId="2" borderId="13" xfId="1" applyFont="1" applyFill="1" applyBorder="1"/>
    <xf numFmtId="0" fontId="11" fillId="2" borderId="14" xfId="1" applyFont="1" applyFill="1" applyBorder="1"/>
    <xf numFmtId="0" fontId="11" fillId="2" borderId="15" xfId="1" applyFont="1" applyFill="1" applyBorder="1"/>
    <xf numFmtId="164" fontId="12" fillId="2" borderId="13" xfId="1" applyNumberFormat="1" applyFont="1" applyFill="1" applyBorder="1" applyAlignment="1">
      <alignment horizontal="center"/>
    </xf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6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164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3" fontId="2" fillId="3" borderId="17" xfId="2" applyNumberFormat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8" fillId="2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2" fillId="3" borderId="18" xfId="2" applyNumberFormat="1" applyFont="1" applyFill="1" applyBorder="1"/>
    <xf numFmtId="3" fontId="12" fillId="2" borderId="19" xfId="2" applyNumberFormat="1" applyFont="1" applyFill="1" applyBorder="1" applyAlignment="1">
      <alignment horizontal="center" vertical="center"/>
    </xf>
    <xf numFmtId="3" fontId="12" fillId="2" borderId="20" xfId="2" applyNumberFormat="1" applyFont="1" applyFill="1" applyBorder="1" applyAlignment="1">
      <alignment horizontal="center" vertical="center"/>
    </xf>
    <xf numFmtId="0" fontId="12" fillId="2" borderId="1" xfId="1" applyFont="1" applyFill="1" applyBorder="1"/>
    <xf numFmtId="3" fontId="12" fillId="0" borderId="2" xfId="2" applyNumberFormat="1" applyFont="1" applyFill="1" applyBorder="1" applyAlignment="1">
      <alignment horizontal="center" vertical="center"/>
    </xf>
    <xf numFmtId="3" fontId="18" fillId="0" borderId="2" xfId="2" applyNumberFormat="1" applyFont="1" applyFill="1" applyBorder="1" applyAlignment="1">
      <alignment horizontal="center" vertical="center"/>
    </xf>
    <xf numFmtId="3" fontId="14" fillId="3" borderId="11" xfId="2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1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 vertical="center"/>
    </xf>
    <xf numFmtId="167" fontId="11" fillId="0" borderId="11" xfId="2" applyNumberFormat="1" applyFont="1" applyFill="1" applyBorder="1" applyAlignment="1">
      <alignment horizontal="right"/>
    </xf>
    <xf numFmtId="167" fontId="11" fillId="0" borderId="11" xfId="2" applyNumberFormat="1" applyFont="1" applyFill="1" applyBorder="1" applyAlignment="1">
      <alignment horizontal="right" vertical="center"/>
    </xf>
    <xf numFmtId="167" fontId="12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 vertical="center"/>
    </xf>
    <xf numFmtId="1" fontId="12" fillId="2" borderId="11" xfId="1" applyNumberFormat="1" applyFont="1" applyFill="1" applyBorder="1" applyAlignment="1">
      <alignment horizontal="center"/>
    </xf>
    <xf numFmtId="3" fontId="18" fillId="2" borderId="11" xfId="2" applyNumberFormat="1" applyFont="1" applyFill="1" applyBorder="1" applyAlignment="1">
      <alignment horizontal="center" vertical="center"/>
    </xf>
    <xf numFmtId="164" fontId="2" fillId="3" borderId="11" xfId="2" applyNumberFormat="1" applyFont="1" applyFill="1" applyBorder="1" applyAlignment="1">
      <alignment horizontal="right" vertical="center"/>
    </xf>
    <xf numFmtId="164" fontId="14" fillId="3" borderId="11" xfId="2" applyNumberFormat="1" applyFont="1" applyFill="1" applyBorder="1" applyAlignment="1">
      <alignment horizontal="right" vertical="center"/>
    </xf>
    <xf numFmtId="0" fontId="12" fillId="2" borderId="15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1" fillId="0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1" xfId="2" applyNumberFormat="1" applyFont="1" applyFill="1" applyBorder="1"/>
    <xf numFmtId="3" fontId="12" fillId="2" borderId="21" xfId="2" applyNumberFormat="1" applyFont="1" applyFill="1" applyBorder="1"/>
    <xf numFmtId="164" fontId="12" fillId="2" borderId="21" xfId="2" applyNumberFormat="1" applyFont="1" applyFill="1" applyBorder="1"/>
    <xf numFmtId="164" fontId="11" fillId="2" borderId="21" xfId="2" applyNumberFormat="1" applyFont="1" applyFill="1" applyBorder="1"/>
    <xf numFmtId="3" fontId="11" fillId="0" borderId="2" xfId="2" applyNumberFormat="1" applyFont="1" applyFill="1" applyBorder="1"/>
    <xf numFmtId="3" fontId="12" fillId="0" borderId="2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3" fontId="12" fillId="0" borderId="11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164" fontId="11" fillId="2" borderId="6" xfId="1" applyNumberFormat="1" applyFont="1" applyFill="1" applyBorder="1"/>
    <xf numFmtId="0" fontId="23" fillId="2" borderId="1" xfId="1" applyFont="1" applyFill="1" applyBorder="1" applyAlignment="1"/>
    <xf numFmtId="167" fontId="14" fillId="3" borderId="11" xfId="1" applyNumberFormat="1" applyFont="1" applyFill="1" applyBorder="1" applyAlignment="1">
      <alignment horizontal="right"/>
    </xf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167" fontId="14" fillId="3" borderId="11" xfId="2" applyNumberFormat="1" applyFont="1" applyFill="1" applyBorder="1" applyAlignment="1">
      <alignment horizontal="right" vertical="center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432"/>
          <c:w val="0.82021562265349413"/>
          <c:h val="0.54467662231878211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63.927060534836791</c:v>
                </c:pt>
                <c:pt idx="1">
                  <c:v>66.189235243359818</c:v>
                </c:pt>
                <c:pt idx="2">
                  <c:v>65.814080089276402</c:v>
                </c:pt>
                <c:pt idx="3">
                  <c:v>67.201338687964068</c:v>
                </c:pt>
                <c:pt idx="4">
                  <c:v>69.853719626449603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56.56134613635129</c:v>
                </c:pt>
                <c:pt idx="1">
                  <c:v>58.787983658590981</c:v>
                </c:pt>
                <c:pt idx="2">
                  <c:v>57.651468555221584</c:v>
                </c:pt>
                <c:pt idx="3">
                  <c:v>58.604075790250135</c:v>
                </c:pt>
                <c:pt idx="4">
                  <c:v>61.678947073486434</c:v>
                </c:pt>
              </c:numCache>
            </c:numRef>
          </c:val>
        </c:ser>
        <c:marker val="1"/>
        <c:axId val="76725248"/>
        <c:axId val="76751616"/>
      </c:lineChart>
      <c:catAx>
        <c:axId val="76725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751616"/>
        <c:crosses val="autoZero"/>
        <c:auto val="1"/>
        <c:lblAlgn val="ctr"/>
        <c:lblOffset val="100"/>
      </c:catAx>
      <c:valAx>
        <c:axId val="76751616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72524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379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342724285448571"/>
          <c:y val="0.18111530072825421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11.522069611239177</c:v>
                </c:pt>
                <c:pt idx="1">
                  <c:v>11.181947728991396</c:v>
                </c:pt>
                <c:pt idx="2">
                  <c:v>12.402539559211483</c:v>
                </c:pt>
                <c:pt idx="3">
                  <c:v>12.793282675845417</c:v>
                </c:pt>
                <c:pt idx="4">
                  <c:v>11.702701869962921</c:v>
                </c:pt>
              </c:numCache>
            </c:numRef>
          </c:val>
        </c:ser>
        <c:marker val="1"/>
        <c:axId val="76792192"/>
        <c:axId val="76793728"/>
      </c:lineChart>
      <c:catAx>
        <c:axId val="76792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793728"/>
        <c:crosses val="autoZero"/>
        <c:auto val="1"/>
        <c:lblAlgn val="ctr"/>
        <c:lblOffset val="100"/>
      </c:catAx>
      <c:valAx>
        <c:axId val="76793728"/>
        <c:scaling>
          <c:orientation val="minMax"/>
          <c:min val="8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792192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1015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77.935697255907755</c:v>
                </c:pt>
                <c:pt idx="1">
                  <c:v>78.302707665004036</c:v>
                </c:pt>
                <c:pt idx="2">
                  <c:v>78.745252874520205</c:v>
                </c:pt>
                <c:pt idx="3">
                  <c:v>79.199077682842997</c:v>
                </c:pt>
                <c:pt idx="4">
                  <c:v>79.605497004337792</c:v>
                </c:pt>
                <c:pt idx="5">
                  <c:v>79.983951791154723</c:v>
                </c:pt>
                <c:pt idx="6">
                  <c:v>80.330822996634907</c:v>
                </c:pt>
                <c:pt idx="7">
                  <c:v>80.646864986253377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76.041072210666698</c:v>
                </c:pt>
                <c:pt idx="1">
                  <c:v>76.458659444694419</c:v>
                </c:pt>
                <c:pt idx="2">
                  <c:v>76.86407576084963</c:v>
                </c:pt>
                <c:pt idx="3">
                  <c:v>77.264469660212399</c:v>
                </c:pt>
                <c:pt idx="4">
                  <c:v>77.663416457953659</c:v>
                </c:pt>
                <c:pt idx="5">
                  <c:v>78.047604003126168</c:v>
                </c:pt>
                <c:pt idx="6">
                  <c:v>78.397656246799812</c:v>
                </c:pt>
                <c:pt idx="7">
                  <c:v>78.692456709970543</c:v>
                </c:pt>
              </c:numCache>
            </c:numRef>
          </c:val>
        </c:ser>
        <c:marker val="1"/>
        <c:axId val="76798976"/>
        <c:axId val="76464896"/>
      </c:lineChart>
      <c:catAx>
        <c:axId val="76798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464896"/>
        <c:crosses val="autoZero"/>
        <c:auto val="1"/>
        <c:lblAlgn val="ctr"/>
        <c:lblOffset val="100"/>
      </c:catAx>
      <c:valAx>
        <c:axId val="76464896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798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118"/>
          <c:w val="0.17144393666027927"/>
          <c:h val="0.24428835284478409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7373946677718188"/>
          <c:w val="0.90275170481134137"/>
          <c:h val="0.62367124600403911"/>
        </c:manualLayout>
      </c:layout>
      <c:lineChart>
        <c:grouping val="standard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67.207732616796235</c:v>
                </c:pt>
                <c:pt idx="1">
                  <c:v>66.028487724714552</c:v>
                </c:pt>
                <c:pt idx="2">
                  <c:v>66.921926042544627</c:v>
                </c:pt>
                <c:pt idx="3">
                  <c:v>63.927060534836791</c:v>
                </c:pt>
                <c:pt idx="4">
                  <c:v>66.189235243359818</c:v>
                </c:pt>
                <c:pt idx="5">
                  <c:v>65.814080089276402</c:v>
                </c:pt>
                <c:pt idx="6">
                  <c:v>67.201338687964068</c:v>
                </c:pt>
                <c:pt idx="7">
                  <c:v>69.853719626449603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participación'!$C$28:$J$28</c:f>
              <c:numCache>
                <c:formatCode>#,##0.0</c:formatCode>
                <c:ptCount val="8"/>
                <c:pt idx="0">
                  <c:v>62.435283369870639</c:v>
                </c:pt>
                <c:pt idx="1">
                  <c:v>60.194891795755787</c:v>
                </c:pt>
                <c:pt idx="2">
                  <c:v>60.463313177145764</c:v>
                </c:pt>
                <c:pt idx="3">
                  <c:v>57.634872169786341</c:v>
                </c:pt>
                <c:pt idx="4">
                  <c:v>58.780791922668861</c:v>
                </c:pt>
                <c:pt idx="5">
                  <c:v>59.656424703475807</c:v>
                </c:pt>
                <c:pt idx="6">
                  <c:v>62.02418674655452</c:v>
                </c:pt>
                <c:pt idx="7">
                  <c:v>62.528631730669069</c:v>
                </c:pt>
              </c:numCache>
            </c:numRef>
          </c:val>
        </c:ser>
        <c:marker val="1"/>
        <c:axId val="77586432"/>
        <c:axId val="77587968"/>
      </c:lineChart>
      <c:catAx>
        <c:axId val="77586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587968"/>
        <c:crosses val="autoZero"/>
        <c:auto val="1"/>
        <c:lblAlgn val="ctr"/>
        <c:lblOffset val="100"/>
      </c:catAx>
      <c:valAx>
        <c:axId val="77587968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586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71"/>
          <c:y val="0.19438979675279291"/>
          <c:w val="0.1714439366602793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815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9137"/>
          <c:w val="0.90275170481134137"/>
          <c:h val="0.66762575661251167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55.826519737110914</c:v>
                </c:pt>
                <c:pt idx="1">
                  <c:v>56.076826419707217</c:v>
                </c:pt>
                <c:pt idx="2">
                  <c:v>58.604349441847049</c:v>
                </c:pt>
                <c:pt idx="3">
                  <c:v>56.56134613635129</c:v>
                </c:pt>
                <c:pt idx="4">
                  <c:v>58.787983658590981</c:v>
                </c:pt>
                <c:pt idx="5">
                  <c:v>57.651468555221584</c:v>
                </c:pt>
                <c:pt idx="6">
                  <c:v>58.604075790250135</c:v>
                </c:pt>
                <c:pt idx="7">
                  <c:v>61.678947073486434</c:v>
                </c:pt>
              </c:numCache>
            </c:numRef>
          </c:val>
        </c:ser>
        <c:ser>
          <c:idx val="1"/>
          <c:order val="1"/>
          <c:tx>
            <c:strRef>
              <c:f>'Tasa de ocupación'!$B$23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ocupación'!$C$23:$J$23</c:f>
              <c:numCache>
                <c:formatCode>#,##0.0</c:formatCode>
                <c:ptCount val="8"/>
                <c:pt idx="0">
                  <c:v>52.795546691701269</c:v>
                </c:pt>
                <c:pt idx="1">
                  <c:v>52.089874829180197</c:v>
                </c:pt>
                <c:pt idx="2">
                  <c:v>52.854362862550509</c:v>
                </c:pt>
                <c:pt idx="3">
                  <c:v>50.207821262395832</c:v>
                </c:pt>
                <c:pt idx="4">
                  <c:v>51.668609904067452</c:v>
                </c:pt>
                <c:pt idx="5">
                  <c:v>51.970900119920692</c:v>
                </c:pt>
                <c:pt idx="6">
                  <c:v>53.96336533746797</c:v>
                </c:pt>
                <c:pt idx="7">
                  <c:v>54.775217173946558</c:v>
                </c:pt>
              </c:numCache>
            </c:numRef>
          </c:val>
        </c:ser>
        <c:marker val="1"/>
        <c:axId val="77520256"/>
        <c:axId val="77661312"/>
      </c:lineChart>
      <c:catAx>
        <c:axId val="7752025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661312"/>
        <c:crosses val="autoZero"/>
        <c:auto val="1"/>
        <c:lblAlgn val="ctr"/>
        <c:lblOffset val="100"/>
      </c:catAx>
      <c:valAx>
        <c:axId val="77661312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52025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368E-2"/>
          <c:y val="0.19145628069411399"/>
          <c:w val="0.1714439366602794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7085"/>
          <c:w val="0.90275170481134137"/>
          <c:h val="0.6125435326681693"/>
        </c:manualLayout>
      </c:layout>
      <c:lineChart>
        <c:grouping val="standard"/>
        <c:ser>
          <c:idx val="0"/>
          <c:order val="0"/>
          <c:tx>
            <c:strRef>
              <c:f>'Tasa de desempleo'!$B$32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desempleo'!$C$32:$J$32</c:f>
              <c:numCache>
                <c:formatCode>#,##0.0</c:formatCode>
                <c:ptCount val="8"/>
                <c:pt idx="0">
                  <c:v>16.934380072868258</c:v>
                </c:pt>
                <c:pt idx="1">
                  <c:v>15.071769243750884</c:v>
                </c:pt>
                <c:pt idx="2">
                  <c:v>12.428767294945056</c:v>
                </c:pt>
                <c:pt idx="3">
                  <c:v>11.522069611239177</c:v>
                </c:pt>
                <c:pt idx="4">
                  <c:v>11.181947728991396</c:v>
                </c:pt>
                <c:pt idx="5">
                  <c:v>12.402539559211483</c:v>
                </c:pt>
                <c:pt idx="6">
                  <c:v>12.793282675845417</c:v>
                </c:pt>
                <c:pt idx="7">
                  <c:v>11.702701869962921</c:v>
                </c:pt>
              </c:numCache>
            </c:numRef>
          </c:val>
        </c:ser>
        <c:ser>
          <c:idx val="1"/>
          <c:order val="1"/>
          <c:tx>
            <c:strRef>
              <c:f>'Tasa de desempleo'!$B$30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desempleo'!$C$30:$J$30</c:f>
              <c:numCache>
                <c:formatCode>#,##0.0</c:formatCode>
                <c:ptCount val="8"/>
                <c:pt idx="0">
                  <c:v>15.439569257255817</c:v>
                </c:pt>
                <c:pt idx="1">
                  <c:v>13.464622368521544</c:v>
                </c:pt>
                <c:pt idx="2">
                  <c:v>12.584406778595838</c:v>
                </c:pt>
                <c:pt idx="3">
                  <c:v>12.886383933517168</c:v>
                </c:pt>
                <c:pt idx="4">
                  <c:v>12.099496774203846</c:v>
                </c:pt>
                <c:pt idx="5">
                  <c:v>12.882978860627773</c:v>
                </c:pt>
                <c:pt idx="6">
                  <c:v>12.996253342638287</c:v>
                </c:pt>
                <c:pt idx="7">
                  <c:v>12.399785896797169</c:v>
                </c:pt>
              </c:numCache>
            </c:numRef>
          </c:val>
        </c:ser>
        <c:marker val="1"/>
        <c:axId val="77897088"/>
        <c:axId val="77902976"/>
      </c:lineChart>
      <c:catAx>
        <c:axId val="77897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02976"/>
        <c:crosses val="autoZero"/>
        <c:auto val="1"/>
        <c:lblAlgn val="ctr"/>
        <c:lblOffset val="100"/>
      </c:catAx>
      <c:valAx>
        <c:axId val="779029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97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0639682108312611"/>
          <c:w val="0.1714439366602795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561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abierto'!$C$31:$J$31</c:f>
              <c:numCache>
                <c:formatCode>#,##0.0</c:formatCode>
                <c:ptCount val="8"/>
                <c:pt idx="0">
                  <c:v>15.689296431406911</c:v>
                </c:pt>
                <c:pt idx="1">
                  <c:v>13.955197245690881</c:v>
                </c:pt>
                <c:pt idx="2">
                  <c:v>11.650147640754449</c:v>
                </c:pt>
                <c:pt idx="3">
                  <c:v>10.86616301653974</c:v>
                </c:pt>
                <c:pt idx="4">
                  <c:v>10.617838763205127</c:v>
                </c:pt>
                <c:pt idx="5">
                  <c:v>11.914394688142851</c:v>
                </c:pt>
                <c:pt idx="6">
                  <c:v>12.09179851879988</c:v>
                </c:pt>
                <c:pt idx="7">
                  <c:v>11.351771518191246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abierto'!$C$30:$J$30</c:f>
              <c:numCache>
                <c:formatCode>#,##0.0</c:formatCode>
                <c:ptCount val="8"/>
                <c:pt idx="0">
                  <c:v>14.325414448762977</c:v>
                </c:pt>
                <c:pt idx="1">
                  <c:v>12.464808205768605</c:v>
                </c:pt>
                <c:pt idx="2">
                  <c:v>11.71605467802995</c:v>
                </c:pt>
                <c:pt idx="3">
                  <c:v>11.775282059342391</c:v>
                </c:pt>
                <c:pt idx="4">
                  <c:v>11.226297304006717</c:v>
                </c:pt>
                <c:pt idx="5">
                  <c:v>11.977823705274982</c:v>
                </c:pt>
                <c:pt idx="6">
                  <c:v>12.120704546106413</c:v>
                </c:pt>
                <c:pt idx="7">
                  <c:v>11.568662170734651</c:v>
                </c:pt>
              </c:numCache>
            </c:numRef>
          </c:val>
        </c:ser>
        <c:marker val="1"/>
        <c:axId val="77811072"/>
        <c:axId val="77841536"/>
      </c:lineChart>
      <c:catAx>
        <c:axId val="77811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41536"/>
        <c:crosses val="autoZero"/>
        <c:auto val="1"/>
        <c:lblAlgn val="ctr"/>
        <c:lblOffset val="100"/>
      </c:catAx>
      <c:valAx>
        <c:axId val="778415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11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7453853103554604"/>
          <c:y val="0.54447271014200149"/>
          <c:w val="0.1714439366602796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452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4984E-2"/>
          <c:y val="0.14761693249882418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oculto'!$C$33:$J$33</c:f>
              <c:numCache>
                <c:formatCode>#,##0.0</c:formatCode>
                <c:ptCount val="8"/>
                <c:pt idx="0">
                  <c:v>1.2450836414613442</c:v>
                </c:pt>
                <c:pt idx="1">
                  <c:v>1.1165624957239488</c:v>
                </c:pt>
                <c:pt idx="2">
                  <c:v>0.77861965419060586</c:v>
                </c:pt>
                <c:pt idx="3">
                  <c:v>0.65589718278945675</c:v>
                </c:pt>
                <c:pt idx="4">
                  <c:v>0.56412678631906998</c:v>
                </c:pt>
                <c:pt idx="5">
                  <c:v>0.48814487106863386</c:v>
                </c:pt>
                <c:pt idx="6">
                  <c:v>0.70148415704553457</c:v>
                </c:pt>
                <c:pt idx="7">
                  <c:v>0.35093035177167786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oculto'!$C$21:$J$21</c:f>
              <c:numCache>
                <c:formatCode>#,##0.0</c:formatCode>
                <c:ptCount val="8"/>
                <c:pt idx="0">
                  <c:v>1.1141548084928408</c:v>
                </c:pt>
                <c:pt idx="1">
                  <c:v>0.99981765330979488</c:v>
                </c:pt>
                <c:pt idx="2">
                  <c:v>0.86835210056588952</c:v>
                </c:pt>
                <c:pt idx="3">
                  <c:v>1.111101874174774</c:v>
                </c:pt>
                <c:pt idx="4">
                  <c:v>0.87320116808734527</c:v>
                </c:pt>
                <c:pt idx="5">
                  <c:v>0.90515515535278657</c:v>
                </c:pt>
                <c:pt idx="6">
                  <c:v>0.87554879653187456</c:v>
                </c:pt>
                <c:pt idx="7">
                  <c:v>0.83112068413249596</c:v>
                </c:pt>
              </c:numCache>
            </c:numRef>
          </c:val>
        </c:ser>
        <c:marker val="1"/>
        <c:axId val="78044544"/>
        <c:axId val="78070912"/>
      </c:lineChart>
      <c:catAx>
        <c:axId val="78044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070912"/>
        <c:crosses val="autoZero"/>
        <c:auto val="1"/>
        <c:lblAlgn val="ctr"/>
        <c:lblOffset val="100"/>
      </c:catAx>
      <c:valAx>
        <c:axId val="780709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044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5705982905982965"/>
          <c:w val="0.1714439366602797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534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subjetivo'!$C$19:$J$19</c:f>
              <c:numCache>
                <c:formatCode>#,##0.0</c:formatCode>
                <c:ptCount val="8"/>
                <c:pt idx="0">
                  <c:v>30.504129950804966</c:v>
                </c:pt>
                <c:pt idx="1">
                  <c:v>30.133133429522314</c:v>
                </c:pt>
                <c:pt idx="2">
                  <c:v>31.846438927035216</c:v>
                </c:pt>
                <c:pt idx="3">
                  <c:v>28.622587680412199</c:v>
                </c:pt>
                <c:pt idx="4">
                  <c:v>33.220761027635277</c:v>
                </c:pt>
                <c:pt idx="5">
                  <c:v>23.346577233353539</c:v>
                </c:pt>
                <c:pt idx="6">
                  <c:v>29.765073097737886</c:v>
                </c:pt>
                <c:pt idx="7">
                  <c:v>33.560305118790616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subjetivo'!$C$20:$J$20</c:f>
              <c:numCache>
                <c:formatCode>#,##0.0</c:formatCode>
                <c:ptCount val="8"/>
                <c:pt idx="0">
                  <c:v>30.861442670311796</c:v>
                </c:pt>
                <c:pt idx="1">
                  <c:v>29.787071843060097</c:v>
                </c:pt>
                <c:pt idx="2">
                  <c:v>29.741949613086998</c:v>
                </c:pt>
                <c:pt idx="3">
                  <c:v>33.343713731937591</c:v>
                </c:pt>
                <c:pt idx="4">
                  <c:v>31.274628428186791</c:v>
                </c:pt>
                <c:pt idx="5">
                  <c:v>29.073639134650129</c:v>
                </c:pt>
                <c:pt idx="6">
                  <c:v>31.560856952380885</c:v>
                </c:pt>
                <c:pt idx="7">
                  <c:v>31.234633310241026</c:v>
                </c:pt>
              </c:numCache>
            </c:numRef>
          </c:val>
        </c:ser>
        <c:marker val="1"/>
        <c:axId val="77946240"/>
        <c:axId val="77956224"/>
      </c:lineChart>
      <c:catAx>
        <c:axId val="77946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56224"/>
        <c:crosses val="autoZero"/>
        <c:auto val="1"/>
        <c:lblAlgn val="ctr"/>
        <c:lblOffset val="100"/>
      </c:catAx>
      <c:valAx>
        <c:axId val="779562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46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798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horas'!$C$15:$J$15</c:f>
              <c:numCache>
                <c:formatCode>#,##0.0</c:formatCode>
                <c:ptCount val="8"/>
                <c:pt idx="0">
                  <c:v>14.729179586063479</c:v>
                </c:pt>
                <c:pt idx="1">
                  <c:v>13.054527825120527</c:v>
                </c:pt>
                <c:pt idx="2">
                  <c:v>13.445007548429059</c:v>
                </c:pt>
                <c:pt idx="3">
                  <c:v>8.5451766031965111</c:v>
                </c:pt>
                <c:pt idx="4">
                  <c:v>11.101969177784673</c:v>
                </c:pt>
                <c:pt idx="5">
                  <c:v>5.7058078771687972</c:v>
                </c:pt>
                <c:pt idx="6">
                  <c:v>8.3363085638144288</c:v>
                </c:pt>
                <c:pt idx="7">
                  <c:v>11.755232864526871</c:v>
                </c:pt>
              </c:numCache>
            </c:numRef>
          </c:val>
        </c:ser>
        <c:ser>
          <c:idx val="1"/>
          <c:order val="1"/>
          <c:tx>
            <c:strRef>
              <c:f>'Insuficiencia de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horas'!$C$20:$J$20</c:f>
              <c:numCache>
                <c:formatCode>#,##0.0</c:formatCode>
                <c:ptCount val="8"/>
                <c:pt idx="0">
                  <c:v>12.53314331253118</c:v>
                </c:pt>
                <c:pt idx="1">
                  <c:v>10.769048562162837</c:v>
                </c:pt>
                <c:pt idx="2">
                  <c:v>10.055794835180546</c:v>
                </c:pt>
                <c:pt idx="3">
                  <c:v>10.219777479150755</c:v>
                </c:pt>
                <c:pt idx="4">
                  <c:v>9.6656543449019132</c:v>
                </c:pt>
                <c:pt idx="5">
                  <c:v>8.5242633677842203</c:v>
                </c:pt>
                <c:pt idx="6">
                  <c:v>9.7891284059859718</c:v>
                </c:pt>
                <c:pt idx="7">
                  <c:v>9.6706894771670608</c:v>
                </c:pt>
              </c:numCache>
            </c:numRef>
          </c:val>
        </c:ser>
        <c:marker val="1"/>
        <c:axId val="78327168"/>
        <c:axId val="78341248"/>
      </c:lineChart>
      <c:catAx>
        <c:axId val="78327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41248"/>
        <c:crosses val="autoZero"/>
        <c:auto val="1"/>
        <c:lblAlgn val="ctr"/>
        <c:lblOffset val="100"/>
      </c:catAx>
      <c:valAx>
        <c:axId val="783412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27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9003"/>
          <c:w val="0.1714439366602799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61"/>
          <c:y val="6.908466625034651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253"/>
          <c:w val="0.90275170481134137"/>
          <c:h val="0.62416364035937544"/>
        </c:manualLayout>
      </c:layout>
      <c:lineChart>
        <c:grouping val="standard"/>
        <c:ser>
          <c:idx val="0"/>
          <c:order val="0"/>
          <c:tx>
            <c:strRef>
              <c:f>'Empleo inadecuado competencias'!$B$16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competencias'!$C$16:$J$16</c:f>
              <c:numCache>
                <c:formatCode>#,##0.0</c:formatCode>
                <c:ptCount val="8"/>
                <c:pt idx="0">
                  <c:v>3.0975012187271189</c:v>
                </c:pt>
                <c:pt idx="1">
                  <c:v>3.6333132137204611</c:v>
                </c:pt>
                <c:pt idx="2">
                  <c:v>3.082577381151832</c:v>
                </c:pt>
                <c:pt idx="3">
                  <c:v>19.82000475113216</c:v>
                </c:pt>
                <c:pt idx="4">
                  <c:v>23.135132476504292</c:v>
                </c:pt>
                <c:pt idx="5">
                  <c:v>15.541814087636505</c:v>
                </c:pt>
                <c:pt idx="6">
                  <c:v>20.912105130029541</c:v>
                </c:pt>
                <c:pt idx="7">
                  <c:v>21.66855233327496</c:v>
                </c:pt>
              </c:numCache>
            </c:numRef>
          </c:val>
        </c:ser>
        <c:ser>
          <c:idx val="1"/>
          <c:order val="1"/>
          <c:tx>
            <c:strRef>
              <c:f>'Empleo inadecuado competencias'!$B$25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competencias'!$C$25:$J$25</c:f>
              <c:numCache>
                <c:formatCode>#,##0.0</c:formatCode>
                <c:ptCount val="8"/>
                <c:pt idx="0">
                  <c:v>3.0239032627183744</c:v>
                </c:pt>
                <c:pt idx="1">
                  <c:v>3.1213466959296334</c:v>
                </c:pt>
                <c:pt idx="2">
                  <c:v>3.0237250581132873</c:v>
                </c:pt>
                <c:pt idx="3">
                  <c:v>16.884447793381817</c:v>
                </c:pt>
                <c:pt idx="4">
                  <c:v>16.703404200271383</c:v>
                </c:pt>
                <c:pt idx="5">
                  <c:v>14.245094624771731</c:v>
                </c:pt>
                <c:pt idx="6">
                  <c:v>16.632451470919673</c:v>
                </c:pt>
                <c:pt idx="7">
                  <c:v>16.166454228413539</c:v>
                </c:pt>
              </c:numCache>
            </c:numRef>
          </c:val>
        </c:ser>
        <c:marker val="1"/>
        <c:axId val="78261632"/>
        <c:axId val="78304384"/>
      </c:lineChart>
      <c:catAx>
        <c:axId val="78261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04384"/>
        <c:crosses val="autoZero"/>
        <c:auto val="1"/>
        <c:lblAlgn val="ctr"/>
        <c:lblOffset val="100"/>
      </c:catAx>
      <c:valAx>
        <c:axId val="783043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261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5003"/>
          <c:w val="0.1714439366602799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62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'Empleo inadecuado por ingresos'!$B$19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por ingresos'!$C$19:$J$19</c:f>
              <c:numCache>
                <c:formatCode>#,##0.0</c:formatCode>
                <c:ptCount val="8"/>
                <c:pt idx="0">
                  <c:v>21.21811537334214</c:v>
                </c:pt>
                <c:pt idx="1">
                  <c:v>22.047994779036483</c:v>
                </c:pt>
                <c:pt idx="2">
                  <c:v>24.87366422182329</c:v>
                </c:pt>
                <c:pt idx="3">
                  <c:v>24.321664823814697</c:v>
                </c:pt>
                <c:pt idx="4">
                  <c:v>27.887770561353019</c:v>
                </c:pt>
                <c:pt idx="5">
                  <c:v>20.401263363470129</c:v>
                </c:pt>
                <c:pt idx="6">
                  <c:v>25.100379179255427</c:v>
                </c:pt>
                <c:pt idx="7">
                  <c:v>28.151584287222022</c:v>
                </c:pt>
              </c:numCache>
            </c:numRef>
          </c:val>
        </c:ser>
        <c:ser>
          <c:idx val="1"/>
          <c:order val="1"/>
          <c:tx>
            <c:strRef>
              <c:f>'Empleo inadecuado por ingresos'!$B$20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por ingresos'!$C$20:$J$20</c:f>
              <c:numCache>
                <c:formatCode>#,##0.0</c:formatCode>
                <c:ptCount val="8"/>
                <c:pt idx="0">
                  <c:v>25.424812444090328</c:v>
                </c:pt>
                <c:pt idx="1">
                  <c:v>24.802999952109559</c:v>
                </c:pt>
                <c:pt idx="2">
                  <c:v>25.225092712458206</c:v>
                </c:pt>
                <c:pt idx="3">
                  <c:v>29.601981313450782</c:v>
                </c:pt>
                <c:pt idx="4">
                  <c:v>27.622357906666402</c:v>
                </c:pt>
                <c:pt idx="5">
                  <c:v>25.6504819623133</c:v>
                </c:pt>
                <c:pt idx="6">
                  <c:v>27.549349995884519</c:v>
                </c:pt>
                <c:pt idx="7">
                  <c:v>27.485615777590628</c:v>
                </c:pt>
              </c:numCache>
            </c:numRef>
          </c:val>
        </c:ser>
        <c:marker val="1"/>
        <c:axId val="78441856"/>
        <c:axId val="78537856"/>
      </c:lineChart>
      <c:catAx>
        <c:axId val="78441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537856"/>
        <c:crosses val="autoZero"/>
        <c:auto val="1"/>
        <c:lblAlgn val="ctr"/>
        <c:lblOffset val="100"/>
      </c:catAx>
      <c:valAx>
        <c:axId val="785378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41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4594"/>
          <c:y val="0.55623681731798114"/>
          <c:w val="0.1714439366602800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02E-2"/>
          <c:y val="0.13701169693700624"/>
          <c:w val="0.90275170481134137"/>
          <c:h val="0.6467746782230992"/>
        </c:manualLayout>
      </c:layout>
      <c:lineChart>
        <c:grouping val="standard"/>
        <c:ser>
          <c:idx val="0"/>
          <c:order val="0"/>
          <c:tx>
            <c:strRef>
              <c:f>'Tasa de subempleo objetivo'!$B$19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objetivo'!$C$19:$J$19</c:f>
              <c:numCache>
                <c:formatCode>#,##0.0</c:formatCode>
                <c:ptCount val="8"/>
                <c:pt idx="0">
                  <c:v>10.569861173736172</c:v>
                </c:pt>
                <c:pt idx="1">
                  <c:v>10.335234814126707</c:v>
                </c:pt>
                <c:pt idx="2">
                  <c:v>10.829363274287742</c:v>
                </c:pt>
                <c:pt idx="3">
                  <c:v>8.1192782646245085</c:v>
                </c:pt>
                <c:pt idx="4">
                  <c:v>13.340940918785682</c:v>
                </c:pt>
                <c:pt idx="5">
                  <c:v>10.385429571265909</c:v>
                </c:pt>
                <c:pt idx="6">
                  <c:v>13.908136597801843</c:v>
                </c:pt>
                <c:pt idx="7">
                  <c:v>14.3717649057196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objetivo'!$C$28:$J$28</c:f>
              <c:numCache>
                <c:formatCode>#,##0.0</c:formatCode>
                <c:ptCount val="8"/>
                <c:pt idx="0">
                  <c:v>11.710839766460071</c:v>
                </c:pt>
                <c:pt idx="1">
                  <c:v>12.066296565250164</c:v>
                </c:pt>
                <c:pt idx="2">
                  <c:v>12.734373521722237</c:v>
                </c:pt>
                <c:pt idx="3">
                  <c:v>8.8205636230605258</c:v>
                </c:pt>
                <c:pt idx="4">
                  <c:v>10.466022814245227</c:v>
                </c:pt>
                <c:pt idx="5">
                  <c:v>10.025711479145325</c:v>
                </c:pt>
                <c:pt idx="6">
                  <c:v>12.317556110715099</c:v>
                </c:pt>
                <c:pt idx="7">
                  <c:v>12.179393503642071</c:v>
                </c:pt>
              </c:numCache>
            </c:numRef>
          </c:val>
        </c:ser>
        <c:marker val="1"/>
        <c:axId val="78609792"/>
        <c:axId val="78615680"/>
      </c:lineChart>
      <c:catAx>
        <c:axId val="78609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15680"/>
        <c:crosses val="autoZero"/>
        <c:auto val="1"/>
        <c:lblAlgn val="ctr"/>
        <c:lblOffset val="100"/>
      </c:catAx>
      <c:valAx>
        <c:axId val="78615680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09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8209914279299704E-2"/>
          <c:y val="0.19998832288195628"/>
          <c:w val="0.1714439366602801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146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'Insuficiencia de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 '!$C$16:$J$16</c:f>
              <c:numCache>
                <c:formatCode>#,##0.0</c:formatCode>
                <c:ptCount val="8"/>
                <c:pt idx="0">
                  <c:v>4.8065396954382829</c:v>
                </c:pt>
                <c:pt idx="1">
                  <c:v>4.7252836637358939</c:v>
                </c:pt>
                <c:pt idx="2">
                  <c:v>5.1151680506600812</c:v>
                </c:pt>
                <c:pt idx="3">
                  <c:v>2.6501491411255671</c:v>
                </c:pt>
                <c:pt idx="4">
                  <c:v>5.5524681482479421</c:v>
                </c:pt>
                <c:pt idx="5">
                  <c:v>3.0483323980131072</c:v>
                </c:pt>
                <c:pt idx="6">
                  <c:v>4.465718163752519</c:v>
                </c:pt>
                <c:pt idx="7">
                  <c:v>5.9469300458929801</c:v>
                </c:pt>
              </c:numCache>
            </c:numRef>
          </c:val>
        </c:ser>
        <c:ser>
          <c:idx val="1"/>
          <c:order val="1"/>
          <c:tx>
            <c:strRef>
              <c:f>'Insuficiencia de horas 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 '!$C$23:$J$23</c:f>
              <c:numCache>
                <c:formatCode>#,##0.0</c:formatCode>
                <c:ptCount val="8"/>
                <c:pt idx="0">
                  <c:v>5.0537186706742077</c:v>
                </c:pt>
                <c:pt idx="1">
                  <c:v>4.3904067071189639</c:v>
                </c:pt>
                <c:pt idx="2">
                  <c:v>4.5841767094774193</c:v>
                </c:pt>
                <c:pt idx="3">
                  <c:v>3.2362555590847699</c:v>
                </c:pt>
                <c:pt idx="4">
                  <c:v>3.8919158404039575</c:v>
                </c:pt>
                <c:pt idx="5">
                  <c:v>3.4893764802601703</c:v>
                </c:pt>
                <c:pt idx="6">
                  <c:v>4.5479811908189864</c:v>
                </c:pt>
                <c:pt idx="7">
                  <c:v>4.2397903550498137</c:v>
                </c:pt>
              </c:numCache>
            </c:numRef>
          </c:val>
        </c:ser>
        <c:marker val="1"/>
        <c:axId val="77401472"/>
        <c:axId val="77411456"/>
      </c:lineChart>
      <c:catAx>
        <c:axId val="77401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411456"/>
        <c:crosses val="autoZero"/>
        <c:auto val="1"/>
        <c:lblAlgn val="ctr"/>
        <c:lblOffset val="100"/>
      </c:catAx>
      <c:valAx>
        <c:axId val="77411456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401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182773899142252"/>
          <c:y val="0.57104589199079003"/>
          <c:w val="0.1714439366602802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61"/>
          <c:y val="1.3008123419436335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286"/>
          <c:w val="0.90275170481134137"/>
          <c:h val="0.60330805796911979"/>
        </c:manualLayout>
      </c:layout>
      <c:lineChart>
        <c:grouping val="standard"/>
        <c:ser>
          <c:idx val="0"/>
          <c:order val="0"/>
          <c:tx>
            <c:strRef>
              <c:f>'Empleo inadecuado x competncias'!$B$17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x competncias'!$C$17:$J$17</c:f>
              <c:numCache>
                <c:formatCode>#,##0.0</c:formatCode>
                <c:ptCount val="8"/>
                <c:pt idx="0">
                  <c:v>1.3702914158540864</c:v>
                </c:pt>
                <c:pt idx="1">
                  <c:v>1.6012386485093497</c:v>
                </c:pt>
                <c:pt idx="2">
                  <c:v>1.2697977002651704</c:v>
                </c:pt>
                <c:pt idx="3">
                  <c:v>5.8092379025897447</c:v>
                </c:pt>
                <c:pt idx="4">
                  <c:v>9.3442231045168</c:v>
                </c:pt>
                <c:pt idx="5">
                  <c:v>7.1609522775743324</c:v>
                </c:pt>
                <c:pt idx="6">
                  <c:v>9.4846010912914505</c:v>
                </c:pt>
                <c:pt idx="7">
                  <c:v>9.3109411820487527</c:v>
                </c:pt>
              </c:numCache>
            </c:numRef>
          </c:val>
        </c:ser>
        <c:ser>
          <c:idx val="1"/>
          <c:order val="1"/>
          <c:tx>
            <c:strRef>
              <c:f>'Empleo inadecuado x competncias'!$B$30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x competncias'!$C$30:$J$30</c:f>
              <c:numCache>
                <c:formatCode>#,##0.0</c:formatCode>
                <c:ptCount val="8"/>
                <c:pt idx="0">
                  <c:v>1.522820565475737</c:v>
                </c:pt>
                <c:pt idx="1">
                  <c:v>1.764858707145212</c:v>
                </c:pt>
                <c:pt idx="2">
                  <c:v>1.7306758164226042</c:v>
                </c:pt>
                <c:pt idx="3">
                  <c:v>4.7107412485243554</c:v>
                </c:pt>
                <c:pt idx="4">
                  <c:v>5.7849683503925169</c:v>
                </c:pt>
                <c:pt idx="5">
                  <c:v>5.2549499294634723</c:v>
                </c:pt>
                <c:pt idx="6">
                  <c:v>6.647791941131759</c:v>
                </c:pt>
                <c:pt idx="7">
                  <c:v>6.6674132576922949</c:v>
                </c:pt>
              </c:numCache>
            </c:numRef>
          </c:val>
        </c:ser>
        <c:marker val="1"/>
        <c:axId val="77462912"/>
        <c:axId val="78681216"/>
      </c:lineChart>
      <c:catAx>
        <c:axId val="77462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81216"/>
        <c:crosses val="autoZero"/>
        <c:auto val="1"/>
        <c:lblAlgn val="ctr"/>
        <c:lblOffset val="100"/>
      </c:catAx>
      <c:valAx>
        <c:axId val="786812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462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225"/>
          <c:w val="0.1714439366602803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579"/>
          <c:y val="6.6334991708126905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495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 Empleo inadecuado x ingresos'!$B$22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 Empleo inadecuado x ingresos'!$C$22:$J$22</c:f>
              <c:numCache>
                <c:formatCode>#,##0.0</c:formatCode>
                <c:ptCount val="8"/>
                <c:pt idx="0">
                  <c:v>7.3378044769116482</c:v>
                </c:pt>
                <c:pt idx="1">
                  <c:v>7.8565599566997557</c:v>
                </c:pt>
                <c:pt idx="2">
                  <c:v>8.385232895085327</c:v>
                </c:pt>
                <c:pt idx="3">
                  <c:v>6.6282340734482874</c:v>
                </c:pt>
                <c:pt idx="4">
                  <c:v>10.576815896699362</c:v>
                </c:pt>
                <c:pt idx="5">
                  <c:v>8.8737089175056383</c:v>
                </c:pt>
                <c:pt idx="6">
                  <c:v>11.490258450513485</c:v>
                </c:pt>
                <c:pt idx="7">
                  <c:v>11.349233172002011</c:v>
                </c:pt>
              </c:numCache>
            </c:numRef>
          </c:val>
        </c:ser>
        <c:ser>
          <c:idx val="1"/>
          <c:order val="1"/>
          <c:tx>
            <c:strRef>
              <c:f>' Empleo inadecuado x ingresos'!$B$29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 Empleo inadecuado x ingresos'!$C$29:$J$29</c:f>
              <c:numCache>
                <c:formatCode>#,##0.0</c:formatCode>
                <c:ptCount val="8"/>
                <c:pt idx="0">
                  <c:v>9.3157315746646621</c:v>
                </c:pt>
                <c:pt idx="1">
                  <c:v>10.071729547186813</c:v>
                </c:pt>
                <c:pt idx="2">
                  <c:v>10.560901747985648</c:v>
                </c:pt>
                <c:pt idx="3">
                  <c:v>7.4181371918239538</c:v>
                </c:pt>
                <c:pt idx="4">
                  <c:v>8.6783430690075392</c:v>
                </c:pt>
                <c:pt idx="5">
                  <c:v>8.5126279338338655</c:v>
                </c:pt>
                <c:pt idx="6">
                  <c:v>10.370264059198849</c:v>
                </c:pt>
                <c:pt idx="7">
                  <c:v>10.369501414892913</c:v>
                </c:pt>
              </c:numCache>
            </c:numRef>
          </c:val>
        </c:ser>
        <c:marker val="1"/>
        <c:axId val="78896512"/>
        <c:axId val="78980224"/>
      </c:lineChart>
      <c:catAx>
        <c:axId val="78896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80224"/>
        <c:crosses val="autoZero"/>
        <c:auto val="1"/>
        <c:lblAlgn val="ctr"/>
        <c:lblOffset val="100"/>
      </c:catAx>
      <c:valAx>
        <c:axId val="78980224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96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8.1033314488664812E-2"/>
          <c:y val="0.15682897846724389"/>
          <c:w val="0.1714439366602804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3687.2486666666664</c:v>
                </c:pt>
                <c:pt idx="1">
                  <c:v>488.69866666666667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796"/>
          <c:y val="0.76738122850922763"/>
          <c:w val="0.65409103467333507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4175.9473333333326</c:v>
                </c:pt>
                <c:pt idx="1">
                  <c:v>1802.1843333333345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3629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197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501"/>
          <c:y val="0.13399276978864852"/>
          <c:w val="0.81918270305897867"/>
          <c:h val="0.62111105077383266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6995.1353333333345</c:v>
                </c:pt>
                <c:pt idx="1">
                  <c:v>7099.9883333333337</c:v>
                </c:pt>
                <c:pt idx="2">
                  <c:v>7204.5423333333338</c:v>
                </c:pt>
                <c:pt idx="3">
                  <c:v>7308.8026666666665</c:v>
                </c:pt>
                <c:pt idx="4">
                  <c:v>7412.7266666666665</c:v>
                </c:pt>
              </c:numCache>
            </c:numRef>
          </c:val>
        </c:ser>
        <c:axId val="78935936"/>
        <c:axId val="79249408"/>
      </c:barChart>
      <c:catAx>
        <c:axId val="78935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249408"/>
        <c:crosses val="autoZero"/>
        <c:auto val="1"/>
        <c:lblAlgn val="ctr"/>
        <c:lblOffset val="100"/>
      </c:catAx>
      <c:valAx>
        <c:axId val="79249408"/>
        <c:scaling>
          <c:orientation val="minMax"/>
          <c:min val="6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35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364"/>
          <c:w val="0.94285714285714251"/>
          <c:h val="0.374176172135525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16.64295711835884</c:v>
                </c:pt>
                <c:pt idx="1">
                  <c:v>83.357042881641163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1163"/>
          <c:h val="0.1382435818316070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501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8999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5540.0826666666662</c:v>
                </c:pt>
                <c:pt idx="1">
                  <c:v>5651.9809999999998</c:v>
                </c:pt>
                <c:pt idx="2">
                  <c:v>5762.4776666666667</c:v>
                </c:pt>
                <c:pt idx="3">
                  <c:v>5871.221333333332</c:v>
                </c:pt>
                <c:pt idx="4">
                  <c:v>5978.1316666666671</c:v>
                </c:pt>
              </c:numCache>
            </c:numRef>
          </c:val>
        </c:ser>
        <c:axId val="79438208"/>
        <c:axId val="79439744"/>
      </c:barChart>
      <c:catAx>
        <c:axId val="79438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39744"/>
        <c:crosses val="autoZero"/>
        <c:auto val="1"/>
        <c:lblAlgn val="ctr"/>
        <c:lblOffset val="100"/>
      </c:catAx>
      <c:valAx>
        <c:axId val="79439744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38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4605"/>
          <c:w val="0.90350877192982459"/>
          <c:h val="0.4317648930247400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17.056302113468384</c:v>
                </c:pt>
                <c:pt idx="1">
                  <c:v>82.943697886531623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225"/>
          <c:y val="0.78793096627535786"/>
          <c:w val="0.65748549523415512"/>
          <c:h val="0.1127260388887826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699988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3541.6119999999996</c:v>
                </c:pt>
                <c:pt idx="1">
                  <c:v>3741.0030000000002</c:v>
                </c:pt>
                <c:pt idx="2">
                  <c:v>3792.5216666666661</c:v>
                </c:pt>
                <c:pt idx="3">
                  <c:v>3945.5393333333327</c:v>
                </c:pt>
                <c:pt idx="4">
                  <c:v>4175.9473333333326</c:v>
                </c:pt>
              </c:numCache>
            </c:numRef>
          </c:val>
        </c:ser>
        <c:axId val="79501568"/>
        <c:axId val="78778368"/>
      </c:barChart>
      <c:catAx>
        <c:axId val="79501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78368"/>
        <c:crosses val="autoZero"/>
        <c:auto val="1"/>
        <c:lblAlgn val="ctr"/>
        <c:lblOffset val="100"/>
      </c:catAx>
      <c:valAx>
        <c:axId val="78778368"/>
        <c:scaling>
          <c:orientation val="minMax"/>
          <c:min val="3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01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707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19.054409359702319</c:v>
                </c:pt>
                <c:pt idx="1">
                  <c:v>80.945590640297681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196"/>
          <c:y val="0.6797852323254252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501"/>
          <c:y val="0.15775853018372912"/>
          <c:w val="0.81918270305897867"/>
          <c:h val="0.62111105077383255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3133.5453333333335</c:v>
                </c:pt>
                <c:pt idx="1">
                  <c:v>3322.6856666666667</c:v>
                </c:pt>
                <c:pt idx="2">
                  <c:v>3322.1529999999998</c:v>
                </c:pt>
                <c:pt idx="3">
                  <c:v>3440.7750000000001</c:v>
                </c:pt>
                <c:pt idx="4">
                  <c:v>3687.2486666666664</c:v>
                </c:pt>
              </c:numCache>
            </c:numRef>
          </c:val>
        </c:ser>
        <c:axId val="79500416"/>
        <c:axId val="79730560"/>
      </c:barChart>
      <c:catAx>
        <c:axId val="79500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30560"/>
        <c:crosses val="autoZero"/>
        <c:auto val="1"/>
        <c:lblAlgn val="ctr"/>
        <c:lblOffset val="100"/>
      </c:catAx>
      <c:valAx>
        <c:axId val="79730560"/>
        <c:scaling>
          <c:orientation val="minMax"/>
          <c:min val="2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00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246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19.206035313108618</c:v>
                </c:pt>
                <c:pt idx="1">
                  <c:v>80.793964686891385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7885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4981"/>
          <c:y val="0.15827035587032406"/>
          <c:w val="0.84641738168379177"/>
          <c:h val="0.62111105077383255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408.06700000000001</c:v>
                </c:pt>
                <c:pt idx="1">
                  <c:v>418.31700000000001</c:v>
                </c:pt>
                <c:pt idx="2">
                  <c:v>470.36899999999997</c:v>
                </c:pt>
                <c:pt idx="3">
                  <c:v>504.76399999999995</c:v>
                </c:pt>
                <c:pt idx="4">
                  <c:v>488.69866666666667</c:v>
                </c:pt>
              </c:numCache>
            </c:numRef>
          </c:val>
        </c:ser>
        <c:axId val="78182656"/>
        <c:axId val="79896576"/>
      </c:barChart>
      <c:catAx>
        <c:axId val="78182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96576"/>
        <c:crosses val="autoZero"/>
        <c:auto val="1"/>
        <c:lblAlgn val="ctr"/>
        <c:lblOffset val="100"/>
      </c:catAx>
      <c:valAx>
        <c:axId val="79896576"/>
        <c:scaling>
          <c:orientation val="minMax"/>
          <c:min val="3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82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3745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17.983219541107122</c:v>
                </c:pt>
                <c:pt idx="1">
                  <c:v>82.016780458892882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803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81"/>
          <c:y val="0.17720296038180294"/>
          <c:w val="0.84641738168379177"/>
          <c:h val="0.62111105077383255"/>
        </c:manualLayout>
      </c:layout>
      <c:barChart>
        <c:barDir val="col"/>
        <c:grouping val="clustered"/>
        <c:ser>
          <c:idx val="0"/>
          <c:order val="0"/>
          <c:tx>
            <c:strRef>
              <c:f>'  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Abiertos'!$C$11:$G$11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Abiertos'!$C$15:$G$15</c:f>
              <c:numCache>
                <c:formatCode>#,##0</c:formatCode>
                <c:ptCount val="5"/>
                <c:pt idx="0">
                  <c:v>384.83733333333339</c:v>
                </c:pt>
                <c:pt idx="1">
                  <c:v>397.21366666666671</c:v>
                </c:pt>
                <c:pt idx="2">
                  <c:v>451.85599999999999</c:v>
                </c:pt>
                <c:pt idx="3">
                  <c:v>477.08666666666659</c:v>
                </c:pt>
                <c:pt idx="4">
                  <c:v>474.04400000000004</c:v>
                </c:pt>
              </c:numCache>
            </c:numRef>
          </c:val>
        </c:ser>
        <c:axId val="79859072"/>
        <c:axId val="79920128"/>
      </c:barChart>
      <c:catAx>
        <c:axId val="79859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20128"/>
        <c:crosses val="autoZero"/>
        <c:auto val="1"/>
        <c:lblAlgn val="ctr"/>
        <c:lblOffset val="100"/>
      </c:catAx>
      <c:valAx>
        <c:axId val="79920128"/>
        <c:scaling>
          <c:orientation val="minMax"/>
          <c:min val="3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59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Abiertos'!$O$15:$O$16</c:f>
              <c:numCache>
                <c:formatCode>#,##0</c:formatCode>
                <c:ptCount val="2"/>
                <c:pt idx="0">
                  <c:v>18.697175029676711</c:v>
                </c:pt>
                <c:pt idx="1">
                  <c:v>81.302824970323286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647"/>
          <c:h val="0.1094334837358824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  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Ocultos'!$C$11:$G$11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Ocultos'!$C$15:$G$15</c:f>
              <c:numCache>
                <c:formatCode>#,##0</c:formatCode>
                <c:ptCount val="5"/>
                <c:pt idx="0">
                  <c:v>23.229333333333333</c:v>
                </c:pt>
                <c:pt idx="1">
                  <c:v>21.103999999999999</c:v>
                </c:pt>
                <c:pt idx="2">
                  <c:v>18.513000000000002</c:v>
                </c:pt>
                <c:pt idx="3">
                  <c:v>27.677333333333333</c:v>
                </c:pt>
                <c:pt idx="4">
                  <c:v>14.654666666666666</c:v>
                </c:pt>
              </c:numCache>
            </c:numRef>
          </c:val>
        </c:ser>
        <c:axId val="80164352"/>
        <c:axId val="80105472"/>
      </c:barChart>
      <c:catAx>
        <c:axId val="80164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05472"/>
        <c:crosses val="autoZero"/>
        <c:auto val="1"/>
        <c:lblAlgn val="ctr"/>
        <c:lblOffset val="100"/>
      </c:catAx>
      <c:valAx>
        <c:axId val="80105472"/>
        <c:scaling>
          <c:orientation val="minMax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64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Ocultos'!$O$15:$O$16</c:f>
              <c:numCache>
                <c:formatCode>#,##0</c:formatCode>
                <c:ptCount val="2"/>
                <c:pt idx="0">
                  <c:v>8.0454869034830718</c:v>
                </c:pt>
                <c:pt idx="1">
                  <c:v>91.954513096516934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5897"/>
          <c:y val="0.81150206970396421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325E-2"/>
        </c:manualLayout>
      </c:layout>
    </c:title>
    <c:plotArea>
      <c:layout>
        <c:manualLayout>
          <c:layoutTarget val="inner"/>
          <c:xMode val="edge"/>
          <c:yMode val="edge"/>
          <c:x val="0.14793239410096501"/>
          <c:y val="0.16003127974630071"/>
          <c:w val="0.81918270305897867"/>
          <c:h val="0.62111105077383255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1998.4706666666668</c:v>
                </c:pt>
                <c:pt idx="1">
                  <c:v>1910.9780000000001</c:v>
                </c:pt>
                <c:pt idx="2">
                  <c:v>1969.9560000000001</c:v>
                </c:pt>
                <c:pt idx="3">
                  <c:v>1925.682</c:v>
                </c:pt>
                <c:pt idx="4">
                  <c:v>1802.1843333333334</c:v>
                </c:pt>
              </c:numCache>
            </c:numRef>
          </c:val>
        </c:ser>
        <c:axId val="78717696"/>
        <c:axId val="78719232"/>
      </c:barChart>
      <c:catAx>
        <c:axId val="78717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19232"/>
        <c:crosses val="autoZero"/>
        <c:auto val="1"/>
        <c:lblAlgn val="ctr"/>
        <c:lblOffset val="100"/>
      </c:catAx>
      <c:valAx>
        <c:axId val="78719232"/>
        <c:scaling>
          <c:orientation val="minMax"/>
          <c:min val="17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17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13.722052046587264</c:v>
                </c:pt>
                <c:pt idx="1">
                  <c:v>86.277947953412735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858"/>
          <c:y val="0.76129745937998405"/>
          <c:w val="0.4359423233924436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578"/>
          <c:y val="5.2493438320211005E-3"/>
        </c:manualLayout>
      </c:layout>
    </c:title>
    <c:plotArea>
      <c:layout>
        <c:manualLayout>
          <c:layoutTarget val="inner"/>
          <c:xMode val="edge"/>
          <c:yMode val="edge"/>
          <c:x val="0.14793239410096501"/>
          <c:y val="0.17442519685039706"/>
          <c:w val="0.81918270305897867"/>
          <c:h val="0.62111105077383255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1013.701</c:v>
                </c:pt>
                <c:pt idx="1">
                  <c:v>1242.7896666666666</c:v>
                </c:pt>
                <c:pt idx="2">
                  <c:v>885.42399999999998</c:v>
                </c:pt>
                <c:pt idx="3">
                  <c:v>1174.3926666666666</c:v>
                </c:pt>
                <c:pt idx="4">
                  <c:v>1401.4606666666666</c:v>
                </c:pt>
              </c:numCache>
            </c:numRef>
          </c:val>
        </c:ser>
        <c:axId val="80234752"/>
        <c:axId val="80638336"/>
      </c:barChart>
      <c:catAx>
        <c:axId val="80234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38336"/>
        <c:crosses val="autoZero"/>
        <c:auto val="1"/>
        <c:lblAlgn val="ctr"/>
        <c:lblOffset val="100"/>
      </c:catAx>
      <c:valAx>
        <c:axId val="80638336"/>
        <c:scaling>
          <c:orientation val="minMax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34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20.473164695686798</c:v>
                </c:pt>
                <c:pt idx="1">
                  <c:v>79.526835304313209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4981"/>
          <c:y val="0.19932044858029357"/>
          <c:w val="0.84641738168379177"/>
          <c:h val="0.59798297940029554"/>
        </c:manualLayout>
      </c:layout>
      <c:barChart>
        <c:barDir val="col"/>
        <c:grouping val="clustered"/>
        <c:ser>
          <c:idx val="0"/>
          <c:order val="0"/>
          <c:tx>
            <c:strRef>
              <c:f>'  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Insuficiencia de horas'!$C$11:$G$11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Insuficiencia de horas'!$C$15:$G$15</c:f>
              <c:numCache>
                <c:formatCode>#,##0</c:formatCode>
                <c:ptCount val="5"/>
                <c:pt idx="0">
                  <c:v>302.637</c:v>
                </c:pt>
                <c:pt idx="1">
                  <c:v>415.32499999999999</c:v>
                </c:pt>
                <c:pt idx="2">
                  <c:v>216.39400000000001</c:v>
                </c:pt>
                <c:pt idx="3">
                  <c:v>328.91233333333332</c:v>
                </c:pt>
                <c:pt idx="4">
                  <c:v>490.8923333333334</c:v>
                </c:pt>
              </c:numCache>
            </c:numRef>
          </c:val>
        </c:ser>
        <c:axId val="80683776"/>
        <c:axId val="80685312"/>
      </c:barChart>
      <c:catAx>
        <c:axId val="80683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85312"/>
        <c:crosses val="autoZero"/>
        <c:auto val="1"/>
        <c:lblAlgn val="ctr"/>
        <c:lblOffset val="100"/>
      </c:catAx>
      <c:valAx>
        <c:axId val="80685312"/>
        <c:scaling>
          <c:orientation val="minMax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83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Insuficiencia de horas'!$O$15:$O$16</c:f>
              <c:numCache>
                <c:formatCode>#,##0</c:formatCode>
                <c:ptCount val="2"/>
                <c:pt idx="0">
                  <c:v>23.161639058742342</c:v>
                </c:pt>
                <c:pt idx="1">
                  <c:v>76.838360941257662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297"/>
          <c:y val="0.80109240191129949"/>
          <c:w val="0.43643597733143058"/>
          <c:h val="0.1211494717006532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4042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competencias'!$C$11:$G$11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Inadecuado por competencias'!$C$15:$G$15</c:f>
              <c:numCache>
                <c:formatCode>#,##0</c:formatCode>
                <c:ptCount val="5"/>
                <c:pt idx="0">
                  <c:v>701.94766666666658</c:v>
                </c:pt>
                <c:pt idx="1">
                  <c:v>865.48599999999988</c:v>
                </c:pt>
                <c:pt idx="2">
                  <c:v>589.42666666666662</c:v>
                </c:pt>
                <c:pt idx="3">
                  <c:v>825.09533333333331</c:v>
                </c:pt>
                <c:pt idx="4">
                  <c:v>904.86733333333325</c:v>
                </c:pt>
              </c:numCache>
            </c:numRef>
          </c:val>
        </c:ser>
        <c:axId val="80701696"/>
        <c:axId val="80892288"/>
      </c:barChart>
      <c:catAx>
        <c:axId val="80701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92288"/>
        <c:crosses val="autoZero"/>
        <c:auto val="1"/>
        <c:lblAlgn val="ctr"/>
        <c:lblOffset val="100"/>
      </c:catAx>
      <c:valAx>
        <c:axId val="80892288"/>
        <c:scaling>
          <c:orientation val="minMax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01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competencias'!$O$15:$O$16</c:f>
              <c:numCache>
                <c:formatCode>#,##0</c:formatCode>
                <c:ptCount val="2"/>
                <c:pt idx="0">
                  <c:v>25.53939537741612</c:v>
                </c:pt>
                <c:pt idx="1">
                  <c:v>74.460604622583872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89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487"/>
          <c:y val="0.14166120539280441"/>
          <c:w val="0.81918270305897867"/>
          <c:h val="0.62111085645902986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ingresos'!$C$11:$G$11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Inadecuado por ingresos'!$C$15:$G$15</c:f>
              <c:numCache>
                <c:formatCode>#,##0</c:formatCode>
                <c:ptCount val="5"/>
                <c:pt idx="0">
                  <c:v>861.37900000000002</c:v>
                </c:pt>
                <c:pt idx="1">
                  <c:v>1043.2823333333333</c:v>
                </c:pt>
                <c:pt idx="2">
                  <c:v>773.72233333333327</c:v>
                </c:pt>
                <c:pt idx="3">
                  <c:v>990.34533333333331</c:v>
                </c:pt>
                <c:pt idx="4">
                  <c:v>1175.5953333333334</c:v>
                </c:pt>
              </c:numCache>
            </c:numRef>
          </c:val>
        </c:ser>
        <c:axId val="80894208"/>
        <c:axId val="80907648"/>
      </c:barChart>
      <c:catAx>
        <c:axId val="80894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07648"/>
        <c:crosses val="autoZero"/>
        <c:auto val="1"/>
        <c:lblAlgn val="ctr"/>
        <c:lblOffset val="100"/>
      </c:catAx>
      <c:valAx>
        <c:axId val="80907648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94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ingresos'!$O$15:$O$16</c:f>
              <c:numCache>
                <c:formatCode>#,##0</c:formatCode>
                <c:ptCount val="2"/>
                <c:pt idx="0">
                  <c:v>19.516092179758818</c:v>
                </c:pt>
                <c:pt idx="1">
                  <c:v>80.483907820241186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4487"/>
          <c:y val="0.77853652908770499"/>
          <c:w val="0.36362579049721283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76"/>
          <c:y val="0.13752011767759798"/>
          <c:w val="0.84641738168379177"/>
          <c:h val="0.62963451443570406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287.55333333333334</c:v>
                </c:pt>
                <c:pt idx="1">
                  <c:v>499.08499999999998</c:v>
                </c:pt>
                <c:pt idx="2">
                  <c:v>393.86966666666666</c:v>
                </c:pt>
                <c:pt idx="3">
                  <c:v>548.75100000000009</c:v>
                </c:pt>
                <c:pt idx="4">
                  <c:v>600.15733333333333</c:v>
                </c:pt>
              </c:numCache>
            </c:numRef>
          </c:val>
        </c:ser>
        <c:axId val="80951552"/>
        <c:axId val="81231872"/>
      </c:barChart>
      <c:catAx>
        <c:axId val="80951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31872"/>
        <c:crosses val="autoZero"/>
        <c:auto val="1"/>
        <c:lblAlgn val="ctr"/>
        <c:lblOffset val="100"/>
      </c:catAx>
      <c:valAx>
        <c:axId val="81231872"/>
        <c:scaling>
          <c:orientation val="minMax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51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22.484329096772786</c:v>
                </c:pt>
                <c:pt idx="1">
                  <c:v>77.515670903227218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294"/>
          <c:h val="8.6961345590442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4976"/>
          <c:y val="0.16650592588969856"/>
          <c:w val="0.84641738168379177"/>
          <c:h val="0.60454769240802453"/>
        </c:manualLayout>
      </c:layout>
      <c:barChart>
        <c:barDir val="col"/>
        <c:grouping val="clustered"/>
        <c:ser>
          <c:idx val="0"/>
          <c:order val="0"/>
          <c:tx>
            <c:strRef>
              <c:f>'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Insuficiencia de horas'!$C$11:$G$11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Insuficiencia de horas'!$C$15:$G$15</c:f>
              <c:numCache>
                <c:formatCode>#,##0</c:formatCode>
                <c:ptCount val="5"/>
                <c:pt idx="0">
                  <c:v>93.858000000000004</c:v>
                </c:pt>
                <c:pt idx="1">
                  <c:v>207.71799999999999</c:v>
                </c:pt>
                <c:pt idx="2">
                  <c:v>115.60866666666665</c:v>
                </c:pt>
                <c:pt idx="3">
                  <c:v>176.19666666666669</c:v>
                </c:pt>
                <c:pt idx="4">
                  <c:v>248.34066666666664</c:v>
                </c:pt>
              </c:numCache>
            </c:numRef>
          </c:val>
        </c:ser>
        <c:axId val="81234560"/>
        <c:axId val="81247232"/>
      </c:barChart>
      <c:catAx>
        <c:axId val="81234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47232"/>
        <c:crosses val="autoZero"/>
        <c:auto val="1"/>
        <c:lblAlgn val="ctr"/>
        <c:lblOffset val="100"/>
      </c:catAx>
      <c:valAx>
        <c:axId val="81247232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34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Insuficiencia de horas'!$O$15:$O$16</c:f>
              <c:numCache>
                <c:formatCode>#,##0</c:formatCode>
                <c:ptCount val="2"/>
                <c:pt idx="0">
                  <c:v>26.726613827260053</c:v>
                </c:pt>
                <c:pt idx="1">
                  <c:v>73.273386172739947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305"/>
          <c:h val="8.6961345590442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76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competencias'!$C$11:$G$11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Inadecuado por competencias'!$C$15:$G$15</c:f>
              <c:numCache>
                <c:formatCode>#,##0</c:formatCode>
                <c:ptCount val="5"/>
                <c:pt idx="0">
                  <c:v>205.74066666666667</c:v>
                </c:pt>
                <c:pt idx="1">
                  <c:v>349.56766666666664</c:v>
                </c:pt>
                <c:pt idx="2">
                  <c:v>271.58066666666667</c:v>
                </c:pt>
                <c:pt idx="3">
                  <c:v>374.21866666666671</c:v>
                </c:pt>
                <c:pt idx="4">
                  <c:v>388.82</c:v>
                </c:pt>
              </c:numCache>
            </c:numRef>
          </c:val>
        </c:ser>
        <c:axId val="81588992"/>
        <c:axId val="81590528"/>
      </c:barChart>
      <c:catAx>
        <c:axId val="81588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90528"/>
        <c:crosses val="autoZero"/>
        <c:auto val="1"/>
        <c:lblAlgn val="ctr"/>
        <c:lblOffset val="100"/>
      </c:catAx>
      <c:valAx>
        <c:axId val="81590528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88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247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competencias'!$O$15:$O$16</c:f>
              <c:numCache>
                <c:formatCode>#,##0</c:formatCode>
                <c:ptCount val="2"/>
                <c:pt idx="0">
                  <c:v>26.609192793349322</c:v>
                </c:pt>
                <c:pt idx="1">
                  <c:v>73.390807206650678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457"/>
          <c:y val="0.70590784485272651"/>
          <c:w val="0.36362579049721316"/>
          <c:h val="0.1091834354039081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89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ingresos'!$C$11:$G$11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Inadecuado por ingresos'!$C$15:$G$15</c:f>
              <c:numCache>
                <c:formatCode>#,##0</c:formatCode>
                <c:ptCount val="5"/>
                <c:pt idx="0">
                  <c:v>234.74633333333335</c:v>
                </c:pt>
                <c:pt idx="1">
                  <c:v>395.67900000000003</c:v>
                </c:pt>
                <c:pt idx="2">
                  <c:v>336.53733333333338</c:v>
                </c:pt>
                <c:pt idx="3">
                  <c:v>453.35266666666666</c:v>
                </c:pt>
                <c:pt idx="4">
                  <c:v>473.93799999999993</c:v>
                </c:pt>
              </c:numCache>
            </c:numRef>
          </c:val>
        </c:ser>
        <c:axId val="81694720"/>
        <c:axId val="81696256"/>
      </c:barChart>
      <c:catAx>
        <c:axId val="81694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96256"/>
        <c:crosses val="autoZero"/>
        <c:auto val="1"/>
        <c:lblAlgn val="ctr"/>
        <c:lblOffset val="100"/>
      </c:catAx>
      <c:valAx>
        <c:axId val="81696256"/>
        <c:scaling>
          <c:orientation val="minMax"/>
          <c:min val="1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947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ingresos'!$O$15:$O$16</c:f>
              <c:numCache>
                <c:formatCode>#,##0</c:formatCode>
                <c:ptCount val="2"/>
                <c:pt idx="0">
                  <c:v>20.854709028483455</c:v>
                </c:pt>
                <c:pt idx="1">
                  <c:v>79.145290971516545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846"/>
          <c:y val="0.79185245087607292"/>
          <c:w val="0.36362579049721327"/>
          <c:h val="8.6961345590442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(personas)'!$C$14:$F$14</c:f>
              <c:numCache>
                <c:formatCode>#,##0</c:formatCode>
                <c:ptCount val="4"/>
                <c:pt idx="0">
                  <c:v>1820.079</c:v>
                </c:pt>
                <c:pt idx="1">
                  <c:v>1740.3483333333334</c:v>
                </c:pt>
                <c:pt idx="2">
                  <c:v>1740.3879999999999</c:v>
                </c:pt>
                <c:pt idx="3">
                  <c:v>1833.0896666666667</c:v>
                </c:pt>
              </c:numCache>
            </c:numRef>
          </c:val>
        </c:ser>
        <c:axId val="81874944"/>
        <c:axId val="81876480"/>
      </c:barChart>
      <c:catAx>
        <c:axId val="81874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76480"/>
        <c:crosses val="autoZero"/>
        <c:auto val="1"/>
        <c:lblAlgn val="ctr"/>
        <c:lblOffset val="100"/>
      </c:catAx>
      <c:valAx>
        <c:axId val="81876480"/>
        <c:scaling>
          <c:orientation val="minMax"/>
          <c:min val="1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74944"/>
        <c:crosses val="autoZero"/>
        <c:crossBetween val="between"/>
        <c:majorUnit val="10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(personas)'!$C$17:$F$17</c:f>
              <c:numCache>
                <c:formatCode>#,##0</c:formatCode>
                <c:ptCount val="4"/>
                <c:pt idx="0">
                  <c:v>916.90466666666669</c:v>
                </c:pt>
                <c:pt idx="1">
                  <c:v>1055.2596666666668</c:v>
                </c:pt>
                <c:pt idx="2">
                  <c:v>1170.4246666666666</c:v>
                </c:pt>
                <c:pt idx="3">
                  <c:v>1249.893</c:v>
                </c:pt>
              </c:numCache>
            </c:numRef>
          </c:val>
        </c:ser>
        <c:axId val="81916672"/>
        <c:axId val="81918208"/>
      </c:barChart>
      <c:catAx>
        <c:axId val="81916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18208"/>
        <c:crosses val="autoZero"/>
        <c:auto val="1"/>
        <c:lblAlgn val="ctr"/>
        <c:lblOffset val="100"/>
      </c:catAx>
      <c:valAx>
        <c:axId val="81918208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16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(personas)'!$C$15:$F$15</c:f>
              <c:numCache>
                <c:formatCode>#,##0</c:formatCode>
                <c:ptCount val="4"/>
                <c:pt idx="0">
                  <c:v>151.19533333333334</c:v>
                </c:pt>
                <c:pt idx="1">
                  <c:v>139.09</c:v>
                </c:pt>
                <c:pt idx="2">
                  <c:v>151.43933333333334</c:v>
                </c:pt>
                <c:pt idx="3">
                  <c:v>151.97400000000002</c:v>
                </c:pt>
              </c:numCache>
            </c:numRef>
          </c:val>
        </c:ser>
        <c:axId val="81942016"/>
        <c:axId val="81943552"/>
      </c:barChart>
      <c:catAx>
        <c:axId val="81942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43552"/>
        <c:crosses val="autoZero"/>
        <c:auto val="1"/>
        <c:lblAlgn val="ctr"/>
        <c:lblOffset val="100"/>
      </c:catAx>
      <c:valAx>
        <c:axId val="81943552"/>
        <c:scaling>
          <c:orientation val="minMax"/>
          <c:min val="1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42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(personas)'!$C$18:$F$18</c:f>
              <c:numCache>
                <c:formatCode>#,##0</c:formatCode>
                <c:ptCount val="4"/>
                <c:pt idx="0">
                  <c:v>211.28333333333333</c:v>
                </c:pt>
                <c:pt idx="1">
                  <c:v>170.19233333333332</c:v>
                </c:pt>
                <c:pt idx="2">
                  <c:v>153.52199999999999</c:v>
                </c:pt>
                <c:pt idx="3">
                  <c:v>185.51866666666669</c:v>
                </c:pt>
              </c:numCache>
            </c:numRef>
          </c:val>
        </c:ser>
        <c:axId val="81975552"/>
        <c:axId val="81985536"/>
      </c:barChart>
      <c:catAx>
        <c:axId val="81975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85536"/>
        <c:crosses val="autoZero"/>
        <c:auto val="1"/>
        <c:lblAlgn val="ctr"/>
        <c:lblOffset val="100"/>
      </c:catAx>
      <c:valAx>
        <c:axId val="81985536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75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537"/>
          <c:y val="0.23275843967780188"/>
          <c:w val="0.81918270305897867"/>
          <c:h val="0.62111105077383255"/>
        </c:manualLayout>
      </c:layout>
      <c:barChart>
        <c:barDir val="col"/>
        <c:grouping val="clustered"/>
        <c:ser>
          <c:idx val="0"/>
          <c:order val="0"/>
          <c:tx>
            <c:strRef>
              <c:f>'Empleado particular'!$B$15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particular'!$C$11:$G$11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particular'!$C$15:$G$15</c:f>
              <c:numCache>
                <c:formatCode>#,##0</c:formatCode>
                <c:ptCount val="5"/>
                <c:pt idx="0">
                  <c:v>1762.8593333333331</c:v>
                </c:pt>
                <c:pt idx="1">
                  <c:v>1820.079</c:v>
                </c:pt>
                <c:pt idx="2">
                  <c:v>1740.3483333333334</c:v>
                </c:pt>
                <c:pt idx="3">
                  <c:v>1740.3879999999999</c:v>
                </c:pt>
                <c:pt idx="4">
                  <c:v>1833.0896666666667</c:v>
                </c:pt>
              </c:numCache>
            </c:numRef>
          </c:val>
        </c:ser>
        <c:axId val="81994112"/>
        <c:axId val="81995648"/>
      </c:barChart>
      <c:catAx>
        <c:axId val="81994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95648"/>
        <c:crosses val="autoZero"/>
        <c:auto val="1"/>
        <c:lblAlgn val="ctr"/>
        <c:lblOffset val="100"/>
      </c:catAx>
      <c:valAx>
        <c:axId val="81995648"/>
        <c:scaling>
          <c:orientation val="minMax"/>
          <c:min val="17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941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particular'!$N$16:$N$17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particular'!$O$16:$O$17</c:f>
              <c:numCache>
                <c:formatCode>#,##0</c:formatCode>
                <c:ptCount val="2"/>
                <c:pt idx="0">
                  <c:v>27.876160474075327</c:v>
                </c:pt>
                <c:pt idx="1">
                  <c:v>72.123839525924666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39"/>
          <c:h val="8.696134559044303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02"/>
          <c:y val="0.23275843967780188"/>
          <c:w val="0.84641738168379177"/>
          <c:h val="0.62111105077383255"/>
        </c:manualLayout>
      </c:layout>
      <c:barChart>
        <c:barDir val="col"/>
        <c:grouping val="clustered"/>
        <c:ser>
          <c:idx val="0"/>
          <c:order val="0"/>
          <c:tx>
            <c:strRef>
              <c:f>'Empleado del gobierno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del gobierno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del gobierno '!$C$15:$G$15</c:f>
              <c:numCache>
                <c:formatCode>#,##0</c:formatCode>
                <c:ptCount val="5"/>
                <c:pt idx="0">
                  <c:v>167.29833333333332</c:v>
                </c:pt>
                <c:pt idx="1">
                  <c:v>151.19533333333334</c:v>
                </c:pt>
                <c:pt idx="2">
                  <c:v>139.09</c:v>
                </c:pt>
                <c:pt idx="3">
                  <c:v>151.43933333333334</c:v>
                </c:pt>
                <c:pt idx="4">
                  <c:v>151.97400000000002</c:v>
                </c:pt>
              </c:numCache>
            </c:numRef>
          </c:val>
        </c:ser>
        <c:axId val="82036992"/>
        <c:axId val="82531072"/>
      </c:barChart>
      <c:catAx>
        <c:axId val="82036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31072"/>
        <c:crosses val="autoZero"/>
        <c:auto val="1"/>
        <c:lblAlgn val="ctr"/>
        <c:lblOffset val="100"/>
      </c:catAx>
      <c:valAx>
        <c:axId val="82531072"/>
        <c:scaling>
          <c:orientation val="minMax"/>
          <c:min val="1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36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del gobierno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del gobierno '!$O$16:$O$17</c:f>
              <c:numCache>
                <c:formatCode>#,##0</c:formatCode>
                <c:ptCount val="2"/>
                <c:pt idx="0">
                  <c:v>18.808554736070008</c:v>
                </c:pt>
                <c:pt idx="1">
                  <c:v>81.191445263929992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5"/>
          <c:h val="8.696134559044313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02"/>
          <c:y val="0.23275843967780188"/>
          <c:w val="0.84641738168379177"/>
          <c:h val="0.62111105077383255"/>
        </c:manualLayout>
      </c:layout>
      <c:barChart>
        <c:barDir val="col"/>
        <c:grouping val="clustered"/>
        <c:ser>
          <c:idx val="0"/>
          <c:order val="0"/>
          <c:tx>
            <c:strRef>
              <c:f>'Empleado doméstico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doméstico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doméstico '!$C$15:$G$15</c:f>
              <c:numCache>
                <c:formatCode>#,##0</c:formatCode>
                <c:ptCount val="5"/>
                <c:pt idx="0">
                  <c:v>126.48633333333333</c:v>
                </c:pt>
                <c:pt idx="1">
                  <c:v>142.99900000000002</c:v>
                </c:pt>
                <c:pt idx="2">
                  <c:v>129.065</c:v>
                </c:pt>
                <c:pt idx="3">
                  <c:v>144.61066666666667</c:v>
                </c:pt>
                <c:pt idx="4">
                  <c:v>161.13733333333332</c:v>
                </c:pt>
              </c:numCache>
            </c:numRef>
          </c:val>
        </c:ser>
        <c:axId val="82533376"/>
        <c:axId val="82535168"/>
      </c:barChart>
      <c:catAx>
        <c:axId val="82533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35168"/>
        <c:crosses val="autoZero"/>
        <c:auto val="1"/>
        <c:lblAlgn val="ctr"/>
        <c:lblOffset val="100"/>
      </c:catAx>
      <c:valAx>
        <c:axId val="82535168"/>
        <c:scaling>
          <c:orientation val="minMax"/>
          <c:min val="1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33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doméstico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doméstico '!$O$16:$O$17</c:f>
              <c:numCache>
                <c:formatCode>#,##0</c:formatCode>
                <c:ptCount val="2"/>
                <c:pt idx="0">
                  <c:v>23.724065636588133</c:v>
                </c:pt>
                <c:pt idx="1">
                  <c:v>76.275934363411864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61"/>
          <c:h val="8.696134559044321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1067"/>
          <c:y val="0.23275843967780188"/>
          <c:w val="0.81918270305897867"/>
          <c:h val="0.62111105077383255"/>
        </c:manualLayout>
      </c:layout>
      <c:barChart>
        <c:barDir val="col"/>
        <c:grouping val="clustered"/>
        <c:ser>
          <c:idx val="0"/>
          <c:order val="0"/>
          <c:tx>
            <c:strRef>
              <c:f>'Cuenta propia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'Cuenta propia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'Cuenta propia '!$C$15:$G$15</c:f>
              <c:numCache>
                <c:formatCode>#,##0</c:formatCode>
                <c:ptCount val="5"/>
                <c:pt idx="0">
                  <c:v>868.83299999999997</c:v>
                </c:pt>
                <c:pt idx="1">
                  <c:v>916.90466666666669</c:v>
                </c:pt>
                <c:pt idx="2">
                  <c:v>1055.2596666666668</c:v>
                </c:pt>
                <c:pt idx="3">
                  <c:v>1170.4246666666666</c:v>
                </c:pt>
                <c:pt idx="4">
                  <c:v>1249.893</c:v>
                </c:pt>
              </c:numCache>
            </c:numRef>
          </c:val>
        </c:ser>
        <c:axId val="82789120"/>
        <c:axId val="82790656"/>
      </c:barChart>
      <c:catAx>
        <c:axId val="82789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90656"/>
        <c:crosses val="autoZero"/>
        <c:auto val="1"/>
        <c:lblAlgn val="ctr"/>
        <c:lblOffset val="100"/>
      </c:catAx>
      <c:valAx>
        <c:axId val="82790656"/>
        <c:scaling>
          <c:orientation val="minMax"/>
          <c:min val="8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89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'Cuenta propia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'Cuenta propia '!$O$16:$O$17</c:f>
              <c:numCache>
                <c:formatCode>#,##0</c:formatCode>
                <c:ptCount val="2"/>
                <c:pt idx="0">
                  <c:v>15.024600381537311</c:v>
                </c:pt>
                <c:pt idx="1">
                  <c:v>84.975399618462689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72"/>
          <c:h val="8.696134559044330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68"/>
          <c:y val="0.23275843967780188"/>
          <c:w val="0.84641738168379177"/>
          <c:h val="0.62111105077383255"/>
        </c:manualLayout>
      </c:layout>
      <c:barChart>
        <c:barDir val="col"/>
        <c:grouping val="clustered"/>
        <c:ser>
          <c:idx val="0"/>
          <c:order val="0"/>
          <c:tx>
            <c:strRef>
              <c:f>'Patrón o 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'Patrón o empleador'!$C$11:$G$11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'Patrón o empleador'!$C$15:$G$15</c:f>
              <c:numCache>
                <c:formatCode>#,##0</c:formatCode>
                <c:ptCount val="5"/>
                <c:pt idx="0">
                  <c:v>145.56</c:v>
                </c:pt>
                <c:pt idx="1">
                  <c:v>211.28333333333333</c:v>
                </c:pt>
                <c:pt idx="2">
                  <c:v>170.19233333333332</c:v>
                </c:pt>
                <c:pt idx="3">
                  <c:v>153.52199999999999</c:v>
                </c:pt>
                <c:pt idx="4">
                  <c:v>185.51866666666669</c:v>
                </c:pt>
              </c:numCache>
            </c:numRef>
          </c:val>
        </c:ser>
        <c:axId val="82807808"/>
        <c:axId val="82769024"/>
      </c:barChart>
      <c:catAx>
        <c:axId val="82807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69024"/>
        <c:crosses val="autoZero"/>
        <c:auto val="1"/>
        <c:lblAlgn val="ctr"/>
        <c:lblOffset val="100"/>
      </c:catAx>
      <c:valAx>
        <c:axId val="82769024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807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'Patrón o 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'Patrón o empleador'!$O$16:$O$17</c:f>
              <c:numCache>
                <c:formatCode>#,##0</c:formatCode>
                <c:ptCount val="2"/>
                <c:pt idx="0">
                  <c:v>19.375520022837492</c:v>
                </c:pt>
                <c:pt idx="1">
                  <c:v>80.624479977162508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83"/>
          <c:h val="8.696134559044338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02"/>
          <c:y val="0.23275843967780188"/>
          <c:w val="0.84641738168379177"/>
          <c:h val="0.62111105077383255"/>
        </c:manualLayout>
      </c:layout>
      <c:barChart>
        <c:barDir val="col"/>
        <c:grouping val="clustered"/>
        <c:ser>
          <c:idx val="0"/>
          <c:order val="0"/>
          <c:tx>
            <c:strRef>
              <c:f>'Trab familiar sin remuneración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familiar sin remuneración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'Trab familiar sin remuneración '!$C$15:$G$15</c:f>
              <c:numCache>
                <c:formatCode>#,##0</c:formatCode>
                <c:ptCount val="5"/>
                <c:pt idx="0">
                  <c:v>51.398666666666678</c:v>
                </c:pt>
                <c:pt idx="1">
                  <c:v>71.886333333333326</c:v>
                </c:pt>
                <c:pt idx="2">
                  <c:v>79.688999999999993</c:v>
                </c:pt>
                <c:pt idx="3">
                  <c:v>74.353333333333339</c:v>
                </c:pt>
                <c:pt idx="4">
                  <c:v>82.177000000000007</c:v>
                </c:pt>
              </c:numCache>
            </c:numRef>
          </c:val>
        </c:ser>
        <c:axId val="82917632"/>
        <c:axId val="83038208"/>
      </c:barChart>
      <c:catAx>
        <c:axId val="82917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38208"/>
        <c:crosses val="autoZero"/>
        <c:auto val="1"/>
        <c:lblAlgn val="ctr"/>
        <c:lblOffset val="100"/>
      </c:catAx>
      <c:valAx>
        <c:axId val="83038208"/>
        <c:scaling>
          <c:orientation val="minMax"/>
          <c:min val="4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17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familiar sin remuneración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familiar sin remuneración '!$O$16:$O$17</c:f>
              <c:numCache>
                <c:formatCode>#,##0</c:formatCode>
                <c:ptCount val="2"/>
                <c:pt idx="0">
                  <c:v>9.225948562729311</c:v>
                </c:pt>
                <c:pt idx="1">
                  <c:v>90.774051437270685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94"/>
          <c:h val="8.6961345590443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'Trab sin remuneración otras emp'!$B$15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sin remuneración otras emp'!$C$11:$G$11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'Trab sin remuneración otras emp'!$C$15:$G$15</c:f>
              <c:numCache>
                <c:formatCode>#,##0</c:formatCode>
                <c:ptCount val="5"/>
                <c:pt idx="0">
                  <c:v>6.9543333333333335</c:v>
                </c:pt>
                <c:pt idx="1">
                  <c:v>6.649</c:v>
                </c:pt>
                <c:pt idx="2">
                  <c:v>4.9220000000000006</c:v>
                </c:pt>
                <c:pt idx="3">
                  <c:v>3.0286666666666666</c:v>
                </c:pt>
                <c:pt idx="4">
                  <c:v>15.264000000000001</c:v>
                </c:pt>
              </c:numCache>
            </c:numRef>
          </c:val>
        </c:ser>
        <c:axId val="83040512"/>
        <c:axId val="83070976"/>
      </c:barChart>
      <c:catAx>
        <c:axId val="83040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70976"/>
        <c:crosses val="autoZero"/>
        <c:auto val="1"/>
        <c:lblAlgn val="ctr"/>
        <c:lblOffset val="100"/>
      </c:catAx>
      <c:valAx>
        <c:axId val="83070976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40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sin remuneración otras emp'!$N$16:$N$17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sin remuneración otras emp'!$O$16:$O$17</c:f>
              <c:numCache>
                <c:formatCode>#,##0</c:formatCode>
                <c:ptCount val="2"/>
                <c:pt idx="0">
                  <c:v>2.6351231005271494</c:v>
                </c:pt>
                <c:pt idx="1">
                  <c:v>97.364876899472847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05"/>
          <c:h val="8.69613455904435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80188"/>
          <c:w val="0.88277014700516698"/>
          <c:h val="0.62111105077383255"/>
        </c:manualLayout>
      </c:layout>
      <c:barChart>
        <c:barDir val="col"/>
        <c:grouping val="clustered"/>
        <c:ser>
          <c:idx val="0"/>
          <c:order val="0"/>
          <c:tx>
            <c:strRef>
              <c:f>'Jornalero o Peón'!$B$18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'Jornalero o Peón'!$C$11:$G$11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'Jornalero o Peón'!$C$18:$G$18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1.8123333333333334</c:v>
                </c:pt>
                <c:pt idx="3">
                  <c:v>0</c:v>
                </c:pt>
                <c:pt idx="4">
                  <c:v>0.78100000000000003</c:v>
                </c:pt>
              </c:numCache>
            </c:numRef>
          </c:val>
        </c:ser>
        <c:axId val="83316736"/>
        <c:axId val="83318272"/>
      </c:barChart>
      <c:catAx>
        <c:axId val="83316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18272"/>
        <c:crosses val="autoZero"/>
        <c:auto val="1"/>
        <c:lblAlgn val="ctr"/>
        <c:lblOffset val="100"/>
      </c:catAx>
      <c:valAx>
        <c:axId val="833182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167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,##0.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'Jornalero o 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'Jornalero o Peón'!$O$16:$O$17</c:f>
              <c:numCache>
                <c:formatCode>#,##0.0</c:formatCode>
                <c:ptCount val="2"/>
                <c:pt idx="0">
                  <c:v>9.3302229935241968E-2</c:v>
                </c:pt>
                <c:pt idx="1">
                  <c:v>99.203725399152759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16"/>
          <c:h val="8.69613455904436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80188"/>
          <c:w val="0.86459376434447965"/>
          <c:h val="0.62111105077383255"/>
        </c:manualLayout>
      </c:layout>
      <c:barChart>
        <c:barDir val="col"/>
        <c:grouping val="clustered"/>
        <c:ser>
          <c:idx val="0"/>
          <c:order val="0"/>
          <c:tx>
            <c:strRef>
              <c:f>Otro!$B$15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Otro!$C$11:$G$11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Otro!$C$15:$G$15</c:f>
              <c:numCache>
                <c:formatCode>#,##0</c:formatCode>
                <c:ptCount val="5"/>
                <c:pt idx="0">
                  <c:v>4.1559999999999997</c:v>
                </c:pt>
                <c:pt idx="1">
                  <c:v>1.6890000000000001</c:v>
                </c:pt>
                <c:pt idx="2">
                  <c:v>1.774</c:v>
                </c:pt>
                <c:pt idx="3">
                  <c:v>3.0076666666666667</c:v>
                </c:pt>
                <c:pt idx="4">
                  <c:v>7.4139999999999988</c:v>
                </c:pt>
              </c:numCache>
            </c:numRef>
          </c:val>
        </c:ser>
        <c:axId val="83405824"/>
        <c:axId val="82281216"/>
      </c:barChart>
      <c:catAx>
        <c:axId val="83405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81216"/>
        <c:crosses val="autoZero"/>
        <c:auto val="1"/>
        <c:lblAlgn val="ctr"/>
        <c:lblOffset val="100"/>
      </c:catAx>
      <c:valAx>
        <c:axId val="82281216"/>
        <c:scaling>
          <c:orientation val="minMax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05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Otro!$N$16:$N$17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Otro!$O$16:$O$17</c:f>
              <c:numCache>
                <c:formatCode>#,##0</c:formatCode>
                <c:ptCount val="2"/>
                <c:pt idx="0">
                  <c:v>30.370309683762077</c:v>
                </c:pt>
                <c:pt idx="1">
                  <c:v>69.629690316237927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27"/>
          <c:h val="8.696134559044370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'Indicadores Secretaría'!$L$13:$L$14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'Indicadores Secretaría'!$F$13:$F$14</c:f>
              <c:numCache>
                <c:formatCode>#,##0</c:formatCode>
                <c:ptCount val="2"/>
                <c:pt idx="0">
                  <c:v>1985.0636666666667</c:v>
                </c:pt>
                <c:pt idx="1">
                  <c:v>1702.1849999999997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3685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444"/>
          <c:w val="0.82021562265349457"/>
          <c:h val="0.60911544639010529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'Indicadores Secretaría'!$C$31:$G$31</c:f>
              <c:numCache>
                <c:formatCode>#,##0.0</c:formatCode>
                <c:ptCount val="5"/>
                <c:pt idx="0">
                  <c:v>61.596608995391371</c:v>
                </c:pt>
                <c:pt idx="1">
                  <c:v>59.327740601804337</c:v>
                </c:pt>
                <c:pt idx="2">
                  <c:v>56.57290116780694</c:v>
                </c:pt>
                <c:pt idx="3">
                  <c:v>54.982593553293462</c:v>
                </c:pt>
                <c:pt idx="4">
                  <c:v>53.835904386161104</c:v>
                </c:pt>
              </c:numCache>
            </c:numRef>
          </c:val>
        </c:ser>
        <c:marker val="1"/>
        <c:axId val="83658624"/>
        <c:axId val="83660160"/>
      </c:lineChart>
      <c:catAx>
        <c:axId val="83658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60160"/>
        <c:crosses val="autoZero"/>
        <c:auto val="1"/>
        <c:lblAlgn val="ctr"/>
        <c:lblOffset val="100"/>
      </c:catAx>
      <c:valAx>
        <c:axId val="836601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586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449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'Indicadores Secretaría'!$C$32:$G$32</c:f>
              <c:numCache>
                <c:formatCode>#,##0.0</c:formatCode>
                <c:ptCount val="5"/>
                <c:pt idx="0">
                  <c:v>38.403391004608629</c:v>
                </c:pt>
                <c:pt idx="1">
                  <c:v>40.672259398195663</c:v>
                </c:pt>
                <c:pt idx="2">
                  <c:v>43.427098832193053</c:v>
                </c:pt>
                <c:pt idx="3">
                  <c:v>45.017406446706538</c:v>
                </c:pt>
                <c:pt idx="4">
                  <c:v>46.164095613838896</c:v>
                </c:pt>
              </c:numCache>
            </c:numRef>
          </c:val>
        </c:ser>
        <c:marker val="1"/>
        <c:axId val="83679872"/>
        <c:axId val="83689856"/>
      </c:lineChart>
      <c:catAx>
        <c:axId val="83679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89856"/>
        <c:crosses val="autoZero"/>
        <c:auto val="1"/>
        <c:lblAlgn val="ctr"/>
        <c:lblOffset val="100"/>
      </c:catAx>
      <c:valAx>
        <c:axId val="83689856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79872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537"/>
          <c:y val="0.23275843967780188"/>
          <c:w val="0.81918270305897867"/>
          <c:h val="0.62111105077383255"/>
        </c:manualLayout>
      </c:layout>
      <c:barChart>
        <c:barDir val="col"/>
        <c:grouping val="clustered"/>
        <c:ser>
          <c:idx val="0"/>
          <c:order val="0"/>
          <c:tx>
            <c:strRef>
              <c:f>'Empleado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Asalariado'!$C$11:$G$11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Asalariado'!$C$15:$G$15</c:f>
              <c:numCache>
                <c:formatCode>#,##0</c:formatCode>
                <c:ptCount val="5"/>
                <c:pt idx="0">
                  <c:v>1930.1576666666665</c:v>
                </c:pt>
                <c:pt idx="1">
                  <c:v>1971.2743333333333</c:v>
                </c:pt>
                <c:pt idx="2">
                  <c:v>1879.4383333333333</c:v>
                </c:pt>
                <c:pt idx="3">
                  <c:v>1891.8273333333332</c:v>
                </c:pt>
                <c:pt idx="4">
                  <c:v>1985.0636666666667</c:v>
                </c:pt>
              </c:numCache>
            </c:numRef>
          </c:val>
        </c:ser>
        <c:axId val="83704832"/>
        <c:axId val="83739392"/>
      </c:barChart>
      <c:catAx>
        <c:axId val="83704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39392"/>
        <c:crosses val="autoZero"/>
        <c:auto val="1"/>
        <c:lblAlgn val="ctr"/>
        <c:lblOffset val="100"/>
      </c:catAx>
      <c:valAx>
        <c:axId val="83739392"/>
        <c:scaling>
          <c:orientation val="minMax"/>
          <c:min val="18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04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Asalariado'!$O$16:$O$17</c:f>
              <c:numCache>
                <c:formatCode>#,##0</c:formatCode>
                <c:ptCount val="2"/>
                <c:pt idx="0">
                  <c:v>26.883903004002619</c:v>
                </c:pt>
                <c:pt idx="1">
                  <c:v>73.116096995997381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39"/>
          <c:h val="8.6961345590443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57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0.14793249695240376"/>
          <c:y val="0.25601416102057145"/>
          <c:w val="0.81918270305897867"/>
          <c:h val="0.49085454434475023"/>
        </c:manualLayout>
      </c:layout>
      <c:barChart>
        <c:barDir val="col"/>
        <c:grouping val="clustered"/>
        <c:ser>
          <c:idx val="0"/>
          <c:order val="0"/>
          <c:tx>
            <c:strRef>
              <c:f>'Empleado no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no asalariado'!$C$11:$G$11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no asalariado'!$C$15:$G$15</c:f>
              <c:numCache>
                <c:formatCode>#,##0</c:formatCode>
                <c:ptCount val="5"/>
                <c:pt idx="0">
                  <c:v>1203.387666666667</c:v>
                </c:pt>
                <c:pt idx="1">
                  <c:v>1351.4113333333335</c:v>
                </c:pt>
                <c:pt idx="2">
                  <c:v>1442.7146666666665</c:v>
                </c:pt>
                <c:pt idx="3">
                  <c:v>1548.9476666666669</c:v>
                </c:pt>
                <c:pt idx="4">
                  <c:v>1702.1849999999997</c:v>
                </c:pt>
              </c:numCache>
            </c:numRef>
          </c:val>
        </c:ser>
        <c:axId val="83772544"/>
        <c:axId val="83831808"/>
      </c:barChart>
      <c:catAx>
        <c:axId val="83772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31808"/>
        <c:crosses val="autoZero"/>
        <c:auto val="1"/>
        <c:lblAlgn val="ctr"/>
        <c:lblOffset val="100"/>
      </c:catAx>
      <c:valAx>
        <c:axId val="83831808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72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no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no asalariado'!$O$16:$O$17</c:f>
              <c:numCache>
                <c:formatCode>#,##0</c:formatCode>
                <c:ptCount val="2"/>
                <c:pt idx="0">
                  <c:v>14.407533830325118</c:v>
                </c:pt>
                <c:pt idx="1">
                  <c:v>85.592466169674879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564"/>
          <c:w val="0.3636257904972145"/>
          <c:h val="8.69613455904438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2224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empleados asalariados'!$B$14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empleados asalariados'!$C$14:$J$14</c:f>
              <c:numCache>
                <c:formatCode>0.0</c:formatCode>
                <c:ptCount val="8"/>
                <c:pt idx="0">
                  <c:v>1636.8813333333333</c:v>
                </c:pt>
                <c:pt idx="1">
                  <c:v>1760.9516666666668</c:v>
                </c:pt>
                <c:pt idx="2">
                  <c:v>1920.9193333333333</c:v>
                </c:pt>
                <c:pt idx="3">
                  <c:v>1930.1576666666665</c:v>
                </c:pt>
                <c:pt idx="4">
                  <c:v>1971.2743333333333</c:v>
                </c:pt>
                <c:pt idx="5">
                  <c:v>1879.4383333333333</c:v>
                </c:pt>
                <c:pt idx="6">
                  <c:v>1891.8273333333332</c:v>
                </c:pt>
                <c:pt idx="7" formatCode="#,##0.0">
                  <c:v>1985.0636666666667</c:v>
                </c:pt>
              </c:numCache>
            </c:numRef>
          </c:val>
        </c:ser>
        <c:ser>
          <c:idx val="1"/>
          <c:order val="1"/>
          <c:tx>
            <c:strRef>
              <c:f>'Tasa de empleados asalariados'!$B$13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empleados asalariados'!$C$13:$J$13</c:f>
              <c:numCache>
                <c:formatCode>0.0</c:formatCode>
                <c:ptCount val="8"/>
                <c:pt idx="0">
                  <c:v>6497.2626666666656</c:v>
                </c:pt>
                <c:pt idx="1">
                  <c:v>6684.0476666666673</c:v>
                </c:pt>
                <c:pt idx="2">
                  <c:v>7189.197666666666</c:v>
                </c:pt>
                <c:pt idx="3">
                  <c:v>7225.8813333333328</c:v>
                </c:pt>
                <c:pt idx="4">
                  <c:v>7058.708333333333</c:v>
                </c:pt>
                <c:pt idx="5">
                  <c:v>6999.7966666666671</c:v>
                </c:pt>
                <c:pt idx="6">
                  <c:v>7215.1619999999994</c:v>
                </c:pt>
                <c:pt idx="7" formatCode="#,##0.0">
                  <c:v>7383.8373333333329</c:v>
                </c:pt>
              </c:numCache>
            </c:numRef>
          </c:val>
        </c:ser>
        <c:marker val="1"/>
        <c:axId val="82150912"/>
        <c:axId val="82152448"/>
      </c:lineChart>
      <c:catAx>
        <c:axId val="82150912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52448"/>
        <c:crosses val="autoZero"/>
        <c:auto val="1"/>
        <c:lblAlgn val="ctr"/>
        <c:lblOffset val="100"/>
      </c:catAx>
      <c:valAx>
        <c:axId val="821524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5091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60918286321804715"/>
          <c:y val="0.47078470704470166"/>
          <c:w val="0.38451898203886598"/>
          <c:h val="0.15434827300579959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4803149606300934" l="0.70866141732284904" r="0.70866141732284904" t="0.74803149606300934" header="0.31496062992127127" footer="0.31496062992127127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4033E-2"/>
          <c:y val="0.25568161934303668"/>
          <c:w val="0.84139573174553761"/>
          <c:h val="0.54155368443472351"/>
        </c:manualLayout>
      </c:layout>
      <c:lineChart>
        <c:grouping val="standard"/>
        <c:ser>
          <c:idx val="0"/>
          <c:order val="0"/>
          <c:tx>
            <c:strRef>
              <c:f>'Tasa de empl no asalariados'!$B$14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 no asalariados'!$C$14:$J$14</c:f>
              <c:numCache>
                <c:formatCode>0.0</c:formatCode>
                <c:ptCount val="8"/>
                <c:pt idx="0">
                  <c:v>1268.9080000000004</c:v>
                </c:pt>
                <c:pt idx="1">
                  <c:v>1218.2536666666665</c:v>
                </c:pt>
                <c:pt idx="2">
                  <c:v>1258.7903333333338</c:v>
                </c:pt>
                <c:pt idx="3">
                  <c:v>1203.387666666667</c:v>
                </c:pt>
                <c:pt idx="4">
                  <c:v>1351.4113333333335</c:v>
                </c:pt>
                <c:pt idx="5">
                  <c:v>1442.7146666666665</c:v>
                </c:pt>
                <c:pt idx="6">
                  <c:v>1548.9476666666669</c:v>
                </c:pt>
                <c:pt idx="7" formatCode="#,##0.0">
                  <c:v>1702.1849999999997</c:v>
                </c:pt>
              </c:numCache>
            </c:numRef>
          </c:val>
        </c:ser>
        <c:ser>
          <c:idx val="1"/>
          <c:order val="1"/>
          <c:tx>
            <c:strRef>
              <c:f>'Tasa de empl no asalariados'!$B$13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 no asalariados'!$C$13:$J$13</c:f>
              <c:numCache>
                <c:formatCode>0.0</c:formatCode>
                <c:ptCount val="8"/>
                <c:pt idx="0">
                  <c:v>9960.0553333333337</c:v>
                </c:pt>
                <c:pt idx="1">
                  <c:v>9843.4726666666666</c:v>
                </c:pt>
                <c:pt idx="2">
                  <c:v>9873.2523333333338</c:v>
                </c:pt>
                <c:pt idx="3">
                  <c:v>9260.9169999999995</c:v>
                </c:pt>
                <c:pt idx="4">
                  <c:v>10198.100333333336</c:v>
                </c:pt>
                <c:pt idx="5">
                  <c:v>10650.070000000002</c:v>
                </c:pt>
                <c:pt idx="6">
                  <c:v>11409.723333333335</c:v>
                </c:pt>
                <c:pt idx="7" formatCode="#,##0.0">
                  <c:v>11814.548000000003</c:v>
                </c:pt>
              </c:numCache>
            </c:numRef>
          </c:val>
        </c:ser>
        <c:marker val="1"/>
        <c:axId val="84297600"/>
        <c:axId val="84299136"/>
      </c:lineChart>
      <c:catAx>
        <c:axId val="84297600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99136"/>
        <c:crosses val="autoZero"/>
        <c:auto val="1"/>
        <c:lblAlgn val="ctr"/>
        <c:lblOffset val="100"/>
      </c:catAx>
      <c:valAx>
        <c:axId val="84299136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9760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778"/>
          <c:y val="0.26260520031385537"/>
          <c:w val="0.2725033908973018"/>
          <c:h val="0.100788225001287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4997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518"/>
          <c:w val="0.67288166960782336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actividad'!$C$16:$F$16</c:f>
              <c:numCache>
                <c:formatCode>#,##0.0</c:formatCode>
                <c:ptCount val="4"/>
                <c:pt idx="0">
                  <c:v>590.86966666666672</c:v>
                </c:pt>
                <c:pt idx="1">
                  <c:v>567.67833333333328</c:v>
                </c:pt>
                <c:pt idx="2">
                  <c:v>559.74199999999996</c:v>
                </c:pt>
                <c:pt idx="3">
                  <c:v>604.46699999999998</c:v>
                </c:pt>
              </c:numCache>
            </c:numRef>
          </c:val>
        </c:ser>
        <c:ser>
          <c:idx val="3"/>
          <c:order val="1"/>
          <c:tx>
            <c:strRef>
              <c:f>'Rama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actividad'!$C$18:$F$18</c:f>
              <c:numCache>
                <c:formatCode>#,##0.0</c:formatCode>
                <c:ptCount val="4"/>
                <c:pt idx="0">
                  <c:v>173.80833333333331</c:v>
                </c:pt>
                <c:pt idx="1">
                  <c:v>179.81600000000003</c:v>
                </c:pt>
                <c:pt idx="2">
                  <c:v>179.958</c:v>
                </c:pt>
                <c:pt idx="3">
                  <c:v>243.63</c:v>
                </c:pt>
              </c:numCache>
            </c:numRef>
          </c:val>
        </c:ser>
        <c:ser>
          <c:idx val="5"/>
          <c:order val="2"/>
          <c:tx>
            <c:strRef>
              <c:f>'Rama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actividad'!$C$19:$F$19</c:f>
              <c:numCache>
                <c:formatCode>#,##0.0</c:formatCode>
                <c:ptCount val="4"/>
                <c:pt idx="0">
                  <c:v>851.72933333333333</c:v>
                </c:pt>
                <c:pt idx="1">
                  <c:v>902.44066666666674</c:v>
                </c:pt>
                <c:pt idx="2">
                  <c:v>974.06133333333344</c:v>
                </c:pt>
                <c:pt idx="3">
                  <c:v>1027.2296666666666</c:v>
                </c:pt>
              </c:numCache>
            </c:numRef>
          </c:val>
        </c:ser>
        <c:ser>
          <c:idx val="6"/>
          <c:order val="3"/>
          <c:tx>
            <c:strRef>
              <c:f>'Rama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actividad'!$C$20:$F$20</c:f>
              <c:numCache>
                <c:formatCode>#,##0.0</c:formatCode>
                <c:ptCount val="4"/>
                <c:pt idx="0">
                  <c:v>325.29866666666663</c:v>
                </c:pt>
                <c:pt idx="1">
                  <c:v>282.19233333333335</c:v>
                </c:pt>
                <c:pt idx="2">
                  <c:v>340.47033333333331</c:v>
                </c:pt>
                <c:pt idx="3">
                  <c:v>362.0796666666667</c:v>
                </c:pt>
              </c:numCache>
            </c:numRef>
          </c:val>
        </c:ser>
        <c:ser>
          <c:idx val="1"/>
          <c:order val="4"/>
          <c:tx>
            <c:strRef>
              <c:f>'Rama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actividad'!$C$22:$F$22</c:f>
              <c:numCache>
                <c:formatCode>#,##0.0</c:formatCode>
                <c:ptCount val="4"/>
                <c:pt idx="0">
                  <c:v>423.40533333333332</c:v>
                </c:pt>
                <c:pt idx="1">
                  <c:v>436.73</c:v>
                </c:pt>
                <c:pt idx="2">
                  <c:v>449.94166666666661</c:v>
                </c:pt>
                <c:pt idx="3">
                  <c:v>468.54333333333335</c:v>
                </c:pt>
              </c:numCache>
            </c:numRef>
          </c:val>
        </c:ser>
        <c:ser>
          <c:idx val="2"/>
          <c:order val="5"/>
          <c:tx>
            <c:strRef>
              <c:f>'Rama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actividad'!$C$23:$F$23</c:f>
              <c:numCache>
                <c:formatCode>#,##0.0</c:formatCode>
                <c:ptCount val="4"/>
                <c:pt idx="0">
                  <c:v>807.447</c:v>
                </c:pt>
                <c:pt idx="1">
                  <c:v>794.37333333333333</c:v>
                </c:pt>
                <c:pt idx="2">
                  <c:v>785.2833333333333</c:v>
                </c:pt>
                <c:pt idx="3">
                  <c:v>843.68400000000008</c:v>
                </c:pt>
              </c:numCache>
            </c:numRef>
          </c:val>
        </c:ser>
        <c:marker val="1"/>
        <c:axId val="84387328"/>
        <c:axId val="84388864"/>
      </c:lineChart>
      <c:catAx>
        <c:axId val="84387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388864"/>
        <c:crosses val="autoZero"/>
        <c:auto val="1"/>
        <c:lblAlgn val="ctr"/>
        <c:lblOffset val="100"/>
      </c:catAx>
      <c:valAx>
        <c:axId val="843888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38732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394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2611E-2"/>
          <c:y val="0.23275843967780183"/>
          <c:w val="0.88432629549624142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'No informa'!$C$15:$G$15</c:f>
              <c:numCache>
                <c:formatCode>#,##0.0</c:formatCode>
                <c:ptCount val="5"/>
                <c:pt idx="0">
                  <c:v>0.67833333333333334</c:v>
                </c:pt>
                <c:pt idx="1">
                  <c:v>2.8613333333333331</c:v>
                </c:pt>
                <c:pt idx="2">
                  <c:v>6.1019999999999994</c:v>
                </c:pt>
                <c:pt idx="3">
                  <c:v>1.9850000000000001</c:v>
                </c:pt>
                <c:pt idx="4">
                  <c:v>0.83633333333333326</c:v>
                </c:pt>
              </c:numCache>
            </c:numRef>
          </c:val>
        </c:ser>
        <c:axId val="84542592"/>
        <c:axId val="84544128"/>
      </c:barChart>
      <c:catAx>
        <c:axId val="84542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44128"/>
        <c:crosses val="autoZero"/>
        <c:auto val="1"/>
        <c:lblAlgn val="ctr"/>
        <c:lblOffset val="100"/>
      </c:catAx>
      <c:valAx>
        <c:axId val="845441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42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'No informa'!$O$15:$O$16</c:f>
              <c:numCache>
                <c:formatCode>#,##0</c:formatCode>
                <c:ptCount val="2"/>
                <c:pt idx="0">
                  <c:v>43.06556814280809</c:v>
                </c:pt>
                <c:pt idx="1">
                  <c:v>56.93443185719191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5"/>
          <c:h val="8.696134559044313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80183"/>
          <c:w val="0.86668613443187992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'Agro, pesca, 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'Agro, pesca, ganad'!$C$11:$G$11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'Agro, pesca, ganad'!$C$15:$G$15</c:f>
              <c:numCache>
                <c:formatCode>#,##0</c:formatCode>
                <c:ptCount val="5"/>
                <c:pt idx="0">
                  <c:v>9.4156666666666666</c:v>
                </c:pt>
                <c:pt idx="1">
                  <c:v>21.517333333333337</c:v>
                </c:pt>
                <c:pt idx="2">
                  <c:v>31.24666666666667</c:v>
                </c:pt>
                <c:pt idx="3">
                  <c:v>18.980333333333334</c:v>
                </c:pt>
                <c:pt idx="4">
                  <c:v>16.619666666666664</c:v>
                </c:pt>
              </c:numCache>
            </c:numRef>
          </c:val>
        </c:ser>
        <c:axId val="84646912"/>
        <c:axId val="84685568"/>
      </c:barChart>
      <c:catAx>
        <c:axId val="84646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85568"/>
        <c:crosses val="autoZero"/>
        <c:auto val="1"/>
        <c:lblAlgn val="ctr"/>
        <c:lblOffset val="100"/>
      </c:catAx>
      <c:valAx>
        <c:axId val="84685568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46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'Agro, pesca, 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'Agro, pesca, ganad'!$O$15:$O$16</c:f>
              <c:numCache>
                <c:formatCode>#,##0.0</c:formatCode>
                <c:ptCount val="2"/>
                <c:pt idx="0">
                  <c:v>0.46632615258336857</c:v>
                </c:pt>
                <c:pt idx="1">
                  <c:v>99.533673847416637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61"/>
          <c:h val="8.696134559044321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55"/>
          <c:y val="0.23275843967780183"/>
          <c:w val="0.86697977730758702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'Explot de Minas y Cant'!$C$15:$G$15</c:f>
              <c:numCache>
                <c:formatCode>#,##0</c:formatCode>
                <c:ptCount val="5"/>
                <c:pt idx="0">
                  <c:v>6.1613333333333342</c:v>
                </c:pt>
                <c:pt idx="1">
                  <c:v>15.04</c:v>
                </c:pt>
                <c:pt idx="2">
                  <c:v>8.4169999999999998</c:v>
                </c:pt>
                <c:pt idx="3">
                  <c:v>9.5616666666666656</c:v>
                </c:pt>
                <c:pt idx="4">
                  <c:v>18.397333333333336</c:v>
                </c:pt>
              </c:numCache>
            </c:numRef>
          </c:val>
        </c:ser>
        <c:axId val="84690048"/>
        <c:axId val="84702336"/>
      </c:barChart>
      <c:catAx>
        <c:axId val="84690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02336"/>
        <c:crosses val="autoZero"/>
        <c:auto val="1"/>
        <c:lblAlgn val="ctr"/>
        <c:lblOffset val="100"/>
      </c:catAx>
      <c:valAx>
        <c:axId val="84702336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90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Cant'!$O$15:$O$16</c:f>
              <c:numCache>
                <c:formatCode>#,##0</c:formatCode>
                <c:ptCount val="2"/>
                <c:pt idx="0">
                  <c:v>9.2508879290260193</c:v>
                </c:pt>
                <c:pt idx="1">
                  <c:v>90.749112070973979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72"/>
          <c:h val="8.696134559044330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183"/>
          <c:w val="0.84978542155915571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'Industria manufacturera'!$C$15:$G$15</c:f>
              <c:numCache>
                <c:formatCode>#,##0</c:formatCode>
                <c:ptCount val="5"/>
                <c:pt idx="0">
                  <c:v>543.47799999999995</c:v>
                </c:pt>
                <c:pt idx="1">
                  <c:v>590.86966666666672</c:v>
                </c:pt>
                <c:pt idx="2">
                  <c:v>567.67833333333328</c:v>
                </c:pt>
                <c:pt idx="3">
                  <c:v>559.74199999999996</c:v>
                </c:pt>
                <c:pt idx="4">
                  <c:v>604.46699999999998</c:v>
                </c:pt>
              </c:numCache>
            </c:numRef>
          </c:val>
        </c:ser>
        <c:axId val="84098048"/>
        <c:axId val="84144896"/>
      </c:barChart>
      <c:catAx>
        <c:axId val="84098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44896"/>
        <c:crosses val="autoZero"/>
        <c:auto val="1"/>
        <c:lblAlgn val="ctr"/>
        <c:lblOffset val="100"/>
      </c:catAx>
      <c:valAx>
        <c:axId val="84144896"/>
        <c:scaling>
          <c:orientation val="minMax"/>
          <c:min val="5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98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manufacturera'!$O$15:$O$16</c:f>
              <c:numCache>
                <c:formatCode>#,##0</c:formatCode>
                <c:ptCount val="2"/>
                <c:pt idx="0">
                  <c:v>25.294642529596761</c:v>
                </c:pt>
                <c:pt idx="1">
                  <c:v>74.705357470403243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83"/>
          <c:h val="8.696134559044338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183"/>
          <c:w val="0.86727212944535759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'Sum.Electr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'Sum.Electr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'Sum.Electr Gas y Agua'!$C$15:$G$15</c:f>
              <c:numCache>
                <c:formatCode>#,##0</c:formatCode>
                <c:ptCount val="5"/>
                <c:pt idx="0">
                  <c:v>6.9786666666666664</c:v>
                </c:pt>
                <c:pt idx="1">
                  <c:v>17.552000000000003</c:v>
                </c:pt>
                <c:pt idx="2">
                  <c:v>14.217666666666668</c:v>
                </c:pt>
                <c:pt idx="3">
                  <c:v>9.9706666666666663</c:v>
                </c:pt>
                <c:pt idx="4">
                  <c:v>13.410333333333334</c:v>
                </c:pt>
              </c:numCache>
            </c:numRef>
          </c:val>
        </c:ser>
        <c:axId val="84997248"/>
        <c:axId val="84998784"/>
      </c:barChart>
      <c:catAx>
        <c:axId val="84997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998784"/>
        <c:crosses val="autoZero"/>
        <c:auto val="1"/>
        <c:lblAlgn val="ctr"/>
        <c:lblOffset val="100"/>
      </c:catAx>
      <c:valAx>
        <c:axId val="84998784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997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'Sum.Electr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'Sum.Electr Gas y Agua'!$O$15:$O$16</c:f>
              <c:numCache>
                <c:formatCode>#,##0</c:formatCode>
                <c:ptCount val="2"/>
                <c:pt idx="0">
                  <c:v>14.01098422715131</c:v>
                </c:pt>
                <c:pt idx="1">
                  <c:v>85.989015772848688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94"/>
          <c:h val="8.6961345590443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183"/>
          <c:w val="0.84978542155915571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Construcción!$B$15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Construcción!$C$11:$G$11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Construcción!$C$15:$G$15</c:f>
              <c:numCache>
                <c:formatCode>#,##0</c:formatCode>
                <c:ptCount val="5"/>
                <c:pt idx="0">
                  <c:v>185.59266666666667</c:v>
                </c:pt>
                <c:pt idx="1">
                  <c:v>173.80833333333331</c:v>
                </c:pt>
                <c:pt idx="2">
                  <c:v>179.81600000000003</c:v>
                </c:pt>
                <c:pt idx="3">
                  <c:v>179.958</c:v>
                </c:pt>
                <c:pt idx="4">
                  <c:v>243.63</c:v>
                </c:pt>
              </c:numCache>
            </c:numRef>
          </c:val>
        </c:ser>
        <c:axId val="85146624"/>
        <c:axId val="85226240"/>
      </c:barChart>
      <c:catAx>
        <c:axId val="85146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226240"/>
        <c:crosses val="autoZero"/>
        <c:auto val="1"/>
        <c:lblAlgn val="ctr"/>
        <c:lblOffset val="100"/>
      </c:catAx>
      <c:valAx>
        <c:axId val="85226240"/>
        <c:scaling>
          <c:orientation val="minMax"/>
          <c:min val="1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46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Construcción!$N$15:$N$16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Construcción!$O$15:$O$16</c:f>
              <c:numCache>
                <c:formatCode>#,##0</c:formatCode>
                <c:ptCount val="2"/>
                <c:pt idx="0">
                  <c:v>22.498954149096008</c:v>
                </c:pt>
                <c:pt idx="1">
                  <c:v>77.501045850903992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05"/>
          <c:h val="8.69613455904435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9156"/>
          <c:y val="0.23275843967780183"/>
          <c:w val="0.82197678932517571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 Comercio, hoteles y rest'!$B$15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Comercio, hoteles y rest'!$C$11:$G$11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Comercio, hoteles y rest'!$C$15:$G$15</c:f>
              <c:numCache>
                <c:formatCode>#,##0</c:formatCode>
                <c:ptCount val="5"/>
                <c:pt idx="0">
                  <c:v>814.25233333333324</c:v>
                </c:pt>
                <c:pt idx="1">
                  <c:v>851.72933333333333</c:v>
                </c:pt>
                <c:pt idx="2">
                  <c:v>902.44066666666674</c:v>
                </c:pt>
                <c:pt idx="3">
                  <c:v>974.06133333333344</c:v>
                </c:pt>
                <c:pt idx="4">
                  <c:v>1027.2296666666666</c:v>
                </c:pt>
              </c:numCache>
            </c:numRef>
          </c:val>
        </c:ser>
        <c:axId val="85419136"/>
        <c:axId val="85420672"/>
      </c:barChart>
      <c:catAx>
        <c:axId val="85419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20672"/>
        <c:crosses val="autoZero"/>
        <c:auto val="1"/>
        <c:lblAlgn val="ctr"/>
        <c:lblOffset val="100"/>
      </c:catAx>
      <c:valAx>
        <c:axId val="85420672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19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Comercio, hoteles y rest'!$N$15:$N$16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Comercio, hoteles y rest'!$O$15:$O$16</c:f>
              <c:numCache>
                <c:formatCode>#,##0</c:formatCode>
                <c:ptCount val="2"/>
                <c:pt idx="0">
                  <c:v>20.135429328128172</c:v>
                </c:pt>
                <c:pt idx="1">
                  <c:v>79.864570671871832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16"/>
          <c:h val="8.69613455904436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183"/>
          <c:w val="0.84879062302643482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 y comunic'!$B$15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 y comunic'!$C$11:$G$11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'Transp, almac y comunic'!$C$15:$G$15</c:f>
              <c:numCache>
                <c:formatCode>#,##0</c:formatCode>
                <c:ptCount val="5"/>
                <c:pt idx="0">
                  <c:v>323.37733333333335</c:v>
                </c:pt>
                <c:pt idx="1">
                  <c:v>325.29866666666663</c:v>
                </c:pt>
                <c:pt idx="2">
                  <c:v>282.19233333333335</c:v>
                </c:pt>
                <c:pt idx="3">
                  <c:v>340.47033333333331</c:v>
                </c:pt>
                <c:pt idx="4">
                  <c:v>362.0796666666667</c:v>
                </c:pt>
              </c:numCache>
            </c:numRef>
          </c:val>
        </c:ser>
        <c:axId val="85405056"/>
        <c:axId val="85508864"/>
      </c:barChart>
      <c:catAx>
        <c:axId val="85405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08864"/>
        <c:crosses val="autoZero"/>
        <c:auto val="1"/>
        <c:lblAlgn val="ctr"/>
        <c:lblOffset val="100"/>
      </c:catAx>
      <c:valAx>
        <c:axId val="85508864"/>
        <c:scaling>
          <c:orientation val="minMax"/>
          <c:min val="2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05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 y comunic'!$N$15:$N$16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 y comunic'!$O$15:$O$16</c:f>
              <c:numCache>
                <c:formatCode>#,##0</c:formatCode>
                <c:ptCount val="2"/>
                <c:pt idx="0">
                  <c:v>21.369373133788095</c:v>
                </c:pt>
                <c:pt idx="1">
                  <c:v>78.630626866211912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27"/>
          <c:h val="8.696134559044370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99"/>
          <c:y val="0.23275843967780183"/>
          <c:w val="0.84641738168379177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'Intermediación 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'Intermediación financiera'!$C$11:$G$11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'Intermediación financiera'!$C$15:$G$15</c:f>
              <c:numCache>
                <c:formatCode>#,##0</c:formatCode>
                <c:ptCount val="5"/>
                <c:pt idx="0">
                  <c:v>89.040333333333322</c:v>
                </c:pt>
                <c:pt idx="1">
                  <c:v>93.15666666666668</c:v>
                </c:pt>
                <c:pt idx="2">
                  <c:v>98.939000000000007</c:v>
                </c:pt>
                <c:pt idx="3">
                  <c:v>110.82099999999998</c:v>
                </c:pt>
                <c:pt idx="4">
                  <c:v>88.350999999999999</c:v>
                </c:pt>
              </c:numCache>
            </c:numRef>
          </c:val>
        </c:ser>
        <c:axId val="84874368"/>
        <c:axId val="84875904"/>
      </c:barChart>
      <c:catAx>
        <c:axId val="84874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875904"/>
        <c:crosses val="autoZero"/>
        <c:auto val="1"/>
        <c:lblAlgn val="ctr"/>
        <c:lblOffset val="100"/>
      </c:catAx>
      <c:valAx>
        <c:axId val="84875904"/>
        <c:scaling>
          <c:orientation val="minMax"/>
          <c:min val="8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874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'Intermediación 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'Intermediación financiera'!$O$15:$O$16</c:f>
              <c:numCache>
                <c:formatCode>#,##0</c:formatCode>
                <c:ptCount val="2"/>
                <c:pt idx="0">
                  <c:v>36.87047557575994</c:v>
                </c:pt>
                <c:pt idx="1">
                  <c:v>63.12952442424006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39"/>
          <c:h val="8.6961345590443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99"/>
          <c:y val="0.23275843967780183"/>
          <c:w val="0.84641738168379177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'Actividades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'Actividades Inmobiliarias'!$C$11:$G$11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'Actividades Inmobiliarias'!$C$15:$G$15</c:f>
              <c:numCache>
                <c:formatCode>#,##0</c:formatCode>
                <c:ptCount val="5"/>
                <c:pt idx="0">
                  <c:v>313.50366666666667</c:v>
                </c:pt>
                <c:pt idx="1">
                  <c:v>423.40533333333332</c:v>
                </c:pt>
                <c:pt idx="2">
                  <c:v>436.73</c:v>
                </c:pt>
                <c:pt idx="3">
                  <c:v>449.94166666666661</c:v>
                </c:pt>
                <c:pt idx="4">
                  <c:v>468.54333333333335</c:v>
                </c:pt>
              </c:numCache>
            </c:numRef>
          </c:val>
        </c:ser>
        <c:axId val="85512576"/>
        <c:axId val="85996672"/>
      </c:barChart>
      <c:catAx>
        <c:axId val="85512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96672"/>
        <c:crosses val="autoZero"/>
        <c:auto val="1"/>
        <c:lblAlgn val="ctr"/>
        <c:lblOffset val="100"/>
      </c:catAx>
      <c:valAx>
        <c:axId val="85996672"/>
        <c:scaling>
          <c:orientation val="minMax"/>
          <c:min val="2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12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'Actividades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'Actividades Inmobiliarias'!$O$15:$O$16</c:f>
              <c:numCache>
                <c:formatCode>#,##0</c:formatCode>
                <c:ptCount val="2"/>
                <c:pt idx="0">
                  <c:v>38.081137424837003</c:v>
                </c:pt>
                <c:pt idx="1">
                  <c:v>61.918862575162997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5"/>
          <c:h val="8.69613455904438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49436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'Serv,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'Serv, comunales, soc y person'!$C$11:$G$11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'Serv, comunales, soc y person'!$C$15:$G$15</c:f>
              <c:numCache>
                <c:formatCode>#,##0</c:formatCode>
                <c:ptCount val="5"/>
                <c:pt idx="0">
                  <c:v>841.06700000000001</c:v>
                </c:pt>
                <c:pt idx="1">
                  <c:v>807.447</c:v>
                </c:pt>
                <c:pt idx="2">
                  <c:v>794.37333333333333</c:v>
                </c:pt>
                <c:pt idx="3">
                  <c:v>785.2833333333333</c:v>
                </c:pt>
                <c:pt idx="4">
                  <c:v>843.68400000000008</c:v>
                </c:pt>
              </c:numCache>
            </c:numRef>
          </c:val>
        </c:ser>
        <c:axId val="85999616"/>
        <c:axId val="86018304"/>
      </c:barChart>
      <c:catAx>
        <c:axId val="85999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018304"/>
        <c:crosses val="autoZero"/>
        <c:auto val="1"/>
        <c:lblAlgn val="ctr"/>
        <c:lblOffset val="100"/>
      </c:catAx>
      <c:valAx>
        <c:axId val="86018304"/>
        <c:scaling>
          <c:orientation val="minMax"/>
          <c:min val="7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99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'Serv, comunales, soc y person'!$O$15:$O$16</c:f>
              <c:numCache>
                <c:formatCode>#,##0</c:formatCode>
                <c:ptCount val="2"/>
                <c:pt idx="0">
                  <c:v>23.439888016869705</c:v>
                </c:pt>
                <c:pt idx="1">
                  <c:v>76.560111983130298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61"/>
          <c:h val="8.69613455904439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5857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9107"/>
          <c:y val="0.12470612521749508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7.5503333333333336</c:v>
                </c:pt>
                <c:pt idx="1">
                  <c:v>6.1613333333333342</c:v>
                </c:pt>
                <c:pt idx="2">
                  <c:v>2.3596666666666666</c:v>
                </c:pt>
                <c:pt idx="3">
                  <c:v>7.2703333333333333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70.045333333333346</c:v>
                </c:pt>
                <c:pt idx="1">
                  <c:v>71.672666666666672</c:v>
                </c:pt>
                <c:pt idx="2">
                  <c:v>77.284666666666666</c:v>
                </c:pt>
                <c:pt idx="3">
                  <c:v>88.935000000000002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35.208333333333336</c:v>
                </c:pt>
                <c:pt idx="1">
                  <c:v>38.864333333333335</c:v>
                </c:pt>
                <c:pt idx="2">
                  <c:v>29.087999999999997</c:v>
                </c:pt>
                <c:pt idx="3">
                  <c:v>41.974333333333334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98.676999999999978</c:v>
                </c:pt>
                <c:pt idx="1">
                  <c:v>102.87933333333335</c:v>
                </c:pt>
                <c:pt idx="2">
                  <c:v>121.69433333333332</c:v>
                </c:pt>
                <c:pt idx="3">
                  <c:v>112.44633333333336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26.798333333333336</c:v>
                </c:pt>
                <c:pt idx="1">
                  <c:v>32.18</c:v>
                </c:pt>
                <c:pt idx="2">
                  <c:v>50.184000000000005</c:v>
                </c:pt>
                <c:pt idx="3">
                  <c:v>35.174666666666667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41.303999999999995</c:v>
                </c:pt>
                <c:pt idx="1">
                  <c:v>38.736666666666672</c:v>
                </c:pt>
                <c:pt idx="2">
                  <c:v>47.98</c:v>
                </c:pt>
                <c:pt idx="3">
                  <c:v>50.645999999999994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72.465666666666678</c:v>
                </c:pt>
                <c:pt idx="1">
                  <c:v>103.56533333333334</c:v>
                </c:pt>
                <c:pt idx="2">
                  <c:v>111.65933333333334</c:v>
                </c:pt>
                <c:pt idx="3">
                  <c:v>98.509</c:v>
                </c:pt>
              </c:numCache>
            </c:numRef>
          </c:val>
        </c:ser>
        <c:marker val="1"/>
        <c:axId val="86230144"/>
        <c:axId val="86231680"/>
      </c:lineChart>
      <c:catAx>
        <c:axId val="86230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231680"/>
        <c:crosses val="autoZero"/>
        <c:auto val="1"/>
        <c:lblAlgn val="ctr"/>
        <c:lblOffset val="100"/>
      </c:catAx>
      <c:valAx>
        <c:axId val="86231680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23014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80183"/>
          <c:w val="0.8517362602402001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'Cesantes Total Nacional'!$B$15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'Cesantes Total Nacional'!$C$11:$G$11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'Cesantes Total Nacional'!$C$15:$G$15</c:f>
              <c:numCache>
                <c:formatCode>#,##0</c:formatCode>
                <c:ptCount val="5"/>
                <c:pt idx="0">
                  <c:v>342.31066666666669</c:v>
                </c:pt>
                <c:pt idx="1">
                  <c:v>364.09133333333335</c:v>
                </c:pt>
                <c:pt idx="2">
                  <c:v>411.36233333333331</c:v>
                </c:pt>
                <c:pt idx="3">
                  <c:v>456.238</c:v>
                </c:pt>
                <c:pt idx="4">
                  <c:v>450.11933333333332</c:v>
                </c:pt>
              </c:numCache>
            </c:numRef>
          </c:val>
        </c:ser>
        <c:axId val="86064128"/>
        <c:axId val="86264064"/>
      </c:barChart>
      <c:catAx>
        <c:axId val="86064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264064"/>
        <c:crosses val="autoZero"/>
        <c:auto val="1"/>
        <c:lblAlgn val="ctr"/>
        <c:lblOffset val="100"/>
      </c:catAx>
      <c:valAx>
        <c:axId val="86264064"/>
        <c:scaling>
          <c:orientation val="minMax"/>
          <c:min val="3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064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'Cesantes Total Nacional'!$N$15:$N$16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'Cesantes Total Nacional'!$O$15:$O$16</c:f>
              <c:numCache>
                <c:formatCode>#,##0</c:formatCode>
                <c:ptCount val="2"/>
                <c:pt idx="0">
                  <c:v>19.218481968805715</c:v>
                </c:pt>
                <c:pt idx="1">
                  <c:v>80.781518031194281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72"/>
          <c:h val="8.696134559044399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64E-2"/>
          <c:y val="0.23275843967780183"/>
          <c:w val="0.88633801209631402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 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No informa'!$C$15:$G$15</c:f>
              <c:numCache>
                <c:formatCode>#,##0</c:formatCode>
                <c:ptCount val="5"/>
                <c:pt idx="0">
                  <c:v>1.3786666666666667</c:v>
                </c:pt>
                <c:pt idx="1">
                  <c:v>1.593333333333333</c:v>
                </c:pt>
                <c:pt idx="2">
                  <c:v>3.86</c:v>
                </c:pt>
                <c:pt idx="3">
                  <c:v>0</c:v>
                </c:pt>
                <c:pt idx="4">
                  <c:v>1.476</c:v>
                </c:pt>
              </c:numCache>
            </c:numRef>
          </c:val>
        </c:ser>
        <c:axId val="86370944"/>
        <c:axId val="84803968"/>
      </c:barChart>
      <c:catAx>
        <c:axId val="86370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803968"/>
        <c:crosses val="autoZero"/>
        <c:auto val="1"/>
        <c:lblAlgn val="ctr"/>
        <c:lblOffset val="100"/>
      </c:catAx>
      <c:valAx>
        <c:axId val="848039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370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No informa'!$O$15:$O$16</c:f>
              <c:numCache>
                <c:formatCode>#,##0</c:formatCode>
                <c:ptCount val="2"/>
                <c:pt idx="0">
                  <c:v>1.476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263E-2"/>
          <c:y val="0.23275843967780183"/>
          <c:w val="0.88804172497709732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'Agric, pesca, ganad, caza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'Agric, pesca, ganad, caza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'Agric, pesca, ganad, caza '!$C$15:$G$15</c:f>
              <c:numCache>
                <c:formatCode>#,##0</c:formatCode>
                <c:ptCount val="5"/>
                <c:pt idx="0">
                  <c:v>4.1596666666666664</c:v>
                </c:pt>
                <c:pt idx="1">
                  <c:v>7.5503333333333336</c:v>
                </c:pt>
                <c:pt idx="2">
                  <c:v>6.1613333333333342</c:v>
                </c:pt>
                <c:pt idx="3">
                  <c:v>2.3596666666666666</c:v>
                </c:pt>
                <c:pt idx="4">
                  <c:v>7.2703333333333333</c:v>
                </c:pt>
              </c:numCache>
            </c:numRef>
          </c:val>
        </c:ser>
        <c:axId val="85743488"/>
        <c:axId val="85745024"/>
      </c:barChart>
      <c:catAx>
        <c:axId val="85743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45024"/>
        <c:crosses val="autoZero"/>
        <c:auto val="1"/>
        <c:lblAlgn val="ctr"/>
        <c:lblOffset val="100"/>
      </c:catAx>
      <c:valAx>
        <c:axId val="85745024"/>
        <c:scaling>
          <c:orientation val="minMax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43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'Agric, pesca, ganad, caza 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'Agric, pesca, ganad, caza '!$O$15:$O$16</c:f>
              <c:numCache>
                <c:formatCode>#,##0</c:formatCode>
                <c:ptCount val="2"/>
                <c:pt idx="0">
                  <c:v>3.8574864702345155</c:v>
                </c:pt>
                <c:pt idx="1">
                  <c:v>96.14251352976548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8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183"/>
          <c:w val="0.88584167153779103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Canteras'!$B$24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Canteras'!$C$11:$G$11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'Explot de Minas y Canteras'!$C$24:$G$24</c:f>
              <c:numCache>
                <c:formatCode>#,##0</c:formatCode>
                <c:ptCount val="5"/>
                <c:pt idx="0">
                  <c:v>0</c:v>
                </c:pt>
                <c:pt idx="1">
                  <c:v>0.71933333333333327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axId val="85796352"/>
        <c:axId val="87757184"/>
      </c:barChart>
      <c:catAx>
        <c:axId val="85796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757184"/>
        <c:crosses val="autoZero"/>
        <c:auto val="1"/>
        <c:lblAlgn val="ctr"/>
        <c:lblOffset val="100"/>
      </c:catAx>
      <c:valAx>
        <c:axId val="877571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96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446E-2"/>
                  <c:y val="6.164974205810466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Canteras'!$N$15:$N$16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Canteras'!$O$15:$O$16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27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08"/>
          <c:y val="0.23275843967780183"/>
          <c:w val="0.86756319933691572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'Industria manufacturer'!$C$15:$G$15</c:f>
              <c:numCache>
                <c:formatCode>#,##0</c:formatCode>
                <c:ptCount val="5"/>
                <c:pt idx="0">
                  <c:v>60.669000000000004</c:v>
                </c:pt>
                <c:pt idx="1">
                  <c:v>70.045333333333346</c:v>
                </c:pt>
                <c:pt idx="2">
                  <c:v>71.672666666666672</c:v>
                </c:pt>
                <c:pt idx="3">
                  <c:v>77.284666666666666</c:v>
                </c:pt>
                <c:pt idx="4">
                  <c:v>88.935000000000002</c:v>
                </c:pt>
              </c:numCache>
            </c:numRef>
          </c:val>
        </c:ser>
        <c:axId val="87945984"/>
        <c:axId val="87947520"/>
      </c:barChart>
      <c:catAx>
        <c:axId val="87945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947520"/>
        <c:crosses val="autoZero"/>
        <c:auto val="1"/>
        <c:lblAlgn val="ctr"/>
        <c:lblOffset val="100"/>
      </c:catAx>
      <c:valAx>
        <c:axId val="87947520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945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manufacturer'!$O$15:$O$16</c:f>
              <c:numCache>
                <c:formatCode>#,##0</c:formatCode>
                <c:ptCount val="2"/>
                <c:pt idx="0">
                  <c:v>28.477942283081241</c:v>
                </c:pt>
                <c:pt idx="1">
                  <c:v>71.522057716918766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32E-2"/>
          <c:y val="0.23275843967780183"/>
          <c:w val="0.88534097711470272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'Sumin de Electric Gas y Agua'!$B$16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'Sumin de Electric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'Sumin de Electric Gas y Agua'!$C$16:$G$16</c:f>
              <c:numCache>
                <c:formatCode>#,##0</c:formatCode>
                <c:ptCount val="5"/>
                <c:pt idx="0">
                  <c:v>0</c:v>
                </c:pt>
                <c:pt idx="1">
                  <c:v>1.0853333333333333</c:v>
                </c:pt>
                <c:pt idx="2">
                  <c:v>1.3326666666666667</c:v>
                </c:pt>
                <c:pt idx="3">
                  <c:v>0.35066666666666668</c:v>
                </c:pt>
                <c:pt idx="4">
                  <c:v>0.65666666666666662</c:v>
                </c:pt>
              </c:numCache>
            </c:numRef>
          </c:val>
        </c:ser>
        <c:axId val="88005248"/>
        <c:axId val="88072576"/>
      </c:barChart>
      <c:catAx>
        <c:axId val="88005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072576"/>
        <c:crosses val="autoZero"/>
        <c:auto val="1"/>
        <c:lblAlgn val="ctr"/>
        <c:lblOffset val="100"/>
      </c:catAx>
      <c:valAx>
        <c:axId val="880725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005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'Sumin de Electric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'Sumin de Electric Gas y Agua'!$O$15:$O$16</c:f>
              <c:numCache>
                <c:formatCode>#,##0</c:formatCode>
                <c:ptCount val="2"/>
                <c:pt idx="0">
                  <c:v>0.65666666666666662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08"/>
          <c:y val="0.23275843967780183"/>
          <c:w val="0.86756319933691572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Construcc!$B$15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Construcc!$C$15:$G$15</c:f>
              <c:numCache>
                <c:formatCode>#,##0</c:formatCode>
                <c:ptCount val="5"/>
                <c:pt idx="0">
                  <c:v>30.076333333333338</c:v>
                </c:pt>
                <c:pt idx="1">
                  <c:v>35.208333333333336</c:v>
                </c:pt>
                <c:pt idx="2">
                  <c:v>38.864333333333335</c:v>
                </c:pt>
                <c:pt idx="3">
                  <c:v>29.087999999999997</c:v>
                </c:pt>
                <c:pt idx="4">
                  <c:v>41.974333333333334</c:v>
                </c:pt>
              </c:numCache>
            </c:numRef>
          </c:val>
        </c:ser>
        <c:axId val="85639936"/>
        <c:axId val="85641472"/>
      </c:barChart>
      <c:catAx>
        <c:axId val="85639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41472"/>
        <c:crosses val="autoZero"/>
        <c:auto val="1"/>
        <c:lblAlgn val="ctr"/>
        <c:lblOffset val="100"/>
      </c:catAx>
      <c:valAx>
        <c:axId val="85641472"/>
        <c:scaling>
          <c:orientation val="minMax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39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Construcc!$O$15:$O$16</c:f>
              <c:numCache>
                <c:formatCode>#,##0</c:formatCode>
                <c:ptCount val="2"/>
                <c:pt idx="0">
                  <c:v>18.425365294064282</c:v>
                </c:pt>
                <c:pt idx="1">
                  <c:v>81.574634705935722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183"/>
          <c:w val="0.84978542155915571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'Comercio, hoteles y restau'!$B$15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'Comercio, hoteles y restau'!$C$11:$G$11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'Comercio, hoteles y restau'!$C$15:$G$15</c:f>
              <c:numCache>
                <c:formatCode>#,##0</c:formatCode>
                <c:ptCount val="5"/>
                <c:pt idx="0">
                  <c:v>87.719333333333338</c:v>
                </c:pt>
                <c:pt idx="1">
                  <c:v>98.676999999999978</c:v>
                </c:pt>
                <c:pt idx="2">
                  <c:v>102.87933333333335</c:v>
                </c:pt>
                <c:pt idx="3">
                  <c:v>121.69433333333332</c:v>
                </c:pt>
                <c:pt idx="4">
                  <c:v>112.44633333333336</c:v>
                </c:pt>
              </c:numCache>
            </c:numRef>
          </c:val>
        </c:ser>
        <c:axId val="88111744"/>
        <c:axId val="86602112"/>
      </c:barChart>
      <c:catAx>
        <c:axId val="88111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602112"/>
        <c:crosses val="autoZero"/>
        <c:auto val="1"/>
        <c:lblAlgn val="ctr"/>
        <c:lblOffset val="100"/>
      </c:catAx>
      <c:valAx>
        <c:axId val="86602112"/>
        <c:scaling>
          <c:orientation val="minMax"/>
          <c:min val="8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11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'Comercio, hoteles y restau'!$N$15:$N$16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'Comercio, hoteles y restau'!$O$15:$O$16</c:f>
              <c:numCache>
                <c:formatCode>#,##0</c:formatCode>
                <c:ptCount val="2"/>
                <c:pt idx="0">
                  <c:v>18.38364682192595</c:v>
                </c:pt>
                <c:pt idx="1">
                  <c:v>81.61635317807405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183"/>
          <c:w val="0.86727212944535759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almacen y comun'!$B$15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almacen y comun'!$C$11:$G$11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'Transp, almacen y comun'!$C$15:$G$15</c:f>
              <c:numCache>
                <c:formatCode>#,##0</c:formatCode>
                <c:ptCount val="5"/>
                <c:pt idx="0">
                  <c:v>29.137666666666671</c:v>
                </c:pt>
                <c:pt idx="1">
                  <c:v>26.798333333333336</c:v>
                </c:pt>
                <c:pt idx="2">
                  <c:v>32.18</c:v>
                </c:pt>
                <c:pt idx="3">
                  <c:v>50.184000000000005</c:v>
                </c:pt>
                <c:pt idx="4">
                  <c:v>35.174666666666667</c:v>
                </c:pt>
              </c:numCache>
            </c:numRef>
          </c:val>
        </c:ser>
        <c:axId val="88110208"/>
        <c:axId val="88463616"/>
      </c:barChart>
      <c:catAx>
        <c:axId val="88110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63616"/>
        <c:crosses val="autoZero"/>
        <c:auto val="1"/>
        <c:lblAlgn val="ctr"/>
        <c:lblOffset val="100"/>
      </c:catAx>
      <c:valAx>
        <c:axId val="88463616"/>
        <c:scaling>
          <c:orientation val="minMax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10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almacen y comun'!$N$15:$N$16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almacen y comun'!$O$15:$O$16</c:f>
              <c:numCache>
                <c:formatCode>#,##0</c:formatCode>
                <c:ptCount val="2"/>
                <c:pt idx="0">
                  <c:v>21.664569137371402</c:v>
                </c:pt>
                <c:pt idx="1">
                  <c:v>78.335430862628598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61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08"/>
          <c:y val="0.23275843967780183"/>
          <c:w val="0.86756319933691572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 Intermediación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Intermediación financ'!$C$11:$G$11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Intermediación financ'!$C$15:$G$15</c:f>
              <c:numCache>
                <c:formatCode>#,##0</c:formatCode>
                <c:ptCount val="5"/>
                <c:pt idx="0">
                  <c:v>6.8883333333333345</c:v>
                </c:pt>
                <c:pt idx="1">
                  <c:v>8.6223333333333336</c:v>
                </c:pt>
                <c:pt idx="2">
                  <c:v>13.442</c:v>
                </c:pt>
                <c:pt idx="3">
                  <c:v>13.916666666666666</c:v>
                </c:pt>
                <c:pt idx="4">
                  <c:v>12.496666666666664</c:v>
                </c:pt>
              </c:numCache>
            </c:numRef>
          </c:val>
        </c:ser>
        <c:axId val="88656512"/>
        <c:axId val="88768896"/>
      </c:barChart>
      <c:catAx>
        <c:axId val="88656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68896"/>
        <c:crosses val="autoZero"/>
        <c:auto val="1"/>
        <c:lblAlgn val="ctr"/>
        <c:lblOffset val="100"/>
      </c:catAx>
      <c:valAx>
        <c:axId val="88768896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656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Intermediación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Intermediación financ'!$O$15:$O$16</c:f>
              <c:numCache>
                <c:formatCode>#,##0</c:formatCode>
                <c:ptCount val="2"/>
                <c:pt idx="0">
                  <c:v>50.403334229631611</c:v>
                </c:pt>
                <c:pt idx="1">
                  <c:v>49.596665770368389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1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'Act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 Inmobiliarias'!$C$11:$G$11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'Act Inmobiliarias'!$C$15:$G$15</c:f>
              <c:numCache>
                <c:formatCode>#,##0</c:formatCode>
                <c:ptCount val="5"/>
                <c:pt idx="0">
                  <c:v>40.379666666666672</c:v>
                </c:pt>
                <c:pt idx="1">
                  <c:v>41.303999999999995</c:v>
                </c:pt>
                <c:pt idx="2">
                  <c:v>38.736666666666672</c:v>
                </c:pt>
                <c:pt idx="3">
                  <c:v>47.98</c:v>
                </c:pt>
                <c:pt idx="4">
                  <c:v>50.645999999999994</c:v>
                </c:pt>
              </c:numCache>
            </c:numRef>
          </c:val>
        </c:ser>
        <c:axId val="88770816"/>
        <c:axId val="88793088"/>
      </c:barChart>
      <c:catAx>
        <c:axId val="88770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93088"/>
        <c:crosses val="autoZero"/>
        <c:auto val="1"/>
        <c:lblAlgn val="ctr"/>
        <c:lblOffset val="100"/>
      </c:catAx>
      <c:valAx>
        <c:axId val="88793088"/>
        <c:scaling>
          <c:orientation val="minMax"/>
          <c:min val="3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70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 Inmobiliarias'!$O$15:$O$16</c:f>
              <c:numCache>
                <c:formatCode>#,##0</c:formatCode>
                <c:ptCount val="2"/>
                <c:pt idx="0">
                  <c:v>35.017227670288889</c:v>
                </c:pt>
                <c:pt idx="1">
                  <c:v>64.982772329711111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5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183"/>
          <c:w val="0.85109163528473175"/>
          <c:h val="0.62111105077383244"/>
        </c:manualLayout>
      </c:layout>
      <c:barChart>
        <c:barDir val="col"/>
        <c:grouping val="clustered"/>
        <c:ser>
          <c:idx val="0"/>
          <c:order val="0"/>
          <c:tx>
            <c:strRef>
              <c:f>'Servi,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'Servi, comunales, soc y person'!$C$11:$G$11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'Servi, comunales, soc y person'!$C$15:$G$15</c:f>
              <c:numCache>
                <c:formatCode>#,##0</c:formatCode>
                <c:ptCount val="5"/>
                <c:pt idx="0">
                  <c:v>80.307999999999993</c:v>
                </c:pt>
                <c:pt idx="1">
                  <c:v>72.465666666666678</c:v>
                </c:pt>
                <c:pt idx="2">
                  <c:v>103.56533333333334</c:v>
                </c:pt>
                <c:pt idx="3">
                  <c:v>111.65933333333334</c:v>
                </c:pt>
                <c:pt idx="4">
                  <c:v>98.509</c:v>
                </c:pt>
              </c:numCache>
            </c:numRef>
          </c:val>
        </c:ser>
        <c:axId val="88876544"/>
        <c:axId val="86409600"/>
      </c:barChart>
      <c:catAx>
        <c:axId val="88876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409600"/>
        <c:crosses val="autoZero"/>
        <c:auto val="1"/>
        <c:lblAlgn val="ctr"/>
        <c:lblOffset val="100"/>
      </c:catAx>
      <c:valAx>
        <c:axId val="86409600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876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'Servi,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'Servi, comunales, soc y person'!$O$15:$O$16</c:f>
              <c:numCache>
                <c:formatCode>#,##0</c:formatCode>
                <c:ptCount val="2"/>
                <c:pt idx="0">
                  <c:v>15.483261530046574</c:v>
                </c:pt>
                <c:pt idx="1">
                  <c:v>84.516738469953424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oblaci&#243;n en edad de trabajar %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Tasa de ocu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Tasa de desempleo abier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Tasa de desempleo ocul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de subempleo su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suficiencia de ho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Empleo inadecuado compete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Empleo inadecuado por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 subempleo o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competencia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suficiencia de ho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por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Empleo inadecuado x compet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 Empleo inadecuado x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Mercado laboral (personas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x competnci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en edad de trabaj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mpleo inadecuado x ingresos'!A1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0.xml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2.xml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chart" Target="../charts/chart2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  Abiertos'!A1"/><Relationship Id="rId9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  Ocultos'!A1"/><Relationship Id="rId9" Type="http://schemas.openxmlformats.org/officeDocument/2006/relationships/chart" Target="../charts/chart3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  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  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   Insuficiencia de horas'!A1"/><Relationship Id="rId9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  Inadecuado por competencias'!A1"/><Relationship Id="rId9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   Insuficiencia de horas'!A1"/><Relationship Id="rId5" Type="http://schemas.openxmlformats.org/officeDocument/2006/relationships/image" Target="../media/image3.png"/><Relationship Id="rId4" Type="http://schemas.openxmlformats.org/officeDocument/2006/relationships/hyperlink" Target="#'  Inadecuado por ingresos'!A1"/><Relationship Id="rId9" Type="http://schemas.openxmlformats.org/officeDocument/2006/relationships/chart" Target="../charts/chart40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  Inadecuado por ingres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  Inadecuado por competencias'!A1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4.png"/><Relationship Id="rId10" Type="http://schemas.openxmlformats.org/officeDocument/2006/relationships/hyperlink" Target="#'Empleado del gobierno '!A1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8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   Inadecuado por competencia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tipo de empleo (personas)'!A1"/><Relationship Id="rId9" Type="http://schemas.openxmlformats.org/officeDocument/2006/relationships/chart" Target="../charts/chart50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Empleado particul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54.xml"/><Relationship Id="rId5" Type="http://schemas.openxmlformats.org/officeDocument/2006/relationships/hyperlink" Target="#'   Inadecuado por ingresos'!A1"/><Relationship Id="rId10" Type="http://schemas.openxmlformats.org/officeDocument/2006/relationships/chart" Target="../charts/chart53.xml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tipo de empleo (personas)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el gobierno '!A1"/><Relationship Id="rId9" Type="http://schemas.openxmlformats.org/officeDocument/2006/relationships/chart" Target="../charts/chart56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ado particular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om&#233;stico '!A1"/><Relationship Id="rId9" Type="http://schemas.openxmlformats.org/officeDocument/2006/relationships/chart" Target="../charts/chart58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ado del gobierno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Cuenta propia '!A1"/><Relationship Id="rId9" Type="http://schemas.openxmlformats.org/officeDocument/2006/relationships/chart" Target="../charts/chart60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ado dom&#233;stico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Patr&#243;n o empleador'!A1"/><Relationship Id="rId9" Type="http://schemas.openxmlformats.org/officeDocument/2006/relationships/chart" Target="../charts/chart62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Cuenta propia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familiar sin remuneraci&#243;n '!A1"/><Relationship Id="rId9" Type="http://schemas.openxmlformats.org/officeDocument/2006/relationships/chart" Target="../charts/chart64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Patr&#243;n o empleador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sin remuneraci&#243;n otras emp'!A1"/><Relationship Id="rId9" Type="http://schemas.openxmlformats.org/officeDocument/2006/relationships/chart" Target="../charts/chart66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Trab familiar sin remuneraci&#243;n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Jornalero o Pe&#243;n'!A1"/><Relationship Id="rId9" Type="http://schemas.openxmlformats.org/officeDocument/2006/relationships/chart" Target="../charts/chart68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Trab sin remuneraci&#243;n otras emp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Otro!A1"/><Relationship Id="rId9" Type="http://schemas.openxmlformats.org/officeDocument/2006/relationships/chart" Target="../charts/chart70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Jornalero o Pe&#243;n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Indicadores Secretar&#237;a'!A1"/><Relationship Id="rId9" Type="http://schemas.openxmlformats.org/officeDocument/2006/relationships/chart" Target="../charts/chart72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13" Type="http://schemas.openxmlformats.org/officeDocument/2006/relationships/hyperlink" Target="#'Tasa de empl no asalariados'!&#193;rea_de_impresi&#243;n"/><Relationship Id="rId3" Type="http://schemas.openxmlformats.org/officeDocument/2006/relationships/hyperlink" Target="#'Empleado Asalariado'!A1"/><Relationship Id="rId7" Type="http://schemas.openxmlformats.org/officeDocument/2006/relationships/image" Target="../media/image1.jpeg"/><Relationship Id="rId12" Type="http://schemas.openxmlformats.org/officeDocument/2006/relationships/hyperlink" Target="#'No informa'!A1"/><Relationship Id="rId2" Type="http://schemas.openxmlformats.org/officeDocument/2006/relationships/image" Target="../media/image2.png"/><Relationship Id="rId16" Type="http://schemas.openxmlformats.org/officeDocument/2006/relationships/hyperlink" Target="#'Tasa de empl no asalariados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&#205;ndice!A1"/><Relationship Id="rId5" Type="http://schemas.openxmlformats.org/officeDocument/2006/relationships/hyperlink" Target="#Otro!A1"/><Relationship Id="rId15" Type="http://schemas.openxmlformats.org/officeDocument/2006/relationships/hyperlink" Target="#'No informa'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Relationship Id="rId14" Type="http://schemas.openxmlformats.org/officeDocument/2006/relationships/hyperlink" Target="#&#205;ndice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Indicadores Secretar&#237;a'!A1"/><Relationship Id="rId5" Type="http://schemas.openxmlformats.org/officeDocument/2006/relationships/image" Target="../media/image3.png"/><Relationship Id="rId10" Type="http://schemas.openxmlformats.org/officeDocument/2006/relationships/hyperlink" Target="#'Serv, comunales, soc y person'!A1"/><Relationship Id="rId4" Type="http://schemas.openxmlformats.org/officeDocument/2006/relationships/hyperlink" Target="#'Empleado no asalariado'!A1"/><Relationship Id="rId9" Type="http://schemas.openxmlformats.org/officeDocument/2006/relationships/chart" Target="../charts/chart77.xml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 Asalariado'!A1"/><Relationship Id="rId5" Type="http://schemas.openxmlformats.org/officeDocument/2006/relationships/image" Target="../media/image3.png"/><Relationship Id="rId10" Type="http://schemas.openxmlformats.org/officeDocument/2006/relationships/hyperlink" Target="#'Serv, comunales, soc y person'!A1"/><Relationship Id="rId4" Type="http://schemas.openxmlformats.org/officeDocument/2006/relationships/hyperlink" Target="#'Tasa de empleados asalariados'!A1"/><Relationship Id="rId9" Type="http://schemas.openxmlformats.org/officeDocument/2006/relationships/chart" Target="../charts/chart79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 no asalariado'!A1"/><Relationship Id="rId4" Type="http://schemas.openxmlformats.org/officeDocument/2006/relationships/image" Target="../media/image3.png"/><Relationship Id="rId9" Type="http://schemas.openxmlformats.org/officeDocument/2006/relationships/hyperlink" Target="#'Tasa de empl no asalariado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ados asalariados'!A1"/><Relationship Id="rId4" Type="http://schemas.openxmlformats.org/officeDocument/2006/relationships/image" Target="../media/image3.png"/><Relationship Id="rId9" Type="http://schemas.openxmlformats.org/officeDocument/2006/relationships/hyperlink" Target="#'Rama de actividad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Tasa de empl no asalariados'!A1"/><Relationship Id="rId4" Type="http://schemas.openxmlformats.org/officeDocument/2006/relationships/image" Target="../media/image3.png"/><Relationship Id="rId9" Type="http://schemas.openxmlformats.org/officeDocument/2006/relationships/hyperlink" Target="#'No informa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Rama de actividad'!A1"/><Relationship Id="rId5" Type="http://schemas.openxmlformats.org/officeDocument/2006/relationships/image" Target="../media/image3.png"/><Relationship Id="rId4" Type="http://schemas.openxmlformats.org/officeDocument/2006/relationships/hyperlink" Target="#'Agro, pesca, ganad'!A1"/><Relationship Id="rId9" Type="http://schemas.openxmlformats.org/officeDocument/2006/relationships/chart" Target="../charts/chart84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'!A1"/><Relationship Id="rId9" Type="http://schemas.openxmlformats.org/officeDocument/2006/relationships/chart" Target="../charts/chart86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Agro, pesca, ganad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a'!A1"/><Relationship Id="rId9" Type="http://schemas.openxmlformats.org/officeDocument/2006/relationships/chart" Target="../charts/chart88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Explot de Minas y Cant'!A1"/><Relationship Id="rId5" Type="http://schemas.openxmlformats.org/officeDocument/2006/relationships/image" Target="../media/image3.png"/><Relationship Id="rId4" Type="http://schemas.openxmlformats.org/officeDocument/2006/relationships/hyperlink" Target="#'Sum.Electr Gas y Agua'!A1"/><Relationship Id="rId9" Type="http://schemas.openxmlformats.org/officeDocument/2006/relationships/chart" Target="../charts/chart90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Industria manufacturera'!A1"/><Relationship Id="rId5" Type="http://schemas.openxmlformats.org/officeDocument/2006/relationships/image" Target="../media/image3.png"/><Relationship Id="rId4" Type="http://schemas.openxmlformats.org/officeDocument/2006/relationships/hyperlink" Target="#Construcci&#243;n!A1"/><Relationship Id="rId9" Type="http://schemas.openxmlformats.org/officeDocument/2006/relationships/chart" Target="../charts/chart92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Sum.Electr Gas y Agua'!A1"/><Relationship Id="rId5" Type="http://schemas.openxmlformats.org/officeDocument/2006/relationships/image" Target="../media/image3.png"/><Relationship Id="rId4" Type="http://schemas.openxmlformats.org/officeDocument/2006/relationships/hyperlink" Target="#' Comercio, hoteles y rest'!A1"/><Relationship Id="rId9" Type="http://schemas.openxmlformats.org/officeDocument/2006/relationships/chart" Target="../charts/chart94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Construcci&#243;n!A1"/><Relationship Id="rId5" Type="http://schemas.openxmlformats.org/officeDocument/2006/relationships/image" Target="../media/image3.png"/><Relationship Id="rId4" Type="http://schemas.openxmlformats.org/officeDocument/2006/relationships/hyperlink" Target="#'Transp, almac y comunic'!A1"/><Relationship Id="rId9" Type="http://schemas.openxmlformats.org/officeDocument/2006/relationships/chart" Target="../charts/chart96.xml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 Comercio, hoteles y rest'!A1"/><Relationship Id="rId5" Type="http://schemas.openxmlformats.org/officeDocument/2006/relationships/image" Target="../media/image3.png"/><Relationship Id="rId4" Type="http://schemas.openxmlformats.org/officeDocument/2006/relationships/hyperlink" Target="#'Intermediaci&#243;n financiera'!A1"/><Relationship Id="rId9" Type="http://schemas.openxmlformats.org/officeDocument/2006/relationships/chart" Target="../charts/chart98.xml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Transp, almac y comunic'!A1"/><Relationship Id="rId5" Type="http://schemas.openxmlformats.org/officeDocument/2006/relationships/image" Target="../media/image3.png"/><Relationship Id="rId10" Type="http://schemas.openxmlformats.org/officeDocument/2006/relationships/hyperlink" Target="#'Serv, comunales, soc y person'!A1"/><Relationship Id="rId4" Type="http://schemas.openxmlformats.org/officeDocument/2006/relationships/hyperlink" Target="#'Actividades Inmobiliarias'!A1"/><Relationship Id="rId9" Type="http://schemas.openxmlformats.org/officeDocument/2006/relationships/chart" Target="../charts/chart100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Intermediaci&#243;n financiera'!A1"/><Relationship Id="rId5" Type="http://schemas.openxmlformats.org/officeDocument/2006/relationships/image" Target="../media/image3.png"/><Relationship Id="rId4" Type="http://schemas.openxmlformats.org/officeDocument/2006/relationships/hyperlink" Target="#'Serv, comunales, soc y person'!A1"/><Relationship Id="rId9" Type="http://schemas.openxmlformats.org/officeDocument/2006/relationships/chart" Target="../charts/chart102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Actividades Inmobiliarias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5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Serv, comunales, soc y person'!A1"/><Relationship Id="rId4" Type="http://schemas.openxmlformats.org/officeDocument/2006/relationships/image" Target="../media/image3.png"/><Relationship Id="rId9" Type="http://schemas.openxmlformats.org/officeDocument/2006/relationships/hyperlink" Target="#'Cesantes Total Nacion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 No informa'!A1"/><Relationship Id="rId9" Type="http://schemas.openxmlformats.org/officeDocument/2006/relationships/chart" Target="../charts/chart107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Cesantes Total Nacional'!A1"/><Relationship Id="rId5" Type="http://schemas.openxmlformats.org/officeDocument/2006/relationships/image" Target="../media/image3.png"/><Relationship Id="rId4" Type="http://schemas.openxmlformats.org/officeDocument/2006/relationships/hyperlink" Target="#'Agric, pesca, ganad, caza '!A1"/><Relationship Id="rId9" Type="http://schemas.openxmlformats.org/officeDocument/2006/relationships/chart" Target="../charts/chart109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 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eras'!A1"/><Relationship Id="rId9" Type="http://schemas.openxmlformats.org/officeDocument/2006/relationships/chart" Target="../charts/chart111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Agric, pesca, ganad, caza 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'!A1"/><Relationship Id="rId9" Type="http://schemas.openxmlformats.org/officeDocument/2006/relationships/chart" Target="../charts/chart113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Explot de Minas y Canteras'!A1"/><Relationship Id="rId5" Type="http://schemas.openxmlformats.org/officeDocument/2006/relationships/image" Target="../media/image3.png"/><Relationship Id="rId4" Type="http://schemas.openxmlformats.org/officeDocument/2006/relationships/hyperlink" Target="#'Sumin de Electric Gas y Agua'!A1"/><Relationship Id="rId9" Type="http://schemas.openxmlformats.org/officeDocument/2006/relationships/chart" Target="../charts/chart115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Industria manufacturer'!A1"/><Relationship Id="rId5" Type="http://schemas.openxmlformats.org/officeDocument/2006/relationships/image" Target="../media/image3.png"/><Relationship Id="rId4" Type="http://schemas.openxmlformats.org/officeDocument/2006/relationships/hyperlink" Target="#Construcc!A1"/><Relationship Id="rId9" Type="http://schemas.openxmlformats.org/officeDocument/2006/relationships/chart" Target="../charts/chart117.xml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Sumin de Electric Gas y Agua'!A1"/><Relationship Id="rId5" Type="http://schemas.openxmlformats.org/officeDocument/2006/relationships/image" Target="../media/image3.png"/><Relationship Id="rId4" Type="http://schemas.openxmlformats.org/officeDocument/2006/relationships/hyperlink" Target="#'Comercio, hoteles y restau'!A1"/><Relationship Id="rId9" Type="http://schemas.openxmlformats.org/officeDocument/2006/relationships/chart" Target="../charts/chart119.xml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Construcc!A1"/><Relationship Id="rId5" Type="http://schemas.openxmlformats.org/officeDocument/2006/relationships/image" Target="../media/image3.png"/><Relationship Id="rId4" Type="http://schemas.openxmlformats.org/officeDocument/2006/relationships/hyperlink" Target="#'Transp, almacen y comun'!A1"/><Relationship Id="rId9" Type="http://schemas.openxmlformats.org/officeDocument/2006/relationships/chart" Target="../charts/chart121.xml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Comercio, hoteles y restau'!A1"/><Relationship Id="rId5" Type="http://schemas.openxmlformats.org/officeDocument/2006/relationships/image" Target="../media/image3.png"/><Relationship Id="rId4" Type="http://schemas.openxmlformats.org/officeDocument/2006/relationships/hyperlink" Target="#' Intermediaci&#243;n financ'!A1"/><Relationship Id="rId9" Type="http://schemas.openxmlformats.org/officeDocument/2006/relationships/chart" Target="../charts/chart123.xml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Transp, almacen y comun'!A1"/><Relationship Id="rId5" Type="http://schemas.openxmlformats.org/officeDocument/2006/relationships/image" Target="../media/image3.png"/><Relationship Id="rId4" Type="http://schemas.openxmlformats.org/officeDocument/2006/relationships/hyperlink" Target="#'Act Inmobiliarias'!A1"/><Relationship Id="rId9" Type="http://schemas.openxmlformats.org/officeDocument/2006/relationships/chart" Target="../charts/chart125.xml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 Intermediaci&#243;n financ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7.xml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Act Inmobiliarias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152399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4629149" y="523875"/>
          <a:ext cx="484822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12,4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9,2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8,8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7.7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590550</xdr:colOff>
      <xdr:row>26</xdr:row>
      <xdr:rowOff>76200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000125"/>
          <a:ext cx="7353300" cy="1061233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504825</xdr:colOff>
      <xdr:row>1</xdr:row>
      <xdr:rowOff>123825</xdr:rowOff>
    </xdr:from>
    <xdr:to>
      <xdr:col>8</xdr:col>
      <xdr:colOff>619125</xdr:colOff>
      <xdr:row>4</xdr:row>
      <xdr:rowOff>123825</xdr:rowOff>
    </xdr:to>
    <xdr:sp macro="" textlink="">
      <xdr:nvSpPr>
        <xdr:cNvPr id="11" name="3 CuadroTexto"/>
        <xdr:cNvSpPr txBox="1"/>
      </xdr:nvSpPr>
      <xdr:spPr>
        <a:xfrm>
          <a:off x="3067050" y="13239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609601</xdr:colOff>
      <xdr:row>37</xdr:row>
      <xdr:rowOff>19050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40982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445500" cy="1013608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48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47627</xdr:rowOff>
    </xdr:from>
    <xdr:to>
      <xdr:col>10</xdr:col>
      <xdr:colOff>647700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49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95249</xdr:rowOff>
    </xdr:from>
    <xdr:to>
      <xdr:col>11</xdr:col>
      <xdr:colOff>28575</xdr:colOff>
      <xdr:row>48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123823</xdr:rowOff>
    </xdr:from>
    <xdr:to>
      <xdr:col>11</xdr:col>
      <xdr:colOff>38100</xdr:colOff>
      <xdr:row>47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161925</xdr:rowOff>
    </xdr:from>
    <xdr:to>
      <xdr:col>11</xdr:col>
      <xdr:colOff>38100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11</xdr:col>
      <xdr:colOff>19050</xdr:colOff>
      <xdr:row>48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39</xdr:row>
      <xdr:rowOff>47624</xdr:rowOff>
    </xdr:from>
    <xdr:to>
      <xdr:col>11</xdr:col>
      <xdr:colOff>9526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28576</xdr:colOff>
      <xdr:row>38</xdr:row>
      <xdr:rowOff>47625</xdr:rowOff>
    </xdr:from>
    <xdr:to>
      <xdr:col>11</xdr:col>
      <xdr:colOff>38100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36</xdr:row>
      <xdr:rowOff>0</xdr:rowOff>
    </xdr:from>
    <xdr:to>
      <xdr:col>7</xdr:col>
      <xdr:colOff>285749</xdr:colOff>
      <xdr:row>46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676276</xdr:colOff>
      <xdr:row>36</xdr:row>
      <xdr:rowOff>0</xdr:rowOff>
    </xdr:from>
    <xdr:to>
      <xdr:col>11</xdr:col>
      <xdr:colOff>28575</xdr:colOff>
      <xdr:row>47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34</xdr:row>
      <xdr:rowOff>152400</xdr:rowOff>
    </xdr:from>
    <xdr:to>
      <xdr:col>10</xdr:col>
      <xdr:colOff>504824</xdr:colOff>
      <xdr:row>45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4082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081644"/>
        </a:xfrm>
        <a:prstGeom prst="rect">
          <a:avLst/>
        </a:prstGeom>
      </xdr:spPr>
    </xdr:pic>
    <xdr:clientData/>
  </xdr:twoCellAnchor>
  <xdr:twoCellAnchor>
    <xdr:from>
      <xdr:col>2</xdr:col>
      <xdr:colOff>438149</xdr:colOff>
      <xdr:row>1</xdr:row>
      <xdr:rowOff>128814</xdr:rowOff>
    </xdr:from>
    <xdr:to>
      <xdr:col>7</xdr:col>
      <xdr:colOff>38099</xdr:colOff>
      <xdr:row>4</xdr:row>
      <xdr:rowOff>128814</xdr:rowOff>
    </xdr:to>
    <xdr:sp macro="" textlink="">
      <xdr:nvSpPr>
        <xdr:cNvPr id="7" name="3 CuadroTexto"/>
        <xdr:cNvSpPr txBox="1"/>
      </xdr:nvSpPr>
      <xdr:spPr>
        <a:xfrm>
          <a:off x="2800349" y="328839"/>
          <a:ext cx="30765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247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437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152400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151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161925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3424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6" name="3 CuadroTexto"/>
        <xdr:cNvSpPr txBox="1"/>
      </xdr:nvSpPr>
      <xdr:spPr>
        <a:xfrm>
          <a:off x="3069772" y="366939"/>
          <a:ext cx="28561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437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133351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zoomScale="85" zoomScaleNormal="85" zoomScaleSheetLayoutView="100" zoomScalePageLayoutView="80" workbookViewId="0">
      <selection activeCell="D17" sqref="D17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104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5"/>
      <c r="U1" s="11"/>
    </row>
    <row r="2" spans="1:21">
      <c r="A2" s="16"/>
      <c r="B2" s="10"/>
      <c r="C2" s="10"/>
      <c r="D2" s="10"/>
      <c r="E2" s="10"/>
      <c r="F2" s="10"/>
      <c r="G2" s="10"/>
      <c r="H2" s="10"/>
      <c r="I2" s="10"/>
      <c r="J2" s="10"/>
      <c r="K2" s="172"/>
      <c r="L2" s="10"/>
      <c r="M2" s="10"/>
      <c r="N2" s="10"/>
      <c r="O2" s="172"/>
      <c r="P2" s="10"/>
      <c r="Q2" s="10"/>
      <c r="R2" s="10"/>
      <c r="S2" s="10"/>
      <c r="T2" s="17"/>
      <c r="U2" s="11"/>
    </row>
    <row r="3" spans="1:21">
      <c r="A3" s="16"/>
      <c r="B3" s="10"/>
      <c r="C3" s="10"/>
      <c r="D3" s="10"/>
      <c r="E3" s="10"/>
      <c r="F3" s="10"/>
      <c r="G3" s="10"/>
      <c r="H3" s="10"/>
      <c r="I3" s="10"/>
      <c r="J3" s="10"/>
      <c r="K3" s="172"/>
      <c r="L3" s="10"/>
      <c r="M3" s="10"/>
      <c r="N3" s="10"/>
      <c r="O3" s="172"/>
      <c r="P3" s="10"/>
      <c r="Q3" s="10"/>
      <c r="R3" s="10"/>
      <c r="S3" s="10"/>
      <c r="T3" s="17"/>
      <c r="U3" s="11"/>
    </row>
    <row r="4" spans="1:21">
      <c r="A4" s="16"/>
      <c r="B4" s="10"/>
      <c r="C4" s="10"/>
      <c r="D4" s="10"/>
      <c r="E4" s="10"/>
      <c r="F4" s="10"/>
      <c r="G4" s="10"/>
      <c r="H4" s="10"/>
      <c r="I4" s="10"/>
      <c r="J4" s="10"/>
      <c r="K4" s="172"/>
      <c r="L4" s="10"/>
      <c r="M4" s="10"/>
      <c r="N4" s="10"/>
      <c r="O4" s="172"/>
      <c r="P4" s="10"/>
      <c r="Q4" s="10"/>
      <c r="R4" s="10"/>
      <c r="S4" s="10"/>
      <c r="T4" s="18"/>
      <c r="U4" s="11"/>
    </row>
    <row r="5" spans="1:21">
      <c r="A5" s="16"/>
      <c r="B5" s="10"/>
      <c r="C5" s="10"/>
      <c r="D5" s="10"/>
      <c r="E5" s="10"/>
      <c r="F5" s="10"/>
      <c r="G5" s="10"/>
      <c r="H5" s="10"/>
      <c r="I5" s="10"/>
      <c r="J5" s="10"/>
      <c r="K5" s="172"/>
      <c r="L5" s="10"/>
      <c r="M5" s="10"/>
      <c r="N5" s="10"/>
      <c r="O5" s="172"/>
      <c r="P5" s="10"/>
      <c r="Q5" s="10"/>
      <c r="R5" s="10"/>
      <c r="S5" s="10"/>
      <c r="T5" s="18"/>
      <c r="U5" s="11"/>
    </row>
    <row r="6" spans="1:21">
      <c r="A6" s="16"/>
      <c r="B6" s="10"/>
      <c r="C6" s="10"/>
      <c r="D6" s="10"/>
      <c r="E6" s="10"/>
      <c r="F6" s="10"/>
      <c r="G6" s="10"/>
      <c r="H6" s="10"/>
      <c r="I6" s="10"/>
      <c r="J6" s="10"/>
      <c r="K6" s="172"/>
      <c r="L6" s="10"/>
      <c r="M6" s="10"/>
      <c r="N6" s="10"/>
      <c r="O6" s="172"/>
      <c r="P6" s="10"/>
      <c r="Q6" s="10"/>
      <c r="R6" s="10"/>
      <c r="S6" s="10"/>
      <c r="T6" s="18"/>
      <c r="U6" s="11"/>
    </row>
    <row r="7" spans="1:21">
      <c r="A7" s="16"/>
      <c r="B7" s="10"/>
      <c r="C7" s="10"/>
      <c r="D7" s="10"/>
      <c r="E7" s="10"/>
      <c r="F7" s="10"/>
      <c r="G7" s="10"/>
      <c r="H7" s="10"/>
      <c r="I7" s="10"/>
      <c r="J7" s="10"/>
      <c r="K7" s="172"/>
      <c r="L7" s="10"/>
      <c r="M7" s="10"/>
      <c r="N7" s="10"/>
      <c r="O7" s="172"/>
      <c r="P7" s="10"/>
      <c r="Q7" s="10"/>
      <c r="R7" s="10"/>
      <c r="S7" s="10"/>
      <c r="T7" s="18"/>
      <c r="U7" s="11"/>
    </row>
    <row r="8" spans="1:21">
      <c r="A8" s="16"/>
      <c r="B8" s="10"/>
      <c r="C8" s="10"/>
      <c r="D8" s="10"/>
      <c r="E8" s="10"/>
      <c r="F8" s="10"/>
      <c r="G8" s="10"/>
      <c r="H8" s="10"/>
      <c r="I8" s="10"/>
      <c r="J8" s="10"/>
      <c r="K8" s="172"/>
      <c r="L8" s="10"/>
      <c r="M8" s="10"/>
      <c r="N8" s="10"/>
      <c r="O8" s="172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72"/>
      <c r="L9" s="10"/>
      <c r="M9" s="10"/>
      <c r="N9" s="10"/>
      <c r="O9" s="172"/>
      <c r="P9" s="10"/>
      <c r="Q9" s="10"/>
      <c r="R9" s="10"/>
      <c r="S9" s="10"/>
      <c r="T9" s="18"/>
      <c r="U9" s="11"/>
    </row>
    <row r="10" spans="1:21" ht="18.75">
      <c r="A10" s="16"/>
      <c r="B10" s="188" t="s">
        <v>0</v>
      </c>
      <c r="C10" s="188"/>
      <c r="D10" s="188"/>
      <c r="E10" s="188"/>
      <c r="F10" s="188"/>
      <c r="G10" s="188"/>
      <c r="H10" s="188"/>
      <c r="I10" s="188"/>
      <c r="J10" s="188"/>
      <c r="K10" s="188"/>
      <c r="L10" s="188"/>
      <c r="M10" s="188"/>
      <c r="N10" s="188"/>
      <c r="O10" s="188"/>
      <c r="P10" s="188"/>
      <c r="Q10" s="188"/>
      <c r="R10" s="188"/>
      <c r="S10" s="188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64" t="s">
        <v>167</v>
      </c>
      <c r="C12" s="3"/>
      <c r="D12" s="3"/>
      <c r="E12" s="3"/>
      <c r="F12" s="3"/>
      <c r="G12" s="3"/>
      <c r="H12" s="1" t="s">
        <v>168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64" t="s">
        <v>176</v>
      </c>
      <c r="C14" s="85"/>
      <c r="D14" s="85"/>
      <c r="E14" s="152"/>
      <c r="F14" s="152"/>
      <c r="G14" s="152"/>
      <c r="H14" s="1" t="s">
        <v>110</v>
      </c>
      <c r="I14" s="12"/>
      <c r="J14" s="180"/>
      <c r="K14" s="180"/>
      <c r="L14" s="1" t="s">
        <v>169</v>
      </c>
      <c r="M14" s="11"/>
      <c r="N14" s="11"/>
      <c r="O14" s="11"/>
      <c r="P14" s="44" t="s">
        <v>111</v>
      </c>
      <c r="Q14" s="11"/>
      <c r="R14" s="11"/>
      <c r="S14" s="43"/>
      <c r="T14" s="18"/>
      <c r="U14" s="11"/>
    </row>
    <row r="15" spans="1:21">
      <c r="A15" s="16"/>
      <c r="B15" s="37"/>
      <c r="C15" s="35"/>
      <c r="D15" s="35"/>
      <c r="E15" s="35"/>
      <c r="F15" s="35"/>
      <c r="G15" s="35"/>
      <c r="H15" s="37"/>
      <c r="I15" s="11"/>
      <c r="J15" s="35"/>
      <c r="K15" s="35"/>
      <c r="L15" s="37"/>
      <c r="M15" s="11"/>
      <c r="N15" s="11"/>
      <c r="O15" s="11"/>
      <c r="P15" s="35"/>
      <c r="Q15" s="11"/>
      <c r="R15" s="11"/>
      <c r="S15" s="35"/>
      <c r="T15" s="18"/>
      <c r="U15" s="11"/>
    </row>
    <row r="16" spans="1:21" ht="17.25" customHeight="1">
      <c r="A16" s="16"/>
      <c r="B16" s="165" t="s">
        <v>50</v>
      </c>
      <c r="C16" s="57"/>
      <c r="D16" s="57"/>
      <c r="E16" s="57"/>
      <c r="F16" s="57"/>
      <c r="G16" s="57"/>
      <c r="H16" s="44" t="s">
        <v>45</v>
      </c>
      <c r="I16" s="11"/>
      <c r="J16" s="38"/>
      <c r="K16" s="38"/>
      <c r="L16" s="153" t="s">
        <v>29</v>
      </c>
      <c r="M16" s="11"/>
      <c r="N16" s="11"/>
      <c r="O16" s="11"/>
      <c r="P16" s="1" t="s">
        <v>62</v>
      </c>
      <c r="Q16" s="11"/>
      <c r="R16" s="11"/>
      <c r="S16" s="39"/>
      <c r="T16" s="18"/>
      <c r="U16" s="11"/>
    </row>
    <row r="17" spans="1:21" ht="16.5" customHeight="1">
      <c r="A17" s="16"/>
      <c r="B17" s="57"/>
      <c r="C17" s="57"/>
      <c r="D17" s="57"/>
      <c r="E17" s="57"/>
      <c r="F17" s="57"/>
      <c r="G17" s="57"/>
      <c r="H17" s="1" t="s">
        <v>53</v>
      </c>
      <c r="I17" s="11"/>
      <c r="J17" s="35"/>
      <c r="K17" s="35"/>
      <c r="L17" s="44" t="s">
        <v>30</v>
      </c>
      <c r="M17" s="11"/>
      <c r="N17" s="11"/>
      <c r="O17" s="11"/>
      <c r="P17" s="1" t="s">
        <v>63</v>
      </c>
      <c r="Q17" s="11"/>
      <c r="R17" s="11"/>
      <c r="S17" s="40"/>
      <c r="T17" s="18"/>
      <c r="U17" s="11"/>
    </row>
    <row r="18" spans="1:21" ht="16.5" customHeight="1">
      <c r="A18" s="16"/>
      <c r="B18" s="57"/>
      <c r="C18" s="57"/>
      <c r="D18" s="57"/>
      <c r="E18" s="57"/>
      <c r="F18" s="57"/>
      <c r="G18" s="57"/>
      <c r="H18" s="1" t="s">
        <v>52</v>
      </c>
      <c r="I18" s="11"/>
      <c r="J18" s="35"/>
      <c r="K18" s="35"/>
      <c r="L18" s="44" t="s">
        <v>31</v>
      </c>
      <c r="M18" s="11"/>
      <c r="N18" s="11"/>
      <c r="O18" s="11"/>
      <c r="P18" s="1" t="s">
        <v>64</v>
      </c>
      <c r="Q18" s="11"/>
      <c r="R18" s="11"/>
      <c r="S18" s="40"/>
      <c r="T18" s="18"/>
      <c r="U18" s="11"/>
    </row>
    <row r="19" spans="1:21" ht="16.5" customHeight="1">
      <c r="A19" s="16"/>
      <c r="B19" s="57"/>
      <c r="C19" s="57"/>
      <c r="D19" s="57"/>
      <c r="E19" s="57"/>
      <c r="F19" s="57"/>
      <c r="G19" s="57"/>
      <c r="H19" s="46" t="s">
        <v>54</v>
      </c>
      <c r="I19" s="11"/>
      <c r="J19" s="4"/>
      <c r="K19" s="4"/>
      <c r="L19" s="44" t="s">
        <v>32</v>
      </c>
      <c r="M19" s="11"/>
      <c r="N19" s="11"/>
      <c r="O19" s="11"/>
      <c r="P19" s="1" t="s">
        <v>65</v>
      </c>
      <c r="Q19" s="11"/>
      <c r="R19" s="11"/>
      <c r="S19" s="40"/>
      <c r="T19" s="18"/>
      <c r="U19" s="11"/>
    </row>
    <row r="20" spans="1:21" ht="16.5" customHeight="1">
      <c r="A20" s="16"/>
      <c r="B20" s="57"/>
      <c r="C20" s="57"/>
      <c r="D20" s="57"/>
      <c r="E20" s="57"/>
      <c r="F20" s="57"/>
      <c r="G20" s="57"/>
      <c r="H20" s="1" t="s">
        <v>55</v>
      </c>
      <c r="I20" s="11"/>
      <c r="J20" s="4"/>
      <c r="K20" s="4"/>
      <c r="L20" s="44" t="s">
        <v>33</v>
      </c>
      <c r="M20" s="11"/>
      <c r="N20" s="11"/>
      <c r="O20" s="11"/>
      <c r="P20" s="1" t="s">
        <v>66</v>
      </c>
      <c r="Q20" s="11"/>
      <c r="R20" s="11"/>
      <c r="S20" s="40"/>
      <c r="T20" s="18"/>
      <c r="U20" s="11"/>
    </row>
    <row r="21" spans="1:21" ht="16.5" customHeight="1">
      <c r="A21" s="16"/>
      <c r="B21" s="57"/>
      <c r="C21" s="57"/>
      <c r="D21" s="57"/>
      <c r="E21" s="57"/>
      <c r="F21" s="57"/>
      <c r="G21" s="57"/>
      <c r="H21" s="1" t="s">
        <v>56</v>
      </c>
      <c r="I21" s="11"/>
      <c r="J21" s="4"/>
      <c r="K21" s="4"/>
      <c r="L21" s="44" t="s">
        <v>38</v>
      </c>
      <c r="M21" s="11"/>
      <c r="N21" s="11"/>
      <c r="O21" s="11"/>
      <c r="P21" s="1" t="s">
        <v>67</v>
      </c>
      <c r="Q21" s="11"/>
      <c r="R21" s="11"/>
      <c r="S21" s="40"/>
      <c r="T21" s="18"/>
      <c r="U21" s="11"/>
    </row>
    <row r="22" spans="1:21" ht="16.5" customHeight="1">
      <c r="A22" s="16"/>
      <c r="B22" s="57"/>
      <c r="C22" s="57"/>
      <c r="D22" s="57"/>
      <c r="E22" s="57"/>
      <c r="F22" s="57"/>
      <c r="G22" s="57"/>
      <c r="H22" s="46" t="s">
        <v>42</v>
      </c>
      <c r="I22" s="11"/>
      <c r="J22" s="7"/>
      <c r="K22" s="7"/>
      <c r="L22" s="44" t="s">
        <v>39</v>
      </c>
      <c r="M22" s="11"/>
      <c r="N22" s="11"/>
      <c r="O22" s="11"/>
      <c r="P22" s="1" t="s">
        <v>68</v>
      </c>
      <c r="Q22" s="11"/>
      <c r="R22" s="11"/>
      <c r="S22" s="40"/>
      <c r="T22" s="18"/>
      <c r="U22" s="11"/>
    </row>
    <row r="23" spans="1:21" ht="16.5" customHeight="1">
      <c r="A23" s="16"/>
      <c r="B23" s="57"/>
      <c r="C23" s="57"/>
      <c r="D23" s="57"/>
      <c r="E23" s="57"/>
      <c r="F23" s="57"/>
      <c r="G23" s="57"/>
      <c r="H23" s="46" t="s">
        <v>35</v>
      </c>
      <c r="I23" s="11"/>
      <c r="J23" s="7"/>
      <c r="K23" s="7"/>
      <c r="L23" s="44" t="s">
        <v>34</v>
      </c>
      <c r="M23" s="11"/>
      <c r="N23" s="11"/>
      <c r="O23" s="11"/>
      <c r="P23" s="1" t="s">
        <v>69</v>
      </c>
      <c r="Q23" s="11"/>
      <c r="R23" s="11"/>
      <c r="S23" s="40"/>
      <c r="T23" s="18"/>
      <c r="U23" s="11"/>
    </row>
    <row r="24" spans="1:21" ht="16.5" customHeight="1">
      <c r="A24" s="16"/>
      <c r="B24" s="57"/>
      <c r="C24" s="57"/>
      <c r="D24" s="57"/>
      <c r="E24" s="57"/>
      <c r="F24" s="57"/>
      <c r="G24" s="57"/>
      <c r="H24" s="102" t="s">
        <v>44</v>
      </c>
      <c r="I24" s="11"/>
      <c r="J24" s="7"/>
      <c r="K24" s="7"/>
      <c r="L24" s="44" t="s">
        <v>57</v>
      </c>
      <c r="M24" s="11"/>
      <c r="N24" s="11"/>
      <c r="O24" s="11"/>
      <c r="P24" s="1" t="s">
        <v>70</v>
      </c>
      <c r="Q24" s="11"/>
      <c r="R24" s="11"/>
      <c r="S24" s="40"/>
      <c r="T24" s="18"/>
      <c r="U24" s="11"/>
    </row>
    <row r="25" spans="1:21" ht="16.5" customHeight="1">
      <c r="A25" s="16"/>
      <c r="B25" s="57"/>
      <c r="C25" s="57"/>
      <c r="D25" s="57"/>
      <c r="E25" s="57"/>
      <c r="F25" s="57"/>
      <c r="G25" s="57"/>
      <c r="H25" s="102" t="s">
        <v>36</v>
      </c>
      <c r="I25" s="11"/>
      <c r="J25" s="7"/>
      <c r="K25" s="7"/>
      <c r="L25" s="44" t="s">
        <v>35</v>
      </c>
      <c r="M25" s="11"/>
      <c r="N25" s="11"/>
      <c r="O25" s="11"/>
      <c r="P25" s="40"/>
      <c r="Q25" s="11"/>
      <c r="R25" s="11"/>
      <c r="S25" s="40"/>
      <c r="T25" s="18"/>
      <c r="U25" s="11"/>
    </row>
    <row r="26" spans="1:21" ht="16.5" customHeight="1">
      <c r="A26" s="16"/>
      <c r="B26" s="57"/>
      <c r="C26" s="57"/>
      <c r="D26" s="57"/>
      <c r="E26" s="57"/>
      <c r="F26" s="57"/>
      <c r="G26" s="57"/>
      <c r="H26" s="46" t="s">
        <v>43</v>
      </c>
      <c r="I26" s="11"/>
      <c r="J26" s="7"/>
      <c r="K26" s="7"/>
      <c r="L26" s="44" t="s">
        <v>40</v>
      </c>
      <c r="M26" s="11"/>
      <c r="N26" s="11"/>
      <c r="O26" s="11"/>
      <c r="P26" s="1" t="s">
        <v>71</v>
      </c>
      <c r="Q26" s="11"/>
      <c r="R26" s="11"/>
      <c r="S26" s="40"/>
      <c r="T26" s="18"/>
      <c r="U26" s="11"/>
    </row>
    <row r="27" spans="1:21" ht="16.5" customHeight="1">
      <c r="A27" s="16"/>
      <c r="B27" s="57"/>
      <c r="C27" s="57"/>
      <c r="D27" s="57"/>
      <c r="E27" s="57"/>
      <c r="F27" s="57"/>
      <c r="G27" s="57"/>
      <c r="H27" s="46" t="s">
        <v>35</v>
      </c>
      <c r="I27" s="11"/>
      <c r="J27" s="7"/>
      <c r="K27" s="7"/>
      <c r="L27" s="44" t="s">
        <v>41</v>
      </c>
      <c r="M27" s="11"/>
      <c r="N27" s="11"/>
      <c r="O27" s="11"/>
      <c r="P27" s="40"/>
      <c r="Q27" s="11"/>
      <c r="R27" s="11"/>
      <c r="S27" s="40"/>
      <c r="T27" s="18"/>
      <c r="U27" s="11"/>
    </row>
    <row r="28" spans="1:21" ht="16.5" customHeight="1">
      <c r="A28" s="16"/>
      <c r="B28" s="57"/>
      <c r="C28" s="57"/>
      <c r="D28" s="57"/>
      <c r="E28" s="57"/>
      <c r="F28" s="57"/>
      <c r="G28" s="57"/>
      <c r="H28" s="47" t="s">
        <v>44</v>
      </c>
      <c r="I28" s="11"/>
      <c r="J28" s="4"/>
      <c r="K28" s="4"/>
      <c r="L28" s="44" t="s">
        <v>58</v>
      </c>
      <c r="M28" s="11"/>
      <c r="N28" s="11"/>
      <c r="O28" s="11"/>
      <c r="P28" s="1" t="s">
        <v>72</v>
      </c>
      <c r="Q28" s="11"/>
      <c r="R28" s="11"/>
      <c r="S28" s="40"/>
      <c r="T28" s="18"/>
      <c r="U28" s="11"/>
    </row>
    <row r="29" spans="1:21" ht="16.5" customHeight="1">
      <c r="A29" s="16"/>
      <c r="B29" s="57"/>
      <c r="C29" s="57"/>
      <c r="D29" s="57"/>
      <c r="E29" s="57"/>
      <c r="F29" s="57"/>
      <c r="G29" s="57"/>
      <c r="H29" s="48" t="s">
        <v>36</v>
      </c>
      <c r="I29" s="11"/>
      <c r="J29" s="8"/>
      <c r="K29" s="8"/>
      <c r="L29" s="44" t="s">
        <v>35</v>
      </c>
      <c r="M29" s="11"/>
      <c r="N29" s="11"/>
      <c r="O29" s="11"/>
      <c r="P29" s="1" t="s">
        <v>73</v>
      </c>
      <c r="Q29" s="11"/>
      <c r="R29" s="11"/>
      <c r="S29" s="40"/>
      <c r="T29" s="18"/>
      <c r="U29" s="11"/>
    </row>
    <row r="30" spans="1:21" ht="16.5" customHeight="1">
      <c r="A30" s="16"/>
      <c r="B30" s="57"/>
      <c r="C30" s="57"/>
      <c r="D30" s="57"/>
      <c r="E30" s="57"/>
      <c r="F30" s="57"/>
      <c r="G30" s="57"/>
      <c r="H30" s="4"/>
      <c r="I30" s="46"/>
      <c r="J30" s="4"/>
      <c r="K30" s="4"/>
      <c r="L30" s="44" t="s">
        <v>40</v>
      </c>
      <c r="M30" s="11"/>
      <c r="N30" s="11"/>
      <c r="O30" s="11"/>
      <c r="P30" s="1" t="s">
        <v>74</v>
      </c>
      <c r="Q30" s="11"/>
      <c r="R30" s="11"/>
      <c r="S30" s="40"/>
      <c r="T30" s="19"/>
      <c r="U30" s="11"/>
    </row>
    <row r="31" spans="1:21" ht="16.5" customHeight="1">
      <c r="A31" s="16"/>
      <c r="B31" s="57"/>
      <c r="C31" s="57"/>
      <c r="D31" s="57"/>
      <c r="E31" s="57"/>
      <c r="F31" s="57"/>
      <c r="G31" s="57"/>
      <c r="H31" s="4"/>
      <c r="I31" s="41"/>
      <c r="J31" s="4"/>
      <c r="K31" s="4"/>
      <c r="L31" s="44" t="s">
        <v>41</v>
      </c>
      <c r="M31" s="11"/>
      <c r="N31" s="11"/>
      <c r="O31" s="11"/>
      <c r="P31" s="1" t="s">
        <v>75</v>
      </c>
      <c r="Q31" s="11"/>
      <c r="R31" s="11"/>
      <c r="S31" s="40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2"/>
      <c r="Q32" s="42"/>
      <c r="R32" s="115"/>
      <c r="S32" s="115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18" t="s">
        <v>156</v>
      </c>
      <c r="I33" s="5"/>
      <c r="J33" s="5"/>
      <c r="K33" s="5"/>
      <c r="L33" s="51"/>
      <c r="M33" s="123"/>
      <c r="N33" s="123"/>
      <c r="O33" s="123"/>
      <c r="P33" s="118" t="s">
        <v>155</v>
      </c>
      <c r="Q33" s="113"/>
      <c r="R33" s="116"/>
      <c r="S33" s="116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5"/>
      <c r="I34" s="4"/>
      <c r="J34" s="4"/>
      <c r="K34" s="4"/>
      <c r="M34" s="4"/>
      <c r="N34" s="4"/>
      <c r="O34" s="4"/>
      <c r="P34" s="35"/>
      <c r="Q34" s="42"/>
      <c r="R34" s="115"/>
      <c r="S34" s="115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120</v>
      </c>
      <c r="I35" s="4"/>
      <c r="J35" s="4"/>
      <c r="K35" s="4"/>
      <c r="M35" s="114"/>
      <c r="N35" s="114"/>
      <c r="O35" s="114"/>
      <c r="P35" s="1" t="s">
        <v>131</v>
      </c>
      <c r="Q35" s="171"/>
      <c r="R35" s="117"/>
      <c r="S35" s="115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121</v>
      </c>
      <c r="I36" s="4"/>
      <c r="J36" s="4"/>
      <c r="K36" s="4"/>
      <c r="M36" s="114"/>
      <c r="N36" s="114"/>
      <c r="O36" s="114"/>
      <c r="P36" s="1" t="s">
        <v>120</v>
      </c>
      <c r="Q36" s="171"/>
      <c r="R36" s="117"/>
      <c r="S36" s="115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122</v>
      </c>
      <c r="I37" s="4"/>
      <c r="J37" s="4"/>
      <c r="K37" s="4"/>
      <c r="M37" s="114"/>
      <c r="N37" s="114"/>
      <c r="O37" s="114"/>
      <c r="P37" s="1" t="s">
        <v>121</v>
      </c>
      <c r="Q37" s="171"/>
      <c r="R37" s="117"/>
      <c r="S37" s="115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123</v>
      </c>
      <c r="I38" s="4"/>
      <c r="J38" s="4"/>
      <c r="K38" s="4"/>
      <c r="M38" s="114"/>
      <c r="N38" s="114"/>
      <c r="O38" s="114"/>
      <c r="P38" s="1" t="s">
        <v>122</v>
      </c>
      <c r="Q38" s="171"/>
      <c r="R38" s="117"/>
      <c r="S38" s="115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124</v>
      </c>
      <c r="I39" s="4"/>
      <c r="J39" s="4"/>
      <c r="K39" s="4"/>
      <c r="M39" s="114"/>
      <c r="N39" s="114"/>
      <c r="O39" s="114"/>
      <c r="P39" s="1" t="s">
        <v>123</v>
      </c>
      <c r="Q39" s="171"/>
      <c r="R39" s="117"/>
      <c r="S39" s="115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125</v>
      </c>
      <c r="I40" s="4"/>
      <c r="J40" s="4"/>
      <c r="K40" s="4"/>
      <c r="M40" s="114"/>
      <c r="N40" s="114"/>
      <c r="O40" s="114"/>
      <c r="P40" s="1" t="s">
        <v>124</v>
      </c>
      <c r="Q40" s="171"/>
      <c r="R40" s="117"/>
      <c r="S40" s="115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126</v>
      </c>
      <c r="I41" s="4"/>
      <c r="J41" s="4"/>
      <c r="K41" s="4"/>
      <c r="M41" s="114"/>
      <c r="N41" s="114"/>
      <c r="O41" s="114"/>
      <c r="P41" s="1" t="s">
        <v>125</v>
      </c>
      <c r="Q41" s="171"/>
      <c r="R41" s="117"/>
      <c r="S41" s="115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127</v>
      </c>
      <c r="I42" s="4"/>
      <c r="J42" s="4"/>
      <c r="K42" s="4"/>
      <c r="M42" s="114"/>
      <c r="N42" s="114"/>
      <c r="O42" s="114"/>
      <c r="P42" s="1" t="s">
        <v>126</v>
      </c>
      <c r="Q42" s="171"/>
      <c r="R42" s="117"/>
      <c r="S42" s="115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128</v>
      </c>
      <c r="I43" s="4"/>
      <c r="J43" s="4"/>
      <c r="K43" s="4"/>
      <c r="M43" s="114"/>
      <c r="N43" s="114"/>
      <c r="O43" s="114"/>
      <c r="P43" s="1" t="s">
        <v>127</v>
      </c>
      <c r="Q43" s="171"/>
      <c r="R43" s="117"/>
      <c r="S43" s="115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129</v>
      </c>
      <c r="I44" s="4"/>
      <c r="J44" s="4"/>
      <c r="K44" s="4"/>
      <c r="M44" s="114"/>
      <c r="N44" s="114"/>
      <c r="O44" s="114"/>
      <c r="P44" s="1" t="s">
        <v>128</v>
      </c>
      <c r="Q44" s="171"/>
      <c r="R44" s="117"/>
      <c r="S44" s="115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18" t="s">
        <v>130</v>
      </c>
      <c r="I45" s="4"/>
      <c r="J45" s="4"/>
      <c r="K45" s="4"/>
      <c r="M45" s="114"/>
      <c r="N45" s="114"/>
      <c r="O45" s="114"/>
      <c r="P45" s="1" t="s">
        <v>129</v>
      </c>
      <c r="Q45" s="171"/>
      <c r="R45" s="117"/>
      <c r="S45" s="115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11"/>
      <c r="M46" s="114"/>
      <c r="N46" s="114"/>
      <c r="O46" s="114"/>
      <c r="P46" s="1" t="s">
        <v>130</v>
      </c>
      <c r="Q46" s="171"/>
      <c r="R46" s="117"/>
      <c r="S46" s="115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11"/>
      <c r="M47" s="112"/>
      <c r="N47" s="112"/>
      <c r="O47" s="112"/>
      <c r="P47" s="111"/>
      <c r="Q47" s="113"/>
      <c r="R47" s="113"/>
      <c r="S47" s="42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2"/>
      <c r="Q48" s="42"/>
      <c r="R48" s="42"/>
      <c r="S48" s="42"/>
      <c r="T48" s="18"/>
      <c r="U48" s="11"/>
    </row>
    <row r="49" spans="1:20">
      <c r="A49" s="16"/>
      <c r="B49" s="74" t="s">
        <v>188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2"/>
      <c r="Q49" s="42"/>
      <c r="R49" s="42"/>
      <c r="S49" s="42"/>
      <c r="T49" s="18"/>
    </row>
    <row r="50" spans="1:20">
      <c r="A50" s="20"/>
      <c r="B50" s="174" t="s">
        <v>173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Insuficiencia de horas'!A1" display="  Insuficiencia de horas"/>
    <hyperlink ref="H26" location="'Tasa de subempleo objetivo'!A1" display="Tasa de subempleo objetivo"/>
    <hyperlink ref="H27" location="'Insuficiencia de horas '!A1" display="  Insuficiencia de horas"/>
    <hyperlink ref="H28" location="'Empleo inadecuado x competncias'!A1" display="  Empleo inadecuado competencias"/>
    <hyperlink ref="H29" location="' Empleo inadecuado x ingresos'!A1" display="  Empleo inadecuado por ingresos"/>
    <hyperlink ref="H24" location="'Empleo inadecuado competencias'!A1" display="  Empleo inadecuado competencias"/>
    <hyperlink ref="H25" location="'Empleo inadecuado por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  Abiertos'!A1" display="  Abiertos"/>
    <hyperlink ref="L22" location="'  Ocultos'!A1" display="  Ocultos"/>
    <hyperlink ref="L23" location="Inactivos!A1" display="Inactivos"/>
    <hyperlink ref="L24" location="'Subempleados subjetivos'!A1" display="Subempleados subjetivos"/>
    <hyperlink ref="L25" location="'   Insuficiencia de horas'!A1" display="  Insuficiencia de horas"/>
    <hyperlink ref="L26" location="'  Inadecuado por competencias'!A1" display="  Inadecuado por competencias"/>
    <hyperlink ref="L27" location="'  Inadecuado por ingresos'!A1" display="  Inadecuado por ingresos"/>
    <hyperlink ref="L28" location="'Subempleados objetivos'!A1" display="Subempleados objetivos"/>
    <hyperlink ref="L29" location="' Insuficiencia de horas'!A1" display="  Insuficiencia de horas"/>
    <hyperlink ref="L30" location="'   Inadecuado por competencias'!A1" display="  Inadecuado por competencias"/>
    <hyperlink ref="L31" location="'   Inadecuado por ingresos'!A1" display="  Inadecuado por ingresos"/>
    <hyperlink ref="P31" location="'Tasa de empl no asalariados'!A1" display="Tasa de empleados no asalariados"/>
    <hyperlink ref="P30" location="'Tasa de empleados asalariados'!A1" display="Tasa de empleados asalariados"/>
    <hyperlink ref="P29" location="'Empleado no asalariado'!A1" display="Empleado no asalariado"/>
    <hyperlink ref="P28" location="'Empleado Asalariado'!A1" display="Empleado Asalariado"/>
    <hyperlink ref="P24" location="Otro!A1" display="Otro"/>
    <hyperlink ref="P23" location="'Jornalero o Peón'!A1" display="Jornalero o Peón"/>
    <hyperlink ref="P22" location="'Trab sin remuneración otras emp'!A1" display="Trabajador sin remuneración en otras empresas"/>
    <hyperlink ref="P21" location="'Trab familiar sin remuneración '!A1" display="Trab familiar sin remuneración "/>
    <hyperlink ref="P20" location="'Patrón o empleador'!A1" display="Patrón o empleador"/>
    <hyperlink ref="P19" location="'Cuenta propia '!A1" display="Cuenta propia "/>
    <hyperlink ref="P18" location="'Empleado doméstico '!A1" display="Empleado doméstico "/>
    <hyperlink ref="P17" location="'Empleado del gobierno '!A1" display="Empleado del gobierno "/>
    <hyperlink ref="P14" location="'tipo de empleo (personas)'!Área_de_impresión" display="Tipo de empleo (personas)"/>
    <hyperlink ref="P26" location="'Indicadores Secretaría'!Área_de_impresión" display="Indicadores Secretaría"/>
    <hyperlink ref="H12" location="'Tasa desempleo (%)'!A1" display="Tasa de desempleo (%)"/>
    <hyperlink ref="P46" location="'Servi, comunales, soc y person'!A1" display="Servicios, comunales, sociales y personales"/>
    <hyperlink ref="P45" location="'Act Inmobiliarias'!A1" display="Actividades Inmobiliarias"/>
    <hyperlink ref="P44" location="' Intermediación financ'!A1" display="Intermediación financiera"/>
    <hyperlink ref="P43" location="'Transp, almacen y comun'!A1" display="Transporte, almacenamiento y comunicaciones"/>
    <hyperlink ref="P42" location="'Comercio, hoteles y restau'!A1" display="Comercio, hoteles y restaurantes"/>
    <hyperlink ref="P41" location="Construcc!A1" display="Construcción"/>
    <hyperlink ref="P40" location="'Sumin de Electric Gas y Agua'!A1" display="Suministro de Electricidad Gas y Agua"/>
    <hyperlink ref="P39" location="'Industria manufacturer'!A1" display="Industria manufacturera"/>
    <hyperlink ref="P38" location="'Explot de Minas y Canteras'!A1" display="Explotación de Minas y Canteras"/>
    <hyperlink ref="P37" location="'Agric, pesca, ganad, caza '!A1" display="Agricultura, pesca, ganadería, caza y silvicultura"/>
    <hyperlink ref="P36" location="' No informa'!A1" display="No informa"/>
    <hyperlink ref="P35" location="'Cesantes Total Nacional'!Área_de_impresión" display="Cesantes Total nacional"/>
    <hyperlink ref="P33" location="'Poblacion desempleada Cesante'!Área_de_impresión" display="Población desempleada cesante"/>
    <hyperlink ref="H44" location="'Actividades Inmobiliarias'!A1" display="Actividades Inmobiliarias"/>
    <hyperlink ref="H43" location="'Intermediación financiera'!A1" display="Intermediación financiera"/>
    <hyperlink ref="H42" location="'Transp, almac y comunic'!A1" display="Transporte, almacenamiento y comunicaciones"/>
    <hyperlink ref="H41" location="' Comercio, hoteles y rest'!A1" display="Comercio, hoteles y restaurantes"/>
    <hyperlink ref="H40" location="Construcción!A1" display="Construcción"/>
    <hyperlink ref="H39" location="'Sum.Electr Gas y Agua'!A1" display="Suministro de Electricidad Gas y Agua"/>
    <hyperlink ref="H38" location="'Industria manufacturera'!A1" display="Industria manufacturera"/>
    <hyperlink ref="H37" location="'Explot de Minas y Cant'!A1" display="Explotación de Minas y Canteras"/>
    <hyperlink ref="H36" location="'Agro, pesca, ganad'!A1" display="Agricultura, pesca, ganadería, caza y silvicultura"/>
    <hyperlink ref="H35" location="'No informa'!A1" display="No informa"/>
    <hyperlink ref="H33" location="'Rama de actividad'!Área_de_impresión" display="Rama de actividad"/>
    <hyperlink ref="H45" location="'Serv, comunales, soc y person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ado particular'!Área_de_impresión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2"/>
  <sheetViews>
    <sheetView zoomScaleNormal="100" zoomScaleSheetLayoutView="100" workbookViewId="0">
      <selection activeCell="B10" sqref="B10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13">
      <c r="A7" s="16"/>
      <c r="B7" s="10"/>
      <c r="C7" s="189"/>
      <c r="D7" s="189"/>
      <c r="E7" s="189"/>
      <c r="F7" s="189"/>
      <c r="G7" s="189"/>
      <c r="H7" s="189"/>
      <c r="I7" s="189"/>
      <c r="J7" s="18"/>
      <c r="K7" s="11"/>
    </row>
    <row r="8" spans="1:13">
      <c r="A8" s="16"/>
      <c r="B8" s="189" t="s">
        <v>165</v>
      </c>
      <c r="C8" s="189"/>
      <c r="D8" s="189"/>
      <c r="E8" s="189"/>
      <c r="F8" s="189"/>
      <c r="G8" s="189"/>
      <c r="H8" s="189"/>
      <c r="I8" s="10"/>
      <c r="J8" s="18"/>
      <c r="K8" s="11"/>
    </row>
    <row r="9" spans="1:13" ht="15.75" customHeight="1">
      <c r="A9" s="16"/>
      <c r="B9" s="189" t="s">
        <v>115</v>
      </c>
      <c r="C9" s="189"/>
      <c r="D9" s="189"/>
      <c r="E9" s="189"/>
      <c r="F9" s="189"/>
      <c r="G9" s="189"/>
      <c r="H9" s="189"/>
      <c r="I9" s="3"/>
      <c r="J9" s="18"/>
      <c r="K9" s="11"/>
    </row>
    <row r="10" spans="1:13" ht="12" customHeight="1">
      <c r="A10" s="16"/>
      <c r="B10" s="11"/>
      <c r="C10" s="103"/>
      <c r="D10" s="103"/>
      <c r="E10" s="103"/>
      <c r="F10" s="103"/>
      <c r="G10" s="103"/>
      <c r="H10" s="103"/>
      <c r="I10" s="103"/>
      <c r="J10" s="18"/>
      <c r="K10" s="11"/>
    </row>
    <row r="11" spans="1:13">
      <c r="A11" s="16"/>
      <c r="B11" s="11"/>
      <c r="C11" s="8"/>
      <c r="D11" s="8"/>
      <c r="E11" s="8"/>
      <c r="F11" s="8"/>
      <c r="G11" s="8"/>
      <c r="H11" s="8"/>
      <c r="I11" s="87"/>
      <c r="J11" s="18"/>
      <c r="K11" s="11"/>
    </row>
    <row r="12" spans="1:13">
      <c r="A12" s="16"/>
      <c r="B12" s="11"/>
      <c r="C12" s="8"/>
      <c r="D12" s="8"/>
      <c r="E12" s="8"/>
      <c r="F12" s="8"/>
      <c r="G12" s="8"/>
      <c r="H12" s="8"/>
      <c r="I12" s="87"/>
      <c r="J12" s="18"/>
      <c r="K12" s="11"/>
      <c r="L12" s="23"/>
      <c r="M12" s="34"/>
    </row>
    <row r="13" spans="1:13">
      <c r="A13" s="16"/>
      <c r="B13" s="11"/>
      <c r="C13" s="8"/>
      <c r="D13" s="8"/>
      <c r="E13" s="8"/>
      <c r="F13" s="8"/>
      <c r="G13" s="8"/>
      <c r="H13" s="8"/>
      <c r="I13" s="87"/>
      <c r="J13" s="18"/>
      <c r="K13" s="11"/>
      <c r="L13" s="23"/>
      <c r="M13" s="34"/>
    </row>
    <row r="14" spans="1:13">
      <c r="A14" s="16"/>
      <c r="B14" s="11"/>
      <c r="C14" s="8"/>
      <c r="D14" s="8"/>
      <c r="E14" s="8"/>
      <c r="F14" s="8"/>
      <c r="G14" s="8"/>
      <c r="H14" s="8"/>
      <c r="I14" s="87"/>
      <c r="J14" s="18"/>
      <c r="K14" s="11"/>
    </row>
    <row r="15" spans="1:13">
      <c r="A15" s="16"/>
      <c r="B15" s="11"/>
      <c r="C15" s="8"/>
      <c r="D15" s="8"/>
      <c r="E15" s="8"/>
      <c r="F15" s="8"/>
      <c r="G15" s="8"/>
      <c r="H15" s="8"/>
      <c r="I15" s="87"/>
      <c r="J15" s="18"/>
      <c r="K15" s="11"/>
    </row>
    <row r="16" spans="1:13">
      <c r="A16" s="16"/>
      <c r="B16" s="11"/>
      <c r="C16" s="8"/>
      <c r="D16" s="8"/>
      <c r="E16" s="8"/>
      <c r="F16" s="8"/>
      <c r="G16" s="8"/>
      <c r="H16" s="8"/>
      <c r="I16" s="87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87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87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87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87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87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87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87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87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74" t="s">
        <v>189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74" t="s">
        <v>193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92" t="s">
        <v>192</v>
      </c>
      <c r="C32" s="96"/>
      <c r="D32" s="96"/>
      <c r="E32" s="96"/>
      <c r="F32" s="96"/>
      <c r="G32" s="96"/>
      <c r="H32" s="97"/>
      <c r="I32" s="97"/>
      <c r="J32" s="98"/>
      <c r="K32" s="11"/>
      <c r="L32" s="58"/>
    </row>
    <row r="33" spans="2:12">
      <c r="K33" s="58"/>
      <c r="L33" s="58"/>
    </row>
    <row r="34" spans="2:12">
      <c r="B34" s="23"/>
      <c r="C34" s="23"/>
      <c r="D34" s="23"/>
      <c r="E34" s="23"/>
      <c r="F34" s="59"/>
      <c r="G34" s="59"/>
      <c r="H34" s="58"/>
      <c r="I34" s="58"/>
      <c r="J34" s="58"/>
      <c r="K34" s="58"/>
      <c r="L34" s="58"/>
    </row>
    <row r="35" spans="2:12">
      <c r="B35" s="59"/>
      <c r="C35" s="59"/>
      <c r="D35" s="59"/>
      <c r="E35" s="59"/>
      <c r="F35" s="59"/>
      <c r="G35" s="59"/>
      <c r="H35" s="58"/>
      <c r="I35" s="58"/>
      <c r="J35" s="58"/>
      <c r="K35" s="58"/>
      <c r="L35" s="58"/>
    </row>
    <row r="36" spans="2:12">
      <c r="B36" s="59"/>
      <c r="C36" s="59"/>
      <c r="D36" s="59"/>
      <c r="E36" s="59"/>
      <c r="F36" s="59"/>
      <c r="G36" s="59"/>
      <c r="H36" s="58"/>
      <c r="I36" s="58"/>
      <c r="J36" s="58"/>
      <c r="K36" s="58"/>
      <c r="L36" s="58"/>
    </row>
    <row r="37" spans="2:12">
      <c r="B37" s="59"/>
      <c r="C37" s="59"/>
      <c r="D37" s="59"/>
      <c r="E37" s="59"/>
      <c r="F37" s="59"/>
      <c r="G37" s="59"/>
      <c r="H37" s="58"/>
      <c r="I37" s="58"/>
      <c r="J37" s="58"/>
      <c r="K37" s="58"/>
      <c r="L37" s="58"/>
    </row>
    <row r="38" spans="2:12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2:12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</row>
    <row r="40" spans="2:12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</row>
    <row r="41" spans="2:12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</row>
    <row r="42" spans="2:12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</row>
  </sheetData>
  <mergeCells count="3">
    <mergeCell ref="C7:I7"/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B13" sqref="B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22">
      <c r="A7" s="16"/>
      <c r="B7" s="10"/>
      <c r="C7" s="189" t="s">
        <v>166</v>
      </c>
      <c r="D7" s="189"/>
      <c r="E7" s="189"/>
      <c r="F7" s="189"/>
      <c r="G7" s="189"/>
      <c r="H7" s="189"/>
      <c r="I7" s="189"/>
      <c r="J7" s="18"/>
      <c r="K7" s="11"/>
    </row>
    <row r="8" spans="1:22">
      <c r="A8" s="16"/>
      <c r="B8" s="10"/>
      <c r="C8" s="189" t="s">
        <v>190</v>
      </c>
      <c r="D8" s="189"/>
      <c r="E8" s="189"/>
      <c r="F8" s="189"/>
      <c r="G8" s="189"/>
      <c r="H8" s="189"/>
      <c r="I8" s="189"/>
      <c r="J8" s="18"/>
      <c r="K8" s="11"/>
    </row>
    <row r="9" spans="1:22">
      <c r="A9" s="16"/>
      <c r="B9" s="10"/>
      <c r="C9" s="85"/>
      <c r="D9" s="85"/>
      <c r="E9" s="85"/>
      <c r="F9" s="85"/>
      <c r="G9" s="10"/>
      <c r="H9" s="10"/>
      <c r="I9" s="10"/>
      <c r="J9" s="18"/>
      <c r="K9" s="11"/>
    </row>
    <row r="10" spans="1:22" ht="15.75" customHeight="1">
      <c r="A10" s="16"/>
      <c r="B10" s="11"/>
      <c r="C10" s="190" t="s">
        <v>2</v>
      </c>
      <c r="D10" s="190"/>
      <c r="E10" s="190"/>
      <c r="F10" s="190"/>
      <c r="G10" s="190"/>
      <c r="H10" s="190"/>
      <c r="I10" s="190"/>
      <c r="J10" s="18"/>
      <c r="K10" s="11"/>
    </row>
    <row r="11" spans="1:22">
      <c r="A11" s="16"/>
      <c r="B11" s="11"/>
      <c r="C11" s="184">
        <v>2005</v>
      </c>
      <c r="D11" s="184">
        <v>2006</v>
      </c>
      <c r="E11" s="184">
        <v>2007</v>
      </c>
      <c r="F11" s="184">
        <v>2008</v>
      </c>
      <c r="G11" s="184">
        <v>2009</v>
      </c>
      <c r="H11" s="184">
        <v>2010</v>
      </c>
      <c r="I11" s="85">
        <v>2011</v>
      </c>
      <c r="J11" s="18"/>
      <c r="K11" s="11"/>
      <c r="M11" s="2"/>
    </row>
    <row r="12" spans="1:22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  <c r="K12" s="11"/>
    </row>
    <row r="13" spans="1:22">
      <c r="A13" s="16"/>
      <c r="B13" s="11" t="s">
        <v>45</v>
      </c>
      <c r="C13" s="27">
        <v>78.302707665004036</v>
      </c>
      <c r="D13" s="27">
        <v>78.745252874520205</v>
      </c>
      <c r="E13" s="27">
        <v>79.199077682842997</v>
      </c>
      <c r="F13" s="27">
        <v>79.605497004337792</v>
      </c>
      <c r="G13" s="27">
        <v>79.983951791154723</v>
      </c>
      <c r="H13" s="27">
        <v>80.330822996634907</v>
      </c>
      <c r="I13" s="36">
        <v>80.646864986253377</v>
      </c>
      <c r="J13" s="18"/>
      <c r="K13" s="11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1" t="s">
        <v>53</v>
      </c>
      <c r="C14" s="27">
        <v>66.028487724714552</v>
      </c>
      <c r="D14" s="27">
        <v>66.921926042544627</v>
      </c>
      <c r="E14" s="27">
        <v>63.927060534836791</v>
      </c>
      <c r="F14" s="27">
        <v>66.189235243359818</v>
      </c>
      <c r="G14" s="27">
        <v>65.814080089276402</v>
      </c>
      <c r="H14" s="27">
        <v>67.201338687964068</v>
      </c>
      <c r="I14" s="36">
        <v>69.853719626449603</v>
      </c>
      <c r="J14" s="18"/>
      <c r="K14" s="11"/>
      <c r="L14" s="23"/>
      <c r="M14" s="34"/>
    </row>
    <row r="15" spans="1:22">
      <c r="A15" s="16"/>
      <c r="B15" s="11" t="s">
        <v>52</v>
      </c>
      <c r="C15" s="27">
        <v>56.076826419707217</v>
      </c>
      <c r="D15" s="27">
        <v>58.604349441847049</v>
      </c>
      <c r="E15" s="27">
        <v>56.56134613635129</v>
      </c>
      <c r="F15" s="27">
        <v>58.787983658590981</v>
      </c>
      <c r="G15" s="27">
        <v>57.651468555221584</v>
      </c>
      <c r="H15" s="27">
        <v>58.604075790250135</v>
      </c>
      <c r="I15" s="36">
        <v>61.678947073486434</v>
      </c>
      <c r="J15" s="18"/>
      <c r="K15" s="11"/>
      <c r="M15" s="34"/>
    </row>
    <row r="16" spans="1:22">
      <c r="A16" s="16"/>
      <c r="B16" s="106" t="s">
        <v>54</v>
      </c>
      <c r="C16" s="53">
        <v>15.071769243750884</v>
      </c>
      <c r="D16" s="53">
        <v>12.428767294945056</v>
      </c>
      <c r="E16" s="53">
        <v>11.522069611239177</v>
      </c>
      <c r="F16" s="53">
        <v>11.181947728991396</v>
      </c>
      <c r="G16" s="53">
        <v>12.402539559211483</v>
      </c>
      <c r="H16" s="53">
        <v>12.793282675845417</v>
      </c>
      <c r="I16" s="36">
        <v>11.702701869962921</v>
      </c>
      <c r="J16" s="18"/>
      <c r="K16" s="11"/>
    </row>
    <row r="17" spans="1:12">
      <c r="A17" s="16"/>
      <c r="B17" s="11" t="s">
        <v>55</v>
      </c>
      <c r="C17" s="27">
        <v>13.955197245690881</v>
      </c>
      <c r="D17" s="27">
        <v>11.650147640754449</v>
      </c>
      <c r="E17" s="27">
        <v>10.86616301653974</v>
      </c>
      <c r="F17" s="27">
        <v>10.617838763205127</v>
      </c>
      <c r="G17" s="27">
        <v>11.914394688142851</v>
      </c>
      <c r="H17" s="27">
        <v>12.09179851879988</v>
      </c>
      <c r="I17" s="36">
        <v>11.351771518191246</v>
      </c>
      <c r="J17" s="18"/>
      <c r="K17" s="11"/>
    </row>
    <row r="18" spans="1:12">
      <c r="A18" s="16"/>
      <c r="B18" s="11" t="s">
        <v>56</v>
      </c>
      <c r="C18" s="27">
        <v>1.1165624957239488</v>
      </c>
      <c r="D18" s="27">
        <v>0.77861965419060586</v>
      </c>
      <c r="E18" s="27">
        <v>0.65589718278945675</v>
      </c>
      <c r="F18" s="27">
        <v>0.56412678631906998</v>
      </c>
      <c r="G18" s="27">
        <v>0.48814487106863386</v>
      </c>
      <c r="H18" s="27">
        <v>0.70148415704553457</v>
      </c>
      <c r="I18" s="36">
        <v>0.35093035177167786</v>
      </c>
      <c r="J18" s="18"/>
      <c r="K18" s="11"/>
    </row>
    <row r="19" spans="1:12">
      <c r="A19" s="16"/>
      <c r="B19" s="11" t="s">
        <v>42</v>
      </c>
      <c r="C19" s="27">
        <v>30.133133429522314</v>
      </c>
      <c r="D19" s="27">
        <v>31.846438927035216</v>
      </c>
      <c r="E19" s="27">
        <v>28.622587680412199</v>
      </c>
      <c r="F19" s="27">
        <v>33.220761027635277</v>
      </c>
      <c r="G19" s="27">
        <v>23.346577233353539</v>
      </c>
      <c r="H19" s="27">
        <v>29.765073097737886</v>
      </c>
      <c r="I19" s="36">
        <v>33.560305118790616</v>
      </c>
      <c r="J19" s="18"/>
      <c r="K19" s="11"/>
    </row>
    <row r="20" spans="1:12">
      <c r="A20" s="16"/>
      <c r="B20" s="11" t="s">
        <v>35</v>
      </c>
      <c r="C20" s="27">
        <v>13.054527825120527</v>
      </c>
      <c r="D20" s="27">
        <v>13.445007548429059</v>
      </c>
      <c r="E20" s="27">
        <v>8.5451766031965111</v>
      </c>
      <c r="F20" s="27">
        <v>11.101969177784673</v>
      </c>
      <c r="G20" s="27">
        <v>5.7058078771687972</v>
      </c>
      <c r="H20" s="27">
        <v>8.3363085638144288</v>
      </c>
      <c r="I20" s="36">
        <v>11.755232864526871</v>
      </c>
      <c r="J20" s="18"/>
      <c r="K20" s="11"/>
    </row>
    <row r="21" spans="1:12">
      <c r="A21" s="16"/>
      <c r="B21" s="11" t="s">
        <v>44</v>
      </c>
      <c r="C21" s="27">
        <v>3.6333132137204611</v>
      </c>
      <c r="D21" s="27">
        <v>3.082577381151832</v>
      </c>
      <c r="E21" s="27">
        <v>19.82000475113216</v>
      </c>
      <c r="F21" s="27">
        <v>23.135132476504292</v>
      </c>
      <c r="G21" s="27">
        <v>15.541814087636505</v>
      </c>
      <c r="H21" s="27">
        <v>20.912105130029541</v>
      </c>
      <c r="I21" s="36">
        <v>21.66855233327496</v>
      </c>
      <c r="J21" s="18"/>
      <c r="K21" s="11"/>
    </row>
    <row r="22" spans="1:12">
      <c r="A22" s="16"/>
      <c r="B22" s="11" t="s">
        <v>36</v>
      </c>
      <c r="C22" s="27">
        <v>22.047994779036483</v>
      </c>
      <c r="D22" s="27">
        <v>24.87366422182329</v>
      </c>
      <c r="E22" s="27">
        <v>24.321664823814697</v>
      </c>
      <c r="F22" s="27">
        <v>27.887770561353019</v>
      </c>
      <c r="G22" s="27">
        <v>20.401263363470129</v>
      </c>
      <c r="H22" s="27">
        <v>25.100379179255427</v>
      </c>
      <c r="I22" s="36">
        <v>28.151584287222022</v>
      </c>
      <c r="J22" s="18"/>
      <c r="K22" s="11"/>
    </row>
    <row r="23" spans="1:12">
      <c r="A23" s="16"/>
      <c r="B23" s="11" t="s">
        <v>43</v>
      </c>
      <c r="C23" s="27">
        <v>10.335234814126707</v>
      </c>
      <c r="D23" s="27">
        <v>10.829363274287742</v>
      </c>
      <c r="E23" s="27">
        <v>8.1192782646245085</v>
      </c>
      <c r="F23" s="27">
        <v>13.340940918785682</v>
      </c>
      <c r="G23" s="27">
        <v>10.385429571265909</v>
      </c>
      <c r="H23" s="27">
        <v>13.908136597801843</v>
      </c>
      <c r="I23" s="36">
        <v>14.3717649057196</v>
      </c>
      <c r="J23" s="18"/>
      <c r="K23" s="11"/>
    </row>
    <row r="24" spans="1:12">
      <c r="A24" s="16"/>
      <c r="B24" s="11" t="s">
        <v>35</v>
      </c>
      <c r="C24" s="27">
        <v>4.7252836637358939</v>
      </c>
      <c r="D24" s="27">
        <v>5.1151680506600812</v>
      </c>
      <c r="E24" s="27">
        <v>2.6501491411255671</v>
      </c>
      <c r="F24" s="27">
        <v>5.5524681482479421</v>
      </c>
      <c r="G24" s="27">
        <v>3.0483323980131072</v>
      </c>
      <c r="H24" s="27">
        <v>4.465718163752519</v>
      </c>
      <c r="I24" s="36">
        <v>5.9469300458929801</v>
      </c>
      <c r="J24" s="18"/>
      <c r="K24" s="11"/>
    </row>
    <row r="25" spans="1:12">
      <c r="A25" s="16"/>
      <c r="B25" s="11" t="s">
        <v>44</v>
      </c>
      <c r="C25" s="27">
        <v>1.6012386485093497</v>
      </c>
      <c r="D25" s="27">
        <v>1.2697977002651704</v>
      </c>
      <c r="E25" s="27">
        <v>5.8092379025897447</v>
      </c>
      <c r="F25" s="27">
        <v>9.3442231045168</v>
      </c>
      <c r="G25" s="27">
        <v>7.1609522775743324</v>
      </c>
      <c r="H25" s="27">
        <v>9.4846010912914505</v>
      </c>
      <c r="I25" s="36">
        <v>9.3109411820487527</v>
      </c>
      <c r="J25" s="18"/>
      <c r="K25" s="11"/>
    </row>
    <row r="26" spans="1:12">
      <c r="A26" s="16"/>
      <c r="B26" s="11" t="s">
        <v>36</v>
      </c>
      <c r="C26" s="27">
        <v>7.8565599566997557</v>
      </c>
      <c r="D26" s="27">
        <v>8.385232895085327</v>
      </c>
      <c r="E26" s="27">
        <v>6.6282340734482874</v>
      </c>
      <c r="F26" s="27">
        <v>10.576815896699362</v>
      </c>
      <c r="G26" s="27">
        <v>8.8737089175056383</v>
      </c>
      <c r="H26" s="27">
        <v>11.490258450513485</v>
      </c>
      <c r="I26" s="36">
        <v>11.349233172002011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105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105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105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105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105"/>
    </row>
    <row r="41" spans="1:12">
      <c r="A41" s="16"/>
      <c r="B41" s="74" t="s">
        <v>191</v>
      </c>
      <c r="C41" s="61"/>
      <c r="D41" s="61"/>
      <c r="E41" s="61"/>
      <c r="F41" s="61"/>
      <c r="G41" s="61"/>
      <c r="H41" s="61"/>
      <c r="I41" s="61"/>
      <c r="J41" s="90"/>
      <c r="K41" s="11"/>
      <c r="L41" s="58"/>
    </row>
    <row r="42" spans="1:12">
      <c r="A42" s="20"/>
      <c r="B42" s="92" t="s">
        <v>173</v>
      </c>
      <c r="C42" s="96"/>
      <c r="D42" s="96"/>
      <c r="E42" s="96"/>
      <c r="F42" s="96"/>
      <c r="G42" s="96"/>
      <c r="H42" s="97"/>
      <c r="I42" s="97"/>
      <c r="J42" s="98"/>
      <c r="K42" s="11"/>
      <c r="L42" s="58"/>
    </row>
    <row r="43" spans="1:12">
      <c r="B43" s="23" t="s">
        <v>48</v>
      </c>
      <c r="E43" s="23" t="s">
        <v>46</v>
      </c>
      <c r="K43" s="58"/>
      <c r="L43" s="58"/>
    </row>
    <row r="44" spans="1:12">
      <c r="B44" s="23" t="s">
        <v>49</v>
      </c>
      <c r="C44" s="23"/>
      <c r="D44" s="23"/>
      <c r="E44" s="23" t="s">
        <v>47</v>
      </c>
      <c r="F44" s="59"/>
      <c r="G44" s="59"/>
      <c r="H44" s="58"/>
      <c r="I44" s="58"/>
      <c r="J44" s="58"/>
      <c r="K44" s="58"/>
      <c r="L44" s="58"/>
    </row>
    <row r="45" spans="1:12">
      <c r="B45" s="59"/>
      <c r="C45" s="59"/>
      <c r="D45" s="59"/>
      <c r="E45" s="59"/>
      <c r="F45" s="59"/>
      <c r="G45" s="59"/>
      <c r="H45" s="58"/>
      <c r="I45" s="58"/>
      <c r="J45" s="58"/>
      <c r="K45" s="58"/>
      <c r="L45" s="58"/>
    </row>
    <row r="46" spans="1:12">
      <c r="B46" s="59"/>
      <c r="C46" s="59"/>
      <c r="D46" s="59"/>
      <c r="E46" s="59"/>
      <c r="F46" s="59"/>
      <c r="G46" s="59"/>
      <c r="H46" s="58"/>
      <c r="I46" s="58"/>
      <c r="J46" s="58"/>
      <c r="K46" s="58"/>
      <c r="L46" s="58"/>
    </row>
    <row r="47" spans="1:12">
      <c r="B47" s="59"/>
      <c r="C47" s="59"/>
      <c r="D47" s="59"/>
      <c r="E47" s="59"/>
      <c r="F47" s="59"/>
      <c r="G47" s="59"/>
      <c r="H47" s="58"/>
      <c r="I47" s="58"/>
      <c r="J47" s="58"/>
      <c r="K47" s="58"/>
      <c r="L47" s="58"/>
    </row>
    <row r="48" spans="1:12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</row>
    <row r="49" spans="2:12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</row>
    <row r="50" spans="2:12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  <c r="M1" s="11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  <c r="M2" s="11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  <c r="M3" s="11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  <c r="M4" s="11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  <c r="M6" s="11"/>
    </row>
    <row r="7" spans="1:15">
      <c r="A7" s="16"/>
      <c r="B7" s="10"/>
      <c r="C7" s="189" t="s">
        <v>30</v>
      </c>
      <c r="D7" s="189"/>
      <c r="E7" s="189"/>
      <c r="F7" s="189"/>
      <c r="G7" s="189"/>
      <c r="H7" s="189"/>
      <c r="I7" s="189"/>
      <c r="J7" s="189"/>
      <c r="K7" s="189"/>
      <c r="L7" s="18"/>
      <c r="M7" s="11"/>
    </row>
    <row r="8" spans="1:15">
      <c r="A8" s="16"/>
      <c r="B8" s="10"/>
      <c r="C8" s="189" t="s">
        <v>190</v>
      </c>
      <c r="D8" s="189"/>
      <c r="E8" s="189"/>
      <c r="F8" s="189"/>
      <c r="G8" s="189"/>
      <c r="H8" s="189"/>
      <c r="I8" s="189"/>
      <c r="J8" s="189"/>
      <c r="K8" s="189"/>
      <c r="L8" s="18"/>
      <c r="M8" s="11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  <c r="M9" s="11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0"/>
      <c r="I10" s="190"/>
      <c r="J10" s="190"/>
      <c r="K10" s="191" t="s">
        <v>194</v>
      </c>
      <c r="L10" s="18"/>
      <c r="M10" s="11"/>
    </row>
    <row r="11" spans="1:15">
      <c r="A11" s="16"/>
      <c r="B11" s="11"/>
      <c r="C11" s="184">
        <v>2004</v>
      </c>
      <c r="D11" s="184">
        <v>2005</v>
      </c>
      <c r="E11" s="184">
        <v>2006</v>
      </c>
      <c r="F11" s="184">
        <v>2007</v>
      </c>
      <c r="G11" s="184">
        <v>2008</v>
      </c>
      <c r="H11" s="184">
        <v>2009</v>
      </c>
      <c r="I11" s="184">
        <v>2010</v>
      </c>
      <c r="J11" s="85">
        <v>2011</v>
      </c>
      <c r="K11" s="191"/>
      <c r="L11" s="18"/>
      <c r="M11" s="11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11"/>
    </row>
    <row r="13" spans="1:15">
      <c r="A13" s="16"/>
      <c r="B13" s="11" t="s">
        <v>23</v>
      </c>
      <c r="C13" s="27">
        <v>80.92556969469193</v>
      </c>
      <c r="D13" s="27">
        <v>81.238183511197505</v>
      </c>
      <c r="E13" s="27">
        <v>81.620835128373457</v>
      </c>
      <c r="F13" s="27">
        <v>82.036317342799364</v>
      </c>
      <c r="G13" s="27">
        <v>82.430443640593651</v>
      </c>
      <c r="H13" s="27">
        <v>82.788519717151615</v>
      </c>
      <c r="I13" s="27">
        <v>83.107002700108623</v>
      </c>
      <c r="J13" s="36">
        <v>83.386287083501102</v>
      </c>
      <c r="K13" s="45">
        <v>1</v>
      </c>
      <c r="L13" s="18"/>
      <c r="M13" s="11"/>
    </row>
    <row r="14" spans="1:15">
      <c r="A14" s="16"/>
      <c r="B14" s="11" t="s">
        <v>21</v>
      </c>
      <c r="C14" s="27">
        <v>81.33717514514791</v>
      </c>
      <c r="D14" s="27">
        <v>81.727865769672206</v>
      </c>
      <c r="E14" s="27">
        <v>81.993051926720128</v>
      </c>
      <c r="F14" s="27">
        <v>82.206895502223915</v>
      </c>
      <c r="G14" s="27">
        <v>82.460774095912527</v>
      </c>
      <c r="H14" s="27">
        <v>82.687612744533595</v>
      </c>
      <c r="I14" s="27">
        <v>82.8916469870247</v>
      </c>
      <c r="J14" s="36">
        <v>83.055686983070871</v>
      </c>
      <c r="K14" s="45">
        <v>2</v>
      </c>
      <c r="L14" s="18"/>
      <c r="M14" s="11"/>
    </row>
    <row r="15" spans="1:15">
      <c r="A15" s="16"/>
      <c r="B15" s="11" t="s">
        <v>11</v>
      </c>
      <c r="C15" s="27"/>
      <c r="D15" s="27"/>
      <c r="E15" s="27"/>
      <c r="F15" s="27">
        <v>80.471464163289838</v>
      </c>
      <c r="G15" s="27">
        <v>80.952033156039022</v>
      </c>
      <c r="H15" s="27">
        <v>81.459897091640087</v>
      </c>
      <c r="I15" s="27">
        <v>81.94618709047819</v>
      </c>
      <c r="J15" s="36">
        <v>82.377835308314559</v>
      </c>
      <c r="K15" s="45">
        <v>3</v>
      </c>
      <c r="L15" s="18"/>
      <c r="M15" s="11"/>
    </row>
    <row r="16" spans="1:15">
      <c r="A16" s="16"/>
      <c r="B16" s="11" t="s">
        <v>22</v>
      </c>
      <c r="C16" s="27">
        <v>78.834176182419057</v>
      </c>
      <c r="D16" s="27">
        <v>79.108580840904736</v>
      </c>
      <c r="E16" s="27">
        <v>79.554822227570753</v>
      </c>
      <c r="F16" s="27">
        <v>80.055066529134578</v>
      </c>
      <c r="G16" s="27">
        <v>80.498362684033978</v>
      </c>
      <c r="H16" s="27">
        <v>80.907223289931608</v>
      </c>
      <c r="I16" s="27">
        <v>81.265034278576579</v>
      </c>
      <c r="J16" s="36">
        <v>81.562980336886028</v>
      </c>
      <c r="K16" s="45">
        <v>4</v>
      </c>
      <c r="L16" s="18"/>
      <c r="M16" s="11"/>
    </row>
    <row r="17" spans="1:15">
      <c r="A17" s="16"/>
      <c r="B17" s="11" t="s">
        <v>19</v>
      </c>
      <c r="C17" s="27">
        <v>78.65125995423324</v>
      </c>
      <c r="D17" s="27">
        <v>78.965651708455695</v>
      </c>
      <c r="E17" s="27">
        <v>79.371111744720892</v>
      </c>
      <c r="F17" s="27">
        <v>79.816642545754391</v>
      </c>
      <c r="G17" s="27">
        <v>80.250228013708735</v>
      </c>
      <c r="H17" s="27">
        <v>80.673814026955483</v>
      </c>
      <c r="I17" s="27">
        <v>81.061598973125029</v>
      </c>
      <c r="J17" s="36">
        <v>81.394715861564194</v>
      </c>
      <c r="K17" s="45">
        <v>5</v>
      </c>
      <c r="L17" s="18"/>
      <c r="M17" s="11"/>
    </row>
    <row r="18" spans="1:15">
      <c r="A18" s="16"/>
      <c r="B18" s="11" t="s">
        <v>3</v>
      </c>
      <c r="C18" s="27"/>
      <c r="D18" s="27"/>
      <c r="E18" s="27"/>
      <c r="F18" s="27">
        <v>79.680782641075126</v>
      </c>
      <c r="G18" s="27">
        <v>80.063034376814286</v>
      </c>
      <c r="H18" s="27">
        <v>80.402313343555903</v>
      </c>
      <c r="I18" s="27">
        <v>80.686815145824937</v>
      </c>
      <c r="J18" s="36">
        <v>80.914580597577697</v>
      </c>
      <c r="K18" s="45">
        <v>6</v>
      </c>
      <c r="L18" s="18"/>
      <c r="M18" s="11"/>
    </row>
    <row r="19" spans="1:15">
      <c r="A19" s="16"/>
      <c r="B19" s="11" t="s">
        <v>24</v>
      </c>
      <c r="C19" s="27">
        <v>78.647585643901436</v>
      </c>
      <c r="D19" s="27">
        <v>78.772553075117528</v>
      </c>
      <c r="E19" s="27">
        <v>79.087598848781525</v>
      </c>
      <c r="F19" s="27">
        <v>79.498394752704968</v>
      </c>
      <c r="G19" s="27">
        <v>79.879437877875176</v>
      </c>
      <c r="H19" s="27">
        <v>80.262625464805907</v>
      </c>
      <c r="I19" s="27">
        <v>80.612101066075965</v>
      </c>
      <c r="J19" s="36">
        <v>80.900796510085925</v>
      </c>
      <c r="K19" s="45">
        <v>7</v>
      </c>
      <c r="L19" s="18"/>
      <c r="M19" s="11"/>
    </row>
    <row r="20" spans="1:15">
      <c r="A20" s="16"/>
      <c r="B20" s="11" t="s">
        <v>10</v>
      </c>
      <c r="C20" s="27">
        <v>77.55272707743535</v>
      </c>
      <c r="D20" s="27">
        <v>77.856732994779847</v>
      </c>
      <c r="E20" s="27">
        <v>78.295564099287986</v>
      </c>
      <c r="F20" s="27">
        <v>78.775801539962444</v>
      </c>
      <c r="G20" s="27">
        <v>79.248672585373242</v>
      </c>
      <c r="H20" s="27">
        <v>79.773773372775707</v>
      </c>
      <c r="I20" s="27">
        <v>80.306179669527296</v>
      </c>
      <c r="J20" s="36">
        <v>80.815055457622876</v>
      </c>
      <c r="K20" s="45">
        <v>8</v>
      </c>
      <c r="L20" s="18"/>
      <c r="M20" s="11"/>
    </row>
    <row r="21" spans="1:15">
      <c r="A21" s="16"/>
      <c r="B21" s="12" t="s">
        <v>4</v>
      </c>
      <c r="C21" s="50">
        <v>77.935697255907755</v>
      </c>
      <c r="D21" s="50">
        <v>78.302707665004036</v>
      </c>
      <c r="E21" s="50">
        <v>78.745252874520205</v>
      </c>
      <c r="F21" s="50">
        <v>79.199077682842997</v>
      </c>
      <c r="G21" s="50">
        <v>79.605497004337792</v>
      </c>
      <c r="H21" s="50">
        <v>79.983951791154723</v>
      </c>
      <c r="I21" s="50">
        <v>80.330822996634907</v>
      </c>
      <c r="J21" s="50">
        <v>80.646864986253377</v>
      </c>
      <c r="K21" s="107">
        <v>9</v>
      </c>
      <c r="L21" s="18"/>
      <c r="M21" s="11"/>
    </row>
    <row r="22" spans="1:15">
      <c r="A22" s="16"/>
      <c r="B22" s="11" t="s">
        <v>13</v>
      </c>
      <c r="C22" s="27"/>
      <c r="D22" s="27"/>
      <c r="E22" s="27"/>
      <c r="F22" s="27">
        <v>78.528340851040696</v>
      </c>
      <c r="G22" s="27">
        <v>78.975136446331106</v>
      </c>
      <c r="H22" s="27">
        <v>79.374039682009482</v>
      </c>
      <c r="I22" s="27">
        <v>79.680636077521953</v>
      </c>
      <c r="J22" s="36">
        <v>79.942066682430834</v>
      </c>
      <c r="K22" s="45">
        <v>10</v>
      </c>
      <c r="L22" s="18"/>
      <c r="M22" s="11"/>
    </row>
    <row r="23" spans="1:15">
      <c r="A23" s="16"/>
      <c r="B23" s="11" t="s">
        <v>9</v>
      </c>
      <c r="C23" s="27"/>
      <c r="D23" s="27"/>
      <c r="E23" s="27"/>
      <c r="F23" s="27">
        <v>77.556752733523538</v>
      </c>
      <c r="G23" s="27">
        <v>78.109856731512053</v>
      </c>
      <c r="H23" s="27">
        <v>78.696898579031966</v>
      </c>
      <c r="I23" s="27">
        <v>79.254958001668285</v>
      </c>
      <c r="J23" s="36">
        <v>79.746975942009797</v>
      </c>
      <c r="K23" s="45">
        <v>11</v>
      </c>
      <c r="L23" s="18"/>
      <c r="M23" s="11"/>
      <c r="N23" s="23"/>
      <c r="O23" s="34"/>
    </row>
    <row r="24" spans="1:15">
      <c r="A24" s="16"/>
      <c r="B24" s="11" t="s">
        <v>7</v>
      </c>
      <c r="C24" s="27">
        <v>77.010340749484996</v>
      </c>
      <c r="D24" s="27">
        <v>77.208120375996288</v>
      </c>
      <c r="E24" s="27">
        <v>77.494716572527309</v>
      </c>
      <c r="F24" s="27">
        <v>77.839806079207563</v>
      </c>
      <c r="G24" s="27">
        <v>78.213580773773046</v>
      </c>
      <c r="H24" s="27">
        <v>78.601683939589762</v>
      </c>
      <c r="I24" s="27">
        <v>78.963592817116066</v>
      </c>
      <c r="J24" s="36">
        <v>79.278603531974383</v>
      </c>
      <c r="K24" s="45">
        <v>12</v>
      </c>
      <c r="L24" s="18"/>
      <c r="M24" s="11"/>
      <c r="N24" s="23"/>
      <c r="O24" s="34"/>
    </row>
    <row r="25" spans="1:15">
      <c r="A25" s="16"/>
      <c r="B25" s="12" t="s">
        <v>26</v>
      </c>
      <c r="C25" s="28">
        <v>76.041072210666698</v>
      </c>
      <c r="D25" s="28">
        <v>76.458659444694419</v>
      </c>
      <c r="E25" s="28">
        <v>76.86407576084963</v>
      </c>
      <c r="F25" s="28">
        <v>77.264469660212399</v>
      </c>
      <c r="G25" s="28">
        <v>77.663416457953659</v>
      </c>
      <c r="H25" s="28">
        <v>78.047604003126168</v>
      </c>
      <c r="I25" s="28">
        <v>78.397656246799812</v>
      </c>
      <c r="J25" s="50">
        <v>78.692456709970543</v>
      </c>
      <c r="K25" s="45" t="s">
        <v>59</v>
      </c>
      <c r="L25" s="18"/>
      <c r="M25" s="11"/>
    </row>
    <row r="26" spans="1:15">
      <c r="A26" s="16"/>
      <c r="B26" s="11" t="s">
        <v>16</v>
      </c>
      <c r="C26" s="27"/>
      <c r="D26" s="27"/>
      <c r="E26" s="27"/>
      <c r="F26" s="27">
        <v>77.166838295258017</v>
      </c>
      <c r="G26" s="27">
        <v>77.424710573212479</v>
      </c>
      <c r="H26" s="27">
        <v>77.744165675376777</v>
      </c>
      <c r="I26" s="27">
        <v>78.109803311060205</v>
      </c>
      <c r="J26" s="36">
        <v>78.475340832074707</v>
      </c>
      <c r="K26" s="45">
        <v>13</v>
      </c>
      <c r="L26" s="18"/>
      <c r="M26" s="11"/>
    </row>
    <row r="27" spans="1:15">
      <c r="A27" s="16"/>
      <c r="B27" s="11" t="s">
        <v>25</v>
      </c>
      <c r="C27" s="27">
        <v>76.266378801798538</v>
      </c>
      <c r="D27" s="27">
        <v>76.387728166445029</v>
      </c>
      <c r="E27" s="27">
        <v>76.617473142487171</v>
      </c>
      <c r="F27" s="27">
        <v>76.934281206089182</v>
      </c>
      <c r="G27" s="27">
        <v>77.262438111308967</v>
      </c>
      <c r="H27" s="27">
        <v>77.600680246421277</v>
      </c>
      <c r="I27" s="27">
        <v>77.922022188249983</v>
      </c>
      <c r="J27" s="36">
        <v>78.211793306329042</v>
      </c>
      <c r="K27" s="45">
        <v>14</v>
      </c>
      <c r="L27" s="18"/>
      <c r="M27" s="11"/>
    </row>
    <row r="28" spans="1:15">
      <c r="A28" s="16"/>
      <c r="B28" s="11" t="s">
        <v>5</v>
      </c>
      <c r="C28" s="27">
        <v>75.973172793159861</v>
      </c>
      <c r="D28" s="27">
        <v>76.176524154802593</v>
      </c>
      <c r="E28" s="27">
        <v>76.423725932291802</v>
      </c>
      <c r="F28" s="27">
        <v>76.713977664807857</v>
      </c>
      <c r="G28" s="27">
        <v>77.033776691109082</v>
      </c>
      <c r="H28" s="27">
        <v>77.401734370072361</v>
      </c>
      <c r="I28" s="27">
        <v>77.780222644178863</v>
      </c>
      <c r="J28" s="36">
        <v>78.134496329739775</v>
      </c>
      <c r="K28" s="45">
        <v>15</v>
      </c>
      <c r="L28" s="18"/>
      <c r="M28" s="11"/>
    </row>
    <row r="29" spans="1:15">
      <c r="A29" s="16"/>
      <c r="B29" s="11" t="s">
        <v>18</v>
      </c>
      <c r="C29" s="27">
        <v>75.619254502564146</v>
      </c>
      <c r="D29" s="27">
        <v>75.994484901520138</v>
      </c>
      <c r="E29" s="27">
        <v>76.325379250778724</v>
      </c>
      <c r="F29" s="27">
        <v>76.630887921165808</v>
      </c>
      <c r="G29" s="27">
        <v>76.950980980484772</v>
      </c>
      <c r="H29" s="27">
        <v>77.250876216944448</v>
      </c>
      <c r="I29" s="27">
        <v>77.516642332153737</v>
      </c>
      <c r="J29" s="36">
        <v>77.736303605947825</v>
      </c>
      <c r="K29" s="45">
        <v>16</v>
      </c>
      <c r="L29" s="18"/>
      <c r="M29" s="11"/>
    </row>
    <row r="30" spans="1:15">
      <c r="A30" s="16"/>
      <c r="B30" s="11" t="s">
        <v>8</v>
      </c>
      <c r="C30" s="27">
        <v>75.31460757252971</v>
      </c>
      <c r="D30" s="27">
        <v>75.638312201692472</v>
      </c>
      <c r="E30" s="27">
        <v>75.990046925251917</v>
      </c>
      <c r="F30" s="27">
        <v>76.330706936825365</v>
      </c>
      <c r="G30" s="27">
        <v>76.677324795004722</v>
      </c>
      <c r="H30" s="27">
        <v>77.015239393734774</v>
      </c>
      <c r="I30" s="27">
        <v>77.32223365807836</v>
      </c>
      <c r="J30" s="36">
        <v>77.58806120786177</v>
      </c>
      <c r="K30" s="45">
        <v>17</v>
      </c>
      <c r="L30" s="18"/>
      <c r="M30" s="11"/>
    </row>
    <row r="31" spans="1:15">
      <c r="A31" s="16"/>
      <c r="B31" s="11" t="s">
        <v>14</v>
      </c>
      <c r="C31" s="27"/>
      <c r="D31" s="27"/>
      <c r="E31" s="27"/>
      <c r="F31" s="27">
        <v>75.72621882311978</v>
      </c>
      <c r="G31" s="27">
        <v>76.203205064018576</v>
      </c>
      <c r="H31" s="27">
        <v>76.692447504322587</v>
      </c>
      <c r="I31" s="27">
        <v>77.144238213873706</v>
      </c>
      <c r="J31" s="36">
        <v>77.52508305670824</v>
      </c>
      <c r="K31" s="45">
        <v>18</v>
      </c>
      <c r="L31" s="18"/>
      <c r="M31" s="11"/>
    </row>
    <row r="32" spans="1:15">
      <c r="A32" s="16"/>
      <c r="B32" s="11" t="s">
        <v>20</v>
      </c>
      <c r="C32" s="27">
        <v>74.434298031969462</v>
      </c>
      <c r="D32" s="27">
        <v>74.591548718292785</v>
      </c>
      <c r="E32" s="27">
        <v>74.942256903865783</v>
      </c>
      <c r="F32" s="27">
        <v>75.4157609609708</v>
      </c>
      <c r="G32" s="27">
        <v>75.882254136976741</v>
      </c>
      <c r="H32" s="27">
        <v>76.399156117394469</v>
      </c>
      <c r="I32" s="27">
        <v>76.911807074220079</v>
      </c>
      <c r="J32" s="36">
        <v>77.377322378680816</v>
      </c>
      <c r="K32" s="45">
        <v>19</v>
      </c>
      <c r="L32" s="18"/>
      <c r="M32" s="11"/>
    </row>
    <row r="33" spans="1:14">
      <c r="A33" s="16"/>
      <c r="B33" s="11" t="s">
        <v>6</v>
      </c>
      <c r="C33" s="27"/>
      <c r="D33" s="27"/>
      <c r="E33" s="27"/>
      <c r="F33" s="27">
        <v>73.521455976181471</v>
      </c>
      <c r="G33" s="27">
        <v>73.93154208872717</v>
      </c>
      <c r="H33" s="27">
        <v>74.354290289397525</v>
      </c>
      <c r="I33" s="27">
        <v>74.756836344167056</v>
      </c>
      <c r="J33" s="36">
        <v>75.134959711892193</v>
      </c>
      <c r="K33" s="45">
        <v>20</v>
      </c>
      <c r="L33" s="18"/>
      <c r="M33" s="11"/>
    </row>
    <row r="34" spans="1:14">
      <c r="A34" s="16"/>
      <c r="B34" s="11" t="s">
        <v>17</v>
      </c>
      <c r="C34" s="27"/>
      <c r="D34" s="27"/>
      <c r="E34" s="27"/>
      <c r="F34" s="27">
        <v>73.162621184767389</v>
      </c>
      <c r="G34" s="27">
        <v>73.579732116407499</v>
      </c>
      <c r="H34" s="27">
        <v>74.047408471525955</v>
      </c>
      <c r="I34" s="27">
        <v>74.512709438385855</v>
      </c>
      <c r="J34" s="36">
        <v>74.959174903308977</v>
      </c>
      <c r="K34" s="45">
        <v>21</v>
      </c>
      <c r="L34" s="18"/>
      <c r="M34" s="11"/>
    </row>
    <row r="35" spans="1:14">
      <c r="A35" s="16"/>
      <c r="B35" s="11" t="s">
        <v>15</v>
      </c>
      <c r="C35" s="27"/>
      <c r="D35" s="27"/>
      <c r="E35" s="27"/>
      <c r="F35" s="27">
        <v>73.465012117884925</v>
      </c>
      <c r="G35" s="27">
        <v>73.637097997728333</v>
      </c>
      <c r="H35" s="27">
        <v>73.903389909562733</v>
      </c>
      <c r="I35" s="27">
        <v>74.205358142998463</v>
      </c>
      <c r="J35" s="36">
        <v>74.508287823061011</v>
      </c>
      <c r="K35" s="45">
        <v>22</v>
      </c>
      <c r="L35" s="18"/>
      <c r="M35" s="11"/>
    </row>
    <row r="36" spans="1:14" ht="14.25" customHeight="1">
      <c r="A36" s="16"/>
      <c r="B36" s="11" t="s">
        <v>12</v>
      </c>
      <c r="C36" s="27"/>
      <c r="D36" s="27"/>
      <c r="E36" s="27"/>
      <c r="F36" s="27">
        <v>67.100946607208186</v>
      </c>
      <c r="G36" s="27">
        <v>67.513219369382384</v>
      </c>
      <c r="H36" s="27">
        <v>67.912025716929364</v>
      </c>
      <c r="I36" s="27">
        <v>68.226078923891649</v>
      </c>
      <c r="J36" s="36">
        <v>68.411201952564298</v>
      </c>
      <c r="K36" s="45">
        <v>23</v>
      </c>
      <c r="L36" s="18"/>
      <c r="M36" s="11"/>
    </row>
    <row r="37" spans="1:14">
      <c r="A37" s="16"/>
      <c r="B37" s="11" t="s">
        <v>186</v>
      </c>
      <c r="C37" s="27"/>
      <c r="D37" s="27"/>
      <c r="E37" s="27"/>
      <c r="F37" s="27">
        <v>68.692102792955694</v>
      </c>
      <c r="G37" s="27">
        <v>68.587139738594601</v>
      </c>
      <c r="H37" s="27">
        <v>68.442411736530346</v>
      </c>
      <c r="I37" s="27">
        <v>68.246734040877797</v>
      </c>
      <c r="J37" s="36">
        <v>68.042947086305659</v>
      </c>
      <c r="K37" s="45"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74" t="s">
        <v>191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74" t="s">
        <v>171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74" t="s">
        <v>178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74" t="s">
        <v>172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92" t="s">
        <v>173</v>
      </c>
      <c r="C51" s="96"/>
      <c r="D51" s="96"/>
      <c r="E51" s="96"/>
      <c r="F51" s="96"/>
      <c r="G51" s="96"/>
      <c r="H51" s="97"/>
      <c r="I51" s="97"/>
      <c r="J51" s="97"/>
      <c r="K51" s="97"/>
      <c r="L51" s="98"/>
      <c r="M51" s="11"/>
    </row>
    <row r="53" spans="1:13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53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9" t="s">
        <v>190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0"/>
      <c r="I10" s="190"/>
      <c r="J10" s="190"/>
      <c r="K10" s="191" t="s">
        <v>194</v>
      </c>
      <c r="L10" s="18"/>
    </row>
    <row r="11" spans="1:15">
      <c r="A11" s="16"/>
      <c r="B11" s="11"/>
      <c r="C11" s="184">
        <v>2004</v>
      </c>
      <c r="D11" s="184">
        <v>2005</v>
      </c>
      <c r="E11" s="184">
        <v>2006</v>
      </c>
      <c r="F11" s="184">
        <v>2007</v>
      </c>
      <c r="G11" s="184">
        <v>2008</v>
      </c>
      <c r="H11" s="184">
        <v>2009</v>
      </c>
      <c r="I11" s="184">
        <v>2010</v>
      </c>
      <c r="J11" s="184">
        <v>2011</v>
      </c>
      <c r="K11" s="191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2" t="s">
        <v>4</v>
      </c>
      <c r="C13" s="50">
        <v>67.207732616796235</v>
      </c>
      <c r="D13" s="50">
        <v>66.028487724714552</v>
      </c>
      <c r="E13" s="50">
        <v>66.921926042544627</v>
      </c>
      <c r="F13" s="50">
        <v>63.927060534836791</v>
      </c>
      <c r="G13" s="50">
        <v>66.189235243359818</v>
      </c>
      <c r="H13" s="50">
        <v>65.814080089276402</v>
      </c>
      <c r="I13" s="50">
        <v>67.201338687964068</v>
      </c>
      <c r="J13" s="36">
        <v>69.853719626449603</v>
      </c>
      <c r="K13" s="107">
        <v>1</v>
      </c>
      <c r="L13" s="18"/>
    </row>
    <row r="14" spans="1:15">
      <c r="A14" s="16"/>
      <c r="B14" s="11" t="s">
        <v>19</v>
      </c>
      <c r="C14" s="27">
        <v>67.866625559552745</v>
      </c>
      <c r="D14" s="27">
        <v>65.103332305807527</v>
      </c>
      <c r="E14" s="27">
        <v>62.864331155883512</v>
      </c>
      <c r="F14" s="27">
        <v>57.242655653891347</v>
      </c>
      <c r="G14" s="27">
        <v>61.387670230761337</v>
      </c>
      <c r="H14" s="27">
        <v>66.74094608610632</v>
      </c>
      <c r="I14" s="27">
        <v>71.629632674289553</v>
      </c>
      <c r="J14" s="50">
        <v>69.11020931174528</v>
      </c>
      <c r="K14" s="45">
        <v>2</v>
      </c>
      <c r="L14" s="18"/>
    </row>
    <row r="15" spans="1:15">
      <c r="A15" s="16"/>
      <c r="B15" s="11" t="s">
        <v>7</v>
      </c>
      <c r="C15" s="27">
        <v>70.004284147242828</v>
      </c>
      <c r="D15" s="27">
        <v>67.840567057030668</v>
      </c>
      <c r="E15" s="27">
        <v>67.07831487170985</v>
      </c>
      <c r="F15" s="27">
        <v>66.813006993508353</v>
      </c>
      <c r="G15" s="27">
        <v>69.121439967561955</v>
      </c>
      <c r="H15" s="27">
        <v>68.669039948313923</v>
      </c>
      <c r="I15" s="27">
        <v>66.548802204537822</v>
      </c>
      <c r="J15" s="36">
        <v>68.866316303814898</v>
      </c>
      <c r="K15" s="45">
        <v>3</v>
      </c>
      <c r="L15" s="18"/>
    </row>
    <row r="16" spans="1:15">
      <c r="A16" s="16"/>
      <c r="B16" s="11" t="s">
        <v>8</v>
      </c>
      <c r="C16" s="27">
        <v>66.936966757840167</v>
      </c>
      <c r="D16" s="27">
        <v>65.716705818226302</v>
      </c>
      <c r="E16" s="27">
        <v>64.294241992764086</v>
      </c>
      <c r="F16" s="27">
        <v>62.856678006212107</v>
      </c>
      <c r="G16" s="27">
        <v>65.805629778718583</v>
      </c>
      <c r="H16" s="27">
        <v>66.990755273509862</v>
      </c>
      <c r="I16" s="27">
        <v>64.727272224120895</v>
      </c>
      <c r="J16" s="36">
        <v>68.563263713303144</v>
      </c>
      <c r="K16" s="45">
        <v>4</v>
      </c>
      <c r="L16" s="18"/>
    </row>
    <row r="17" spans="1:15">
      <c r="A17" s="16"/>
      <c r="B17" s="11" t="s">
        <v>186</v>
      </c>
      <c r="C17" s="27"/>
      <c r="D17" s="27"/>
      <c r="E17" s="27"/>
      <c r="F17" s="27">
        <v>57.048884134588732</v>
      </c>
      <c r="G17" s="27">
        <v>60.015247634602218</v>
      </c>
      <c r="H17" s="27">
        <v>61.618598498158875</v>
      </c>
      <c r="I17" s="27">
        <v>65.828509355749233</v>
      </c>
      <c r="J17" s="36">
        <v>66.712601849002581</v>
      </c>
      <c r="K17" s="45">
        <v>5</v>
      </c>
      <c r="L17" s="18"/>
    </row>
    <row r="18" spans="1:15">
      <c r="A18" s="16"/>
      <c r="B18" s="11" t="s">
        <v>10</v>
      </c>
      <c r="C18" s="27">
        <v>65.068310200528273</v>
      </c>
      <c r="D18" s="27">
        <v>63.534307264458867</v>
      </c>
      <c r="E18" s="27">
        <v>63.897868713392327</v>
      </c>
      <c r="F18" s="27">
        <v>61.97267247860092</v>
      </c>
      <c r="G18" s="27">
        <v>62.244040899267816</v>
      </c>
      <c r="H18" s="27">
        <v>61.729622517241452</v>
      </c>
      <c r="I18" s="27">
        <v>67.404671315281689</v>
      </c>
      <c r="J18" s="36">
        <v>66.287559809766933</v>
      </c>
      <c r="K18" s="45">
        <v>6</v>
      </c>
      <c r="L18" s="18"/>
    </row>
    <row r="19" spans="1:15">
      <c r="A19" s="16"/>
      <c r="B19" s="11" t="s">
        <v>20</v>
      </c>
      <c r="C19" s="27">
        <v>60.701831830803322</v>
      </c>
      <c r="D19" s="27">
        <v>61.074854679307556</v>
      </c>
      <c r="E19" s="27">
        <v>60.416991545975293</v>
      </c>
      <c r="F19" s="27">
        <v>59.253343523578707</v>
      </c>
      <c r="G19" s="27">
        <v>59.967602067691203</v>
      </c>
      <c r="H19" s="27">
        <v>62.094339250011913</v>
      </c>
      <c r="I19" s="27">
        <v>62.978266310814746</v>
      </c>
      <c r="J19" s="36">
        <v>66.006842031284734</v>
      </c>
      <c r="K19" s="45">
        <v>7</v>
      </c>
      <c r="L19" s="18"/>
    </row>
    <row r="20" spans="1:15">
      <c r="A20" s="16"/>
      <c r="B20" s="11" t="s">
        <v>22</v>
      </c>
      <c r="C20" s="27">
        <v>63.291643545197132</v>
      </c>
      <c r="D20" s="27">
        <v>62.155615479770397</v>
      </c>
      <c r="E20" s="27">
        <v>62.807276661262293</v>
      </c>
      <c r="F20" s="27">
        <v>57.857765998881824</v>
      </c>
      <c r="G20" s="27">
        <v>56.602972338942756</v>
      </c>
      <c r="H20" s="27">
        <v>59.487670483137322</v>
      </c>
      <c r="I20" s="27">
        <v>63.731901594457426</v>
      </c>
      <c r="J20" s="36">
        <v>65.696376878462587</v>
      </c>
      <c r="K20" s="45">
        <v>8</v>
      </c>
      <c r="L20" s="18"/>
    </row>
    <row r="21" spans="1:15">
      <c r="A21" s="16"/>
      <c r="B21" s="11" t="s">
        <v>18</v>
      </c>
      <c r="C21" s="27">
        <v>65.474315238035246</v>
      </c>
      <c r="D21" s="27">
        <v>65.147861814084962</v>
      </c>
      <c r="E21" s="27">
        <v>65.529113777760656</v>
      </c>
      <c r="F21" s="27">
        <v>63.443828315869879</v>
      </c>
      <c r="G21" s="27">
        <v>65.671447801021003</v>
      </c>
      <c r="H21" s="27">
        <v>63.54795358432407</v>
      </c>
      <c r="I21" s="27">
        <v>66.672519529940573</v>
      </c>
      <c r="J21" s="36">
        <v>65.323903684348807</v>
      </c>
      <c r="K21" s="45">
        <v>9</v>
      </c>
      <c r="L21" s="18"/>
    </row>
    <row r="22" spans="1:15">
      <c r="A22" s="16"/>
      <c r="B22" s="11" t="s">
        <v>9</v>
      </c>
      <c r="C22" s="27"/>
      <c r="D22" s="27"/>
      <c r="E22" s="27"/>
      <c r="F22" s="27">
        <v>58.52031897999521</v>
      </c>
      <c r="G22" s="27">
        <v>65.017869886992628</v>
      </c>
      <c r="H22" s="27">
        <v>62.941645511719415</v>
      </c>
      <c r="I22" s="27">
        <v>64.629549552489664</v>
      </c>
      <c r="J22" s="36">
        <v>65.210420519848284</v>
      </c>
      <c r="K22" s="45">
        <v>10</v>
      </c>
      <c r="L22" s="18"/>
    </row>
    <row r="23" spans="1:15">
      <c r="A23" s="16"/>
      <c r="B23" s="11" t="s">
        <v>24</v>
      </c>
      <c r="C23" s="27">
        <v>66.606935224968495</v>
      </c>
      <c r="D23" s="27">
        <v>65.558509645479077</v>
      </c>
      <c r="E23" s="27">
        <v>67.364932798527363</v>
      </c>
      <c r="F23" s="27">
        <v>65.737466681022511</v>
      </c>
      <c r="G23" s="27">
        <v>64.47087550030443</v>
      </c>
      <c r="H23" s="27">
        <v>66.425605704681047</v>
      </c>
      <c r="I23" s="27">
        <v>66.846508421818157</v>
      </c>
      <c r="J23" s="36">
        <v>63.998184194343857</v>
      </c>
      <c r="K23" s="45">
        <v>11</v>
      </c>
      <c r="L23" s="18"/>
      <c r="N23" s="23"/>
      <c r="O23" s="34"/>
    </row>
    <row r="24" spans="1:15">
      <c r="A24" s="16"/>
      <c r="B24" s="11" t="s">
        <v>14</v>
      </c>
      <c r="C24" s="27"/>
      <c r="D24" s="27"/>
      <c r="E24" s="27"/>
      <c r="F24" s="27">
        <v>57.309095018040423</v>
      </c>
      <c r="G24" s="27">
        <v>59.788350720034124</v>
      </c>
      <c r="H24" s="27">
        <v>56.731583719168121</v>
      </c>
      <c r="I24" s="27">
        <v>55.784534623420093</v>
      </c>
      <c r="J24" s="36">
        <v>63.839235515543315</v>
      </c>
      <c r="K24" s="45">
        <v>12</v>
      </c>
      <c r="L24" s="18"/>
      <c r="N24" s="23"/>
      <c r="O24" s="34"/>
    </row>
    <row r="25" spans="1:15">
      <c r="A25" s="16"/>
      <c r="B25" s="11" t="s">
        <v>12</v>
      </c>
      <c r="C25" s="27"/>
      <c r="D25" s="27"/>
      <c r="E25" s="27"/>
      <c r="F25" s="27">
        <v>52.451990598410227</v>
      </c>
      <c r="G25" s="27">
        <v>50.471164898215072</v>
      </c>
      <c r="H25" s="27">
        <v>56.529047119634434</v>
      </c>
      <c r="I25" s="27">
        <v>56.047833667185998</v>
      </c>
      <c r="J25" s="36">
        <v>63.730093444123014</v>
      </c>
      <c r="K25" s="45">
        <v>13</v>
      </c>
      <c r="L25" s="18"/>
    </row>
    <row r="26" spans="1:15">
      <c r="A26" s="16"/>
      <c r="B26" s="11" t="s">
        <v>13</v>
      </c>
      <c r="C26" s="27"/>
      <c r="D26" s="27"/>
      <c r="E26" s="27"/>
      <c r="F26" s="27">
        <v>62.319204152249128</v>
      </c>
      <c r="G26" s="27">
        <v>62.641309819379401</v>
      </c>
      <c r="H26" s="27">
        <v>64.996843832849393</v>
      </c>
      <c r="I26" s="27">
        <v>64.061434582314675</v>
      </c>
      <c r="J26" s="36">
        <v>63.451568110297686</v>
      </c>
      <c r="K26" s="45">
        <v>14</v>
      </c>
      <c r="L26" s="18"/>
    </row>
    <row r="27" spans="1:15">
      <c r="A27" s="16"/>
      <c r="B27" s="11" t="s">
        <v>23</v>
      </c>
      <c r="C27" s="27">
        <v>62.078669364386684</v>
      </c>
      <c r="D27" s="27">
        <v>59.99799809740022</v>
      </c>
      <c r="E27" s="27">
        <v>59.815017709349227</v>
      </c>
      <c r="F27" s="27">
        <v>57.831797308687925</v>
      </c>
      <c r="G27" s="27">
        <v>60.540725257987319</v>
      </c>
      <c r="H27" s="27">
        <v>62.673288042801566</v>
      </c>
      <c r="I27" s="27">
        <v>63.342109086236519</v>
      </c>
      <c r="J27" s="36">
        <v>62.722319962681837</v>
      </c>
      <c r="K27" s="45">
        <v>15</v>
      </c>
      <c r="L27" s="18"/>
    </row>
    <row r="28" spans="1:15">
      <c r="A28" s="16"/>
      <c r="B28" s="12" t="s">
        <v>26</v>
      </c>
      <c r="C28" s="28">
        <v>62.435283369870639</v>
      </c>
      <c r="D28" s="28">
        <v>60.194891795755787</v>
      </c>
      <c r="E28" s="28">
        <v>60.463313177145764</v>
      </c>
      <c r="F28" s="28">
        <v>57.634872169786341</v>
      </c>
      <c r="G28" s="28">
        <v>58.780791922668861</v>
      </c>
      <c r="H28" s="28">
        <v>59.656424703475807</v>
      </c>
      <c r="I28" s="28">
        <v>62.02418674655452</v>
      </c>
      <c r="J28" s="50">
        <v>62.528631730669069</v>
      </c>
      <c r="K28" s="45"/>
      <c r="L28" s="18"/>
    </row>
    <row r="29" spans="1:15">
      <c r="A29" s="16"/>
      <c r="B29" s="11" t="s">
        <v>17</v>
      </c>
      <c r="C29" s="27"/>
      <c r="D29" s="27"/>
      <c r="E29" s="27"/>
      <c r="F29" s="27">
        <v>58.80269989915832</v>
      </c>
      <c r="G29" s="27">
        <v>54.820680278174038</v>
      </c>
      <c r="H29" s="27">
        <v>58.527305191795342</v>
      </c>
      <c r="I29" s="27">
        <v>62.927606860202992</v>
      </c>
      <c r="J29" s="36">
        <v>61.280615592373898</v>
      </c>
      <c r="K29" s="45">
        <v>16</v>
      </c>
      <c r="L29" s="18"/>
    </row>
    <row r="30" spans="1:15">
      <c r="A30" s="16"/>
      <c r="B30" s="11" t="s">
        <v>16</v>
      </c>
      <c r="C30" s="27"/>
      <c r="D30" s="27"/>
      <c r="E30" s="27"/>
      <c r="F30" s="27">
        <v>58.815462901050573</v>
      </c>
      <c r="G30" s="27">
        <v>58.138559320864481</v>
      </c>
      <c r="H30" s="27">
        <v>61.511632909894708</v>
      </c>
      <c r="I30" s="27">
        <v>61.393115457439727</v>
      </c>
      <c r="J30" s="36">
        <v>61.102227005971145</v>
      </c>
      <c r="K30" s="45">
        <v>17</v>
      </c>
      <c r="L30" s="18"/>
    </row>
    <row r="31" spans="1:15">
      <c r="A31" s="16"/>
      <c r="B31" s="11" t="s">
        <v>3</v>
      </c>
      <c r="C31" s="27"/>
      <c r="D31" s="27"/>
      <c r="E31" s="27"/>
      <c r="F31" s="27">
        <v>56.803747052700892</v>
      </c>
      <c r="G31" s="27">
        <v>56.099395555395418</v>
      </c>
      <c r="H31" s="27">
        <v>54.455023151761097</v>
      </c>
      <c r="I31" s="27">
        <v>59.190620328023392</v>
      </c>
      <c r="J31" s="36">
        <v>59.992520928982429</v>
      </c>
      <c r="K31" s="45">
        <v>18</v>
      </c>
      <c r="L31" s="18"/>
    </row>
    <row r="32" spans="1:15">
      <c r="A32" s="16"/>
      <c r="B32" s="11" t="s">
        <v>15</v>
      </c>
      <c r="C32" s="27"/>
      <c r="D32" s="27"/>
      <c r="E32" s="27"/>
      <c r="F32" s="27">
        <v>58.255131263285243</v>
      </c>
      <c r="G32" s="27">
        <v>54.509330051620161</v>
      </c>
      <c r="H32" s="27">
        <v>59.38341608641575</v>
      </c>
      <c r="I32" s="27">
        <v>59.267448720878932</v>
      </c>
      <c r="J32" s="36">
        <v>59.205076771733289</v>
      </c>
      <c r="K32" s="45">
        <v>19</v>
      </c>
      <c r="L32" s="18"/>
    </row>
    <row r="33" spans="1:14">
      <c r="A33" s="16"/>
      <c r="B33" s="11" t="s">
        <v>21</v>
      </c>
      <c r="C33" s="27">
        <v>59.16197610228707</v>
      </c>
      <c r="D33" s="27">
        <v>58.244120780931453</v>
      </c>
      <c r="E33" s="27">
        <v>55.165763633721539</v>
      </c>
      <c r="F33" s="27">
        <v>52.932380469514086</v>
      </c>
      <c r="G33" s="27">
        <v>56.427731936294037</v>
      </c>
      <c r="H33" s="27">
        <v>55.791632022086425</v>
      </c>
      <c r="I33" s="27">
        <v>58.139167316887729</v>
      </c>
      <c r="J33" s="36">
        <v>59.191750776590148</v>
      </c>
      <c r="K33" s="45">
        <v>20</v>
      </c>
      <c r="L33" s="18"/>
    </row>
    <row r="34" spans="1:14">
      <c r="A34" s="16"/>
      <c r="B34" s="11" t="s">
        <v>6</v>
      </c>
      <c r="C34" s="27"/>
      <c r="D34" s="27"/>
      <c r="E34" s="27"/>
      <c r="F34" s="27">
        <v>58.870431176790028</v>
      </c>
      <c r="G34" s="27">
        <v>58.664543004165637</v>
      </c>
      <c r="H34" s="27">
        <v>55.724912510265348</v>
      </c>
      <c r="I34" s="27">
        <v>57.530844548779314</v>
      </c>
      <c r="J34" s="36">
        <v>59.093004290323726</v>
      </c>
      <c r="K34" s="45">
        <v>21</v>
      </c>
      <c r="L34" s="18"/>
    </row>
    <row r="35" spans="1:14">
      <c r="A35" s="16"/>
      <c r="B35" s="11" t="s">
        <v>25</v>
      </c>
      <c r="C35" s="27">
        <v>57.705804688062798</v>
      </c>
      <c r="D35" s="27">
        <v>56.907772764824884</v>
      </c>
      <c r="E35" s="27">
        <v>53.729136218325436</v>
      </c>
      <c r="F35" s="27">
        <v>57.799347399926994</v>
      </c>
      <c r="G35" s="27">
        <v>55.788957640824385</v>
      </c>
      <c r="H35" s="27">
        <v>54.811865569203086</v>
      </c>
      <c r="I35" s="27">
        <v>58.667976768637651</v>
      </c>
      <c r="J35" s="36">
        <v>58.986517104499157</v>
      </c>
      <c r="K35" s="45">
        <v>22</v>
      </c>
      <c r="L35" s="18"/>
    </row>
    <row r="36" spans="1:14" ht="14.25" customHeight="1">
      <c r="A36" s="16"/>
      <c r="B36" s="11" t="s">
        <v>11</v>
      </c>
      <c r="C36" s="27"/>
      <c r="D36" s="27"/>
      <c r="E36" s="27"/>
      <c r="F36" s="27">
        <v>55.746893182961003</v>
      </c>
      <c r="G36" s="27">
        <v>61.72127507885655</v>
      </c>
      <c r="H36" s="27">
        <v>57.991327214782054</v>
      </c>
      <c r="I36" s="27">
        <v>59.023546110990821</v>
      </c>
      <c r="J36" s="36">
        <v>57.97696387873502</v>
      </c>
      <c r="K36" s="45">
        <v>23</v>
      </c>
      <c r="L36" s="18"/>
    </row>
    <row r="37" spans="1:14">
      <c r="A37" s="16"/>
      <c r="B37" s="11" t="s">
        <v>5</v>
      </c>
      <c r="C37" s="27">
        <v>52.991882888875338</v>
      </c>
      <c r="D37" s="27">
        <v>52.817596208055797</v>
      </c>
      <c r="E37" s="27">
        <v>55.306924782841214</v>
      </c>
      <c r="F37" s="27">
        <v>56.977155828710366</v>
      </c>
      <c r="G37" s="27">
        <v>53.672508711458434</v>
      </c>
      <c r="H37" s="27">
        <v>56.610703452147945</v>
      </c>
      <c r="I37" s="27">
        <v>56.513788958780786</v>
      </c>
      <c r="J37" s="36">
        <v>57.416055702266455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2" t="s">
        <v>52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190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0"/>
      <c r="I10" s="190"/>
      <c r="J10" s="190"/>
      <c r="K10" s="191" t="s">
        <v>194</v>
      </c>
      <c r="L10" s="18"/>
    </row>
    <row r="11" spans="1:15">
      <c r="A11" s="16"/>
      <c r="B11" s="11"/>
      <c r="C11" s="184">
        <v>2004</v>
      </c>
      <c r="D11" s="184">
        <v>2005</v>
      </c>
      <c r="E11" s="184">
        <v>2006</v>
      </c>
      <c r="F11" s="184">
        <v>2007</v>
      </c>
      <c r="G11" s="184">
        <v>2008</v>
      </c>
      <c r="H11" s="184">
        <v>2009</v>
      </c>
      <c r="I11" s="184">
        <v>2010</v>
      </c>
      <c r="J11" s="184">
        <v>2011</v>
      </c>
      <c r="K11" s="191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2" t="s">
        <v>4</v>
      </c>
      <c r="C13" s="50">
        <v>55.826519737110914</v>
      </c>
      <c r="D13" s="50">
        <v>56.076826419707217</v>
      </c>
      <c r="E13" s="50">
        <v>58.604349441847049</v>
      </c>
      <c r="F13" s="50">
        <v>56.56134613635129</v>
      </c>
      <c r="G13" s="50">
        <v>58.787983658590981</v>
      </c>
      <c r="H13" s="50">
        <v>57.651468555221584</v>
      </c>
      <c r="I13" s="50">
        <v>58.604075790250135</v>
      </c>
      <c r="J13" s="50">
        <v>61.678947073486434</v>
      </c>
      <c r="K13" s="107">
        <v>1</v>
      </c>
      <c r="L13" s="18"/>
    </row>
    <row r="14" spans="1:15" s="51" customFormat="1">
      <c r="A14" s="94"/>
      <c r="B14" s="11" t="s">
        <v>19</v>
      </c>
      <c r="C14" s="27">
        <v>55.048701668095156</v>
      </c>
      <c r="D14" s="27">
        <v>52.977897347971989</v>
      </c>
      <c r="E14" s="27">
        <v>52.138302472061262</v>
      </c>
      <c r="F14" s="27">
        <v>49.512137062380795</v>
      </c>
      <c r="G14" s="27">
        <v>55.285249846459564</v>
      </c>
      <c r="H14" s="27">
        <v>59.643607428107103</v>
      </c>
      <c r="I14" s="27">
        <v>63.224006377869223</v>
      </c>
      <c r="J14" s="36">
        <v>61.581513799898758</v>
      </c>
      <c r="K14" s="45">
        <v>2</v>
      </c>
      <c r="L14" s="95"/>
    </row>
    <row r="15" spans="1:15">
      <c r="A15" s="16"/>
      <c r="B15" s="11" t="s">
        <v>186</v>
      </c>
      <c r="C15" s="27"/>
      <c r="D15" s="27"/>
      <c r="E15" s="27"/>
      <c r="F15" s="27">
        <v>44.979665582816679</v>
      </c>
      <c r="G15" s="27">
        <v>46.910029658508769</v>
      </c>
      <c r="H15" s="27">
        <v>50.078694585281013</v>
      </c>
      <c r="I15" s="27">
        <v>55.426728541156002</v>
      </c>
      <c r="J15" s="36">
        <v>58.920032645197537</v>
      </c>
      <c r="K15" s="45">
        <v>3</v>
      </c>
      <c r="L15" s="18"/>
    </row>
    <row r="16" spans="1:15">
      <c r="A16" s="16"/>
      <c r="B16" s="11" t="s">
        <v>13</v>
      </c>
      <c r="C16" s="27"/>
      <c r="D16" s="27"/>
      <c r="E16" s="27"/>
      <c r="F16" s="27">
        <v>53.664359861591706</v>
      </c>
      <c r="G16" s="27">
        <v>57.982884981272463</v>
      </c>
      <c r="H16" s="27">
        <v>59.198754366031238</v>
      </c>
      <c r="I16" s="27">
        <v>57.414059771491289</v>
      </c>
      <c r="J16" s="36">
        <v>58.224259902881514</v>
      </c>
      <c r="K16" s="45">
        <v>4</v>
      </c>
      <c r="L16" s="18"/>
    </row>
    <row r="17" spans="1:15">
      <c r="A17" s="16"/>
      <c r="B17" s="11" t="s">
        <v>8</v>
      </c>
      <c r="C17" s="27">
        <v>56.080247451286603</v>
      </c>
      <c r="D17" s="27">
        <v>54.014286577028436</v>
      </c>
      <c r="E17" s="27">
        <v>54.252948003468134</v>
      </c>
      <c r="F17" s="27">
        <v>53.742937435290642</v>
      </c>
      <c r="G17" s="27">
        <v>56.001376502296097</v>
      </c>
      <c r="H17" s="27">
        <v>56.362430607991364</v>
      </c>
      <c r="I17" s="27">
        <v>53.442357105201609</v>
      </c>
      <c r="J17" s="36">
        <v>57.677308856567556</v>
      </c>
      <c r="K17" s="45">
        <v>5</v>
      </c>
      <c r="L17" s="18"/>
    </row>
    <row r="18" spans="1:15">
      <c r="A18" s="16"/>
      <c r="B18" s="11" t="s">
        <v>18</v>
      </c>
      <c r="C18" s="27">
        <v>56.249300804059267</v>
      </c>
      <c r="D18" s="27">
        <v>56.692362120614845</v>
      </c>
      <c r="E18" s="27">
        <v>56.155738967968105</v>
      </c>
      <c r="F18" s="27">
        <v>55.920023789948758</v>
      </c>
      <c r="G18" s="27">
        <v>57.408648537461126</v>
      </c>
      <c r="H18" s="27">
        <v>55.494048963145005</v>
      </c>
      <c r="I18" s="27">
        <v>58.431475208867397</v>
      </c>
      <c r="J18" s="36">
        <v>55.788641803673791</v>
      </c>
      <c r="K18" s="45">
        <v>6</v>
      </c>
      <c r="L18" s="18"/>
    </row>
    <row r="19" spans="1:15">
      <c r="A19" s="16"/>
      <c r="B19" s="11" t="s">
        <v>9</v>
      </c>
      <c r="C19" s="27"/>
      <c r="D19" s="27"/>
      <c r="E19" s="27"/>
      <c r="F19" s="27">
        <v>48.945349541294888</v>
      </c>
      <c r="G19" s="27">
        <v>55.824852629626918</v>
      </c>
      <c r="H19" s="27">
        <v>52.652947850348731</v>
      </c>
      <c r="I19" s="27">
        <v>54.654053157320767</v>
      </c>
      <c r="J19" s="36">
        <v>55.77622594744772</v>
      </c>
      <c r="K19" s="45">
        <v>7</v>
      </c>
      <c r="L19" s="18"/>
    </row>
    <row r="20" spans="1:15">
      <c r="A20" s="16"/>
      <c r="B20" s="11" t="s">
        <v>10</v>
      </c>
      <c r="C20" s="27">
        <v>50.530186650008972</v>
      </c>
      <c r="D20" s="27">
        <v>54.35184354534853</v>
      </c>
      <c r="E20" s="27">
        <v>52.552540402466974</v>
      </c>
      <c r="F20" s="27">
        <v>52.72022262961449</v>
      </c>
      <c r="G20" s="27">
        <v>53.029190723478372</v>
      </c>
      <c r="H20" s="27">
        <v>51.533121531834567</v>
      </c>
      <c r="I20" s="27">
        <v>55.798801821941254</v>
      </c>
      <c r="J20" s="36">
        <v>55.693600264453877</v>
      </c>
      <c r="K20" s="45">
        <v>8</v>
      </c>
      <c r="L20" s="18"/>
    </row>
    <row r="21" spans="1:15">
      <c r="A21" s="16"/>
      <c r="B21" s="11" t="s">
        <v>7</v>
      </c>
      <c r="C21" s="49">
        <v>53.300441125930384</v>
      </c>
      <c r="D21" s="49">
        <v>52.783947456862911</v>
      </c>
      <c r="E21" s="49">
        <v>52.270547418029381</v>
      </c>
      <c r="F21" s="49">
        <v>54.861133514712904</v>
      </c>
      <c r="G21" s="49">
        <v>55.343376202103187</v>
      </c>
      <c r="H21" s="49">
        <v>55.099361295274107</v>
      </c>
      <c r="I21" s="49">
        <v>54.948685421401009</v>
      </c>
      <c r="J21" s="36">
        <v>55.376253203179338</v>
      </c>
      <c r="K21" s="130">
        <v>9</v>
      </c>
      <c r="L21" s="18"/>
    </row>
    <row r="22" spans="1:15" s="51" customFormat="1">
      <c r="A22" s="94"/>
      <c r="B22" s="11" t="s">
        <v>14</v>
      </c>
      <c r="C22" s="27"/>
      <c r="D22" s="27"/>
      <c r="E22" s="27"/>
      <c r="F22" s="27">
        <v>47.747870607763225</v>
      </c>
      <c r="G22" s="27">
        <v>52.617526860834033</v>
      </c>
      <c r="H22" s="27">
        <v>49.882434417394123</v>
      </c>
      <c r="I22" s="27">
        <v>49.638893493161277</v>
      </c>
      <c r="J22" s="36">
        <v>54.952139403469381</v>
      </c>
      <c r="K22" s="127">
        <v>10</v>
      </c>
      <c r="L22" s="95"/>
    </row>
    <row r="23" spans="1:15">
      <c r="A23" s="16"/>
      <c r="B23" s="12" t="s">
        <v>26</v>
      </c>
      <c r="C23" s="28">
        <v>52.795546691701269</v>
      </c>
      <c r="D23" s="28">
        <v>52.089874829180197</v>
      </c>
      <c r="E23" s="28">
        <v>52.854362862550509</v>
      </c>
      <c r="F23" s="28">
        <v>50.207821262395832</v>
      </c>
      <c r="G23" s="28">
        <v>51.668609904067452</v>
      </c>
      <c r="H23" s="28">
        <v>51.970900119920692</v>
      </c>
      <c r="I23" s="28">
        <v>53.96336533746797</v>
      </c>
      <c r="J23" s="50">
        <v>54.775217173946558</v>
      </c>
      <c r="K23" s="127"/>
      <c r="L23" s="18"/>
      <c r="N23" s="23"/>
      <c r="O23" s="34"/>
    </row>
    <row r="24" spans="1:15">
      <c r="A24" s="16"/>
      <c r="B24" s="11" t="s">
        <v>23</v>
      </c>
      <c r="C24" s="27">
        <v>51.387442178959219</v>
      </c>
      <c r="D24" s="27">
        <v>50.963937230053467</v>
      </c>
      <c r="E24" s="27">
        <v>51.256079196028551</v>
      </c>
      <c r="F24" s="27">
        <v>49.461892362741004</v>
      </c>
      <c r="G24" s="27">
        <v>51.831556193921955</v>
      </c>
      <c r="H24" s="27">
        <v>51.401697686921096</v>
      </c>
      <c r="I24" s="27">
        <v>53.80664064466545</v>
      </c>
      <c r="J24" s="36">
        <v>54.115979055761599</v>
      </c>
      <c r="K24" s="127">
        <v>11</v>
      </c>
      <c r="L24" s="18"/>
      <c r="N24" s="23"/>
      <c r="O24" s="34"/>
    </row>
    <row r="25" spans="1:15">
      <c r="A25" s="16"/>
      <c r="B25" s="11" t="s">
        <v>20</v>
      </c>
      <c r="C25" s="27">
        <v>49.547274832971169</v>
      </c>
      <c r="D25" s="27">
        <v>49.530089160007037</v>
      </c>
      <c r="E25" s="27">
        <v>50.325759296664444</v>
      </c>
      <c r="F25" s="27">
        <v>48.935961179022627</v>
      </c>
      <c r="G25" s="27">
        <v>53.425930419610637</v>
      </c>
      <c r="H25" s="27">
        <v>54.160030297855343</v>
      </c>
      <c r="I25" s="27">
        <v>52.539607152692305</v>
      </c>
      <c r="J25" s="36">
        <v>53.636586107506915</v>
      </c>
      <c r="K25" s="45">
        <v>12</v>
      </c>
      <c r="L25" s="18"/>
    </row>
    <row r="26" spans="1:15">
      <c r="A26" s="16"/>
      <c r="B26" s="11" t="s">
        <v>25</v>
      </c>
      <c r="C26" s="27">
        <v>48.351846407632905</v>
      </c>
      <c r="D26" s="27">
        <v>47.876904839243295</v>
      </c>
      <c r="E26" s="27">
        <v>47.013565727804327</v>
      </c>
      <c r="F26" s="27">
        <v>49.894508471281419</v>
      </c>
      <c r="G26" s="27">
        <v>49.393125469328155</v>
      </c>
      <c r="H26" s="27">
        <v>48.451762113864064</v>
      </c>
      <c r="I26" s="27">
        <v>53.111550593300947</v>
      </c>
      <c r="J26" s="36">
        <v>53.525596136365373</v>
      </c>
      <c r="K26" s="45">
        <v>13</v>
      </c>
      <c r="L26" s="18"/>
    </row>
    <row r="27" spans="1:15">
      <c r="A27" s="16"/>
      <c r="B27" s="11" t="s">
        <v>24</v>
      </c>
      <c r="C27" s="27">
        <v>56.466959962594608</v>
      </c>
      <c r="D27" s="27">
        <v>55.878824506232341</v>
      </c>
      <c r="E27" s="27">
        <v>57.652608396469084</v>
      </c>
      <c r="F27" s="27">
        <v>57.408904391696161</v>
      </c>
      <c r="G27" s="27">
        <v>57.097970141462206</v>
      </c>
      <c r="H27" s="27">
        <v>57.012661667359744</v>
      </c>
      <c r="I27" s="27">
        <v>57.777794637189686</v>
      </c>
      <c r="J27" s="36">
        <v>53.261592882070289</v>
      </c>
      <c r="K27" s="45">
        <v>14</v>
      </c>
      <c r="L27" s="18"/>
    </row>
    <row r="28" spans="1:15">
      <c r="A28" s="16"/>
      <c r="B28" s="11" t="s">
        <v>22</v>
      </c>
      <c r="C28" s="27">
        <v>51.995036466395419</v>
      </c>
      <c r="D28" s="27">
        <v>50.734630289201291</v>
      </c>
      <c r="E28" s="27">
        <v>53.326096718883043</v>
      </c>
      <c r="F28" s="27">
        <v>48.788559076608664</v>
      </c>
      <c r="G28" s="27">
        <v>48.046810474577448</v>
      </c>
      <c r="H28" s="27">
        <v>49.172771409994489</v>
      </c>
      <c r="I28" s="27">
        <v>49.737875624023346</v>
      </c>
      <c r="J28" s="36">
        <v>53.123417169925467</v>
      </c>
      <c r="K28" s="45">
        <v>15</v>
      </c>
      <c r="L28" s="18"/>
    </row>
    <row r="29" spans="1:15">
      <c r="A29" s="16"/>
      <c r="B29" s="11" t="s">
        <v>15</v>
      </c>
      <c r="C29" s="27"/>
      <c r="D29" s="27"/>
      <c r="E29" s="27"/>
      <c r="F29" s="27">
        <v>49.525091871769114</v>
      </c>
      <c r="G29" s="27">
        <v>48.284952194274446</v>
      </c>
      <c r="H29" s="27">
        <v>52.654899515668689</v>
      </c>
      <c r="I29" s="27">
        <v>54.217192790360215</v>
      </c>
      <c r="J29" s="36">
        <v>52.94938290713533</v>
      </c>
      <c r="K29" s="45">
        <v>16</v>
      </c>
      <c r="L29" s="18"/>
    </row>
    <row r="30" spans="1:15">
      <c r="A30" s="16"/>
      <c r="B30" s="11" t="s">
        <v>16</v>
      </c>
      <c r="C30" s="27"/>
      <c r="D30" s="27"/>
      <c r="E30" s="27"/>
      <c r="F30" s="27">
        <v>48.882838265126878</v>
      </c>
      <c r="G30" s="27">
        <v>49.464733691557456</v>
      </c>
      <c r="H30" s="27">
        <v>52.578278781099087</v>
      </c>
      <c r="I30" s="27">
        <v>52.321946511835279</v>
      </c>
      <c r="J30" s="36">
        <v>52.884088055149789</v>
      </c>
      <c r="K30" s="45">
        <v>17</v>
      </c>
      <c r="L30" s="18"/>
    </row>
    <row r="31" spans="1:15">
      <c r="A31" s="16"/>
      <c r="B31" s="11" t="s">
        <v>17</v>
      </c>
      <c r="C31" s="27"/>
      <c r="D31" s="27"/>
      <c r="E31" s="27"/>
      <c r="F31" s="27">
        <v>47.201715175663928</v>
      </c>
      <c r="G31" s="27">
        <v>46.033986046718972</v>
      </c>
      <c r="H31" s="27">
        <v>51.423132059400054</v>
      </c>
      <c r="I31" s="27">
        <v>54.694477690275043</v>
      </c>
      <c r="J31" s="36">
        <v>52.66601693133827</v>
      </c>
      <c r="K31" s="45">
        <v>18</v>
      </c>
      <c r="L31" s="18"/>
    </row>
    <row r="32" spans="1:15">
      <c r="A32" s="16"/>
      <c r="B32" s="11" t="s">
        <v>5</v>
      </c>
      <c r="C32" s="27">
        <v>44.652167345521796</v>
      </c>
      <c r="D32" s="27">
        <v>45.562318598484062</v>
      </c>
      <c r="E32" s="27">
        <v>47.663150994777091</v>
      </c>
      <c r="F32" s="27">
        <v>48.181733248154821</v>
      </c>
      <c r="G32" s="27">
        <v>46.724829070814152</v>
      </c>
      <c r="H32" s="27">
        <v>49.114787623109983</v>
      </c>
      <c r="I32" s="27">
        <v>49.475443719996029</v>
      </c>
      <c r="J32" s="36">
        <v>50.493208910782116</v>
      </c>
      <c r="K32" s="45">
        <v>19</v>
      </c>
      <c r="L32" s="18"/>
    </row>
    <row r="33" spans="1:14">
      <c r="A33" s="16"/>
      <c r="B33" s="11" t="s">
        <v>6</v>
      </c>
      <c r="C33" s="27"/>
      <c r="D33" s="27"/>
      <c r="E33" s="27"/>
      <c r="F33" s="27">
        <v>50.433550438225808</v>
      </c>
      <c r="G33" s="27">
        <v>48.55217558721602</v>
      </c>
      <c r="H33" s="27">
        <v>47.371218858936224</v>
      </c>
      <c r="I33" s="27">
        <v>49.089667200498688</v>
      </c>
      <c r="J33" s="36">
        <v>50.437574339286918</v>
      </c>
      <c r="K33" s="45">
        <v>20</v>
      </c>
      <c r="L33" s="18"/>
    </row>
    <row r="34" spans="1:14">
      <c r="A34" s="16"/>
      <c r="B34" s="11" t="s">
        <v>21</v>
      </c>
      <c r="C34" s="27">
        <v>47.082892071521059</v>
      </c>
      <c r="D34" s="27">
        <v>46.218044986618118</v>
      </c>
      <c r="E34" s="27">
        <v>45.74930975067987</v>
      </c>
      <c r="F34" s="27">
        <v>44.513337042495273</v>
      </c>
      <c r="G34" s="27">
        <v>48.929814662801995</v>
      </c>
      <c r="H34" s="27">
        <v>47.329104676412889</v>
      </c>
      <c r="I34" s="27">
        <v>47.894484124602364</v>
      </c>
      <c r="J34" s="36">
        <v>49.209912565377486</v>
      </c>
      <c r="K34" s="45">
        <v>21</v>
      </c>
      <c r="L34" s="18"/>
    </row>
    <row r="35" spans="1:14">
      <c r="A35" s="16"/>
      <c r="B35" s="11" t="s">
        <v>12</v>
      </c>
      <c r="C35" s="27"/>
      <c r="D35" s="27"/>
      <c r="E35" s="27"/>
      <c r="F35" s="27">
        <v>36.936471701118251</v>
      </c>
      <c r="G35" s="27">
        <v>38.347693096864276</v>
      </c>
      <c r="H35" s="27">
        <v>44.492096786276122</v>
      </c>
      <c r="I35" s="27">
        <v>45.760534906150312</v>
      </c>
      <c r="J35" s="36">
        <v>48.765169650531917</v>
      </c>
      <c r="K35" s="45">
        <v>22</v>
      </c>
      <c r="L35" s="18"/>
    </row>
    <row r="36" spans="1:14" ht="14.25" customHeight="1">
      <c r="A36" s="16"/>
      <c r="B36" s="11" t="s">
        <v>3</v>
      </c>
      <c r="C36" s="27"/>
      <c r="D36" s="27"/>
      <c r="E36" s="27"/>
      <c r="F36" s="27">
        <v>47.455688097615152</v>
      </c>
      <c r="G36" s="27">
        <v>47.732206718253153</v>
      </c>
      <c r="H36" s="27">
        <v>44.18589786468668</v>
      </c>
      <c r="I36" s="27">
        <v>48.725245428367323</v>
      </c>
      <c r="J36" s="36">
        <v>48.144912843989793</v>
      </c>
      <c r="K36" s="45">
        <v>23</v>
      </c>
      <c r="L36" s="18"/>
    </row>
    <row r="37" spans="1:14">
      <c r="A37" s="16"/>
      <c r="B37" s="11" t="s">
        <v>11</v>
      </c>
      <c r="C37" s="27"/>
      <c r="D37" s="27"/>
      <c r="E37" s="27"/>
      <c r="F37" s="27">
        <v>43.964873213131241</v>
      </c>
      <c r="G37" s="27">
        <v>47.918771129395495</v>
      </c>
      <c r="H37" s="27">
        <v>45.034917538879505</v>
      </c>
      <c r="I37" s="27">
        <v>47.220589701025226</v>
      </c>
      <c r="J37" s="36">
        <v>47.035487618340319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2" t="s">
        <v>54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190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0"/>
      <c r="I10" s="190"/>
      <c r="J10" s="190"/>
      <c r="K10" s="191" t="s">
        <v>194</v>
      </c>
      <c r="L10" s="18"/>
    </row>
    <row r="11" spans="1:15">
      <c r="A11" s="16"/>
      <c r="B11" s="11"/>
      <c r="C11" s="184">
        <v>2004</v>
      </c>
      <c r="D11" s="184">
        <v>2005</v>
      </c>
      <c r="E11" s="184">
        <v>2006</v>
      </c>
      <c r="F11" s="184">
        <v>2007</v>
      </c>
      <c r="G11" s="184">
        <v>2008</v>
      </c>
      <c r="H11" s="184">
        <v>2009</v>
      </c>
      <c r="I11" s="184">
        <v>2010</v>
      </c>
      <c r="J11" s="184">
        <v>2011</v>
      </c>
      <c r="K11" s="191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12</v>
      </c>
      <c r="C13" s="27"/>
      <c r="D13" s="27"/>
      <c r="E13" s="27"/>
      <c r="F13" s="27">
        <v>29.579499447920497</v>
      </c>
      <c r="G13" s="27">
        <v>24.021531483206758</v>
      </c>
      <c r="H13" s="27">
        <v>21.295046257568099</v>
      </c>
      <c r="I13" s="27">
        <v>18.353671147880039</v>
      </c>
      <c r="J13" s="36">
        <v>23.482447807516873</v>
      </c>
      <c r="K13" s="45">
        <v>1</v>
      </c>
      <c r="L13" s="18"/>
    </row>
    <row r="14" spans="1:15">
      <c r="A14" s="16"/>
      <c r="B14" s="11" t="s">
        <v>3</v>
      </c>
      <c r="C14" s="27"/>
      <c r="D14" s="27"/>
      <c r="E14" s="27"/>
      <c r="F14" s="27">
        <v>16.45676463282058</v>
      </c>
      <c r="G14" s="27">
        <v>14.914935810458196</v>
      </c>
      <c r="H14" s="27">
        <v>18.858267501596888</v>
      </c>
      <c r="I14" s="27">
        <v>17.68055064774769</v>
      </c>
      <c r="J14" s="36">
        <v>19.748475145789456</v>
      </c>
      <c r="K14" s="45">
        <v>2</v>
      </c>
      <c r="L14" s="18"/>
    </row>
    <row r="15" spans="1:15">
      <c r="A15" s="16"/>
      <c r="B15" s="11" t="s">
        <v>7</v>
      </c>
      <c r="C15" s="27">
        <v>23.861307035524636</v>
      </c>
      <c r="D15" s="27">
        <v>22.194124037186047</v>
      </c>
      <c r="E15" s="27">
        <v>22.075477847121512</v>
      </c>
      <c r="F15" s="27">
        <v>17.888677116962931</v>
      </c>
      <c r="G15" s="27">
        <v>19.93312606323693</v>
      </c>
      <c r="H15" s="27">
        <v>19.760984955160996</v>
      </c>
      <c r="I15" s="27">
        <v>17.430992593200724</v>
      </c>
      <c r="J15" s="36">
        <v>19.588890367915276</v>
      </c>
      <c r="K15" s="45">
        <v>3</v>
      </c>
      <c r="L15" s="18"/>
    </row>
    <row r="16" spans="1:15">
      <c r="A16" s="16"/>
      <c r="B16" s="11" t="s">
        <v>22</v>
      </c>
      <c r="C16" s="27">
        <v>17.848496967430947</v>
      </c>
      <c r="D16" s="27">
        <v>18.374824386199283</v>
      </c>
      <c r="E16" s="27">
        <v>15.095555078376638</v>
      </c>
      <c r="F16" s="27">
        <v>15.675003632958195</v>
      </c>
      <c r="G16" s="27">
        <v>15.115974684590697</v>
      </c>
      <c r="H16" s="27">
        <v>17.339675562729717</v>
      </c>
      <c r="I16" s="27">
        <v>21.95743000382976</v>
      </c>
      <c r="J16" s="36">
        <v>19.138084412375214</v>
      </c>
      <c r="K16" s="45">
        <v>4</v>
      </c>
      <c r="L16" s="18"/>
    </row>
    <row r="17" spans="1:21">
      <c r="A17" s="16"/>
      <c r="B17" s="11" t="s">
        <v>11</v>
      </c>
      <c r="C17" s="27"/>
      <c r="D17" s="27"/>
      <c r="E17" s="27"/>
      <c r="F17" s="27">
        <v>21.134523759668323</v>
      </c>
      <c r="G17" s="27">
        <v>22.362349164493104</v>
      </c>
      <c r="H17" s="27">
        <v>22.341978185662118</v>
      </c>
      <c r="I17" s="27">
        <v>19.997612607760189</v>
      </c>
      <c r="J17" s="36">
        <v>18.871522167053502</v>
      </c>
      <c r="K17" s="45">
        <v>5</v>
      </c>
      <c r="L17" s="18"/>
    </row>
    <row r="18" spans="1:21">
      <c r="A18" s="16"/>
      <c r="B18" s="11" t="s">
        <v>20</v>
      </c>
      <c r="C18" s="27">
        <v>18.375876372679116</v>
      </c>
      <c r="D18" s="27">
        <v>18.902546910172401</v>
      </c>
      <c r="E18" s="27">
        <v>16.702639424923632</v>
      </c>
      <c r="F18" s="27">
        <v>17.412320944303278</v>
      </c>
      <c r="G18" s="27">
        <v>10.908775084606418</v>
      </c>
      <c r="H18" s="27">
        <v>12.777829747427502</v>
      </c>
      <c r="I18" s="27">
        <v>16.57492775560754</v>
      </c>
      <c r="J18" s="36">
        <v>18.740869193400876</v>
      </c>
      <c r="K18" s="45">
        <v>6</v>
      </c>
      <c r="L18" s="18"/>
    </row>
    <row r="19" spans="1:21">
      <c r="A19" s="16"/>
      <c r="B19" s="11" t="s">
        <v>21</v>
      </c>
      <c r="C19" s="27">
        <v>20.416971890665174</v>
      </c>
      <c r="D19" s="27">
        <v>20.647527612023609</v>
      </c>
      <c r="E19" s="27">
        <v>17.069380106043898</v>
      </c>
      <c r="F19" s="27">
        <v>15.905280193978205</v>
      </c>
      <c r="G19" s="27">
        <v>13.287646014121316</v>
      </c>
      <c r="H19" s="27">
        <v>15.167913417157411</v>
      </c>
      <c r="I19" s="27">
        <v>17.621138552703574</v>
      </c>
      <c r="J19" s="36">
        <v>16.863730714158766</v>
      </c>
      <c r="K19" s="45">
        <v>7</v>
      </c>
      <c r="L19" s="18"/>
    </row>
    <row r="20" spans="1:21">
      <c r="A20" s="16"/>
      <c r="B20" s="11" t="s">
        <v>24</v>
      </c>
      <c r="C20" s="27">
        <v>15.223632732141922</v>
      </c>
      <c r="D20" s="27">
        <v>14.76501599306393</v>
      </c>
      <c r="E20" s="27">
        <v>14.417506738888545</v>
      </c>
      <c r="F20" s="27">
        <v>12.669458832310895</v>
      </c>
      <c r="G20" s="27">
        <v>11.436024874220003</v>
      </c>
      <c r="H20" s="27">
        <v>14.170628295983462</v>
      </c>
      <c r="I20" s="27">
        <v>13.566500423714157</v>
      </c>
      <c r="J20" s="36">
        <v>16.7763721101913</v>
      </c>
      <c r="K20" s="131">
        <v>8</v>
      </c>
      <c r="L20" s="18"/>
    </row>
    <row r="21" spans="1:21">
      <c r="A21" s="16"/>
      <c r="B21" s="11" t="s">
        <v>10</v>
      </c>
      <c r="C21" s="52">
        <v>22.342863224379954</v>
      </c>
      <c r="D21" s="52">
        <v>14.452764363808571</v>
      </c>
      <c r="E21" s="52">
        <v>17.755620657340408</v>
      </c>
      <c r="F21" s="52">
        <v>14.929886801608058</v>
      </c>
      <c r="G21" s="52">
        <v>14.804596652834146</v>
      </c>
      <c r="H21" s="52">
        <v>16.518207534828964</v>
      </c>
      <c r="I21" s="52">
        <v>17.218014561880672</v>
      </c>
      <c r="J21" s="36">
        <v>15.981639587727937</v>
      </c>
      <c r="K21" s="45">
        <v>9</v>
      </c>
      <c r="L21" s="18"/>
    </row>
    <row r="22" spans="1:21">
      <c r="A22" s="16"/>
      <c r="B22" s="11" t="s">
        <v>8</v>
      </c>
      <c r="C22" s="27">
        <v>16.21908110486989</v>
      </c>
      <c r="D22" s="27">
        <v>17.807609110573868</v>
      </c>
      <c r="E22" s="27">
        <v>15.617718909301443</v>
      </c>
      <c r="F22" s="27">
        <v>14.499475262016027</v>
      </c>
      <c r="G22" s="27">
        <v>14.898806241032528</v>
      </c>
      <c r="H22" s="27">
        <v>15.865149186943823</v>
      </c>
      <c r="I22" s="27">
        <v>17.43498754796439</v>
      </c>
      <c r="J22" s="36">
        <v>15.877241349325397</v>
      </c>
      <c r="K22" s="45">
        <v>10</v>
      </c>
      <c r="L22" s="18"/>
    </row>
    <row r="23" spans="1:21">
      <c r="A23" s="16"/>
      <c r="B23" s="11" t="s">
        <v>6</v>
      </c>
      <c r="C23" s="27"/>
      <c r="D23" s="27"/>
      <c r="E23" s="27"/>
      <c r="F23" s="27">
        <v>14.330659596434748</v>
      </c>
      <c r="G23" s="27">
        <v>17.237613896065923</v>
      </c>
      <c r="H23" s="27">
        <v>14.99094978352861</v>
      </c>
      <c r="I23" s="27">
        <v>14.672437740981737</v>
      </c>
      <c r="J23" s="36">
        <v>14.646585863434536</v>
      </c>
      <c r="K23" s="45">
        <v>11</v>
      </c>
      <c r="L23" s="18"/>
      <c r="N23" s="23"/>
      <c r="O23" s="34"/>
    </row>
    <row r="24" spans="1:21">
      <c r="A24" s="16"/>
      <c r="B24" s="11" t="s">
        <v>18</v>
      </c>
      <c r="C24" s="27">
        <v>14.089516477473584</v>
      </c>
      <c r="D24" s="27">
        <v>12.978936618978995</v>
      </c>
      <c r="E24" s="27">
        <v>14.303954204419364</v>
      </c>
      <c r="F24" s="27">
        <v>11.859185271508768</v>
      </c>
      <c r="G24" s="27">
        <v>12.582026954233564</v>
      </c>
      <c r="H24" s="27">
        <v>12.673915968357901</v>
      </c>
      <c r="I24" s="27">
        <v>12.360481318502419</v>
      </c>
      <c r="J24" s="36">
        <v>14.596895382661588</v>
      </c>
      <c r="K24" s="45">
        <v>12</v>
      </c>
      <c r="L24" s="18"/>
      <c r="N24" s="23"/>
      <c r="O24" s="34"/>
    </row>
    <row r="25" spans="1:21">
      <c r="A25" s="16"/>
      <c r="B25" s="11" t="s">
        <v>9</v>
      </c>
      <c r="C25" s="27"/>
      <c r="D25" s="27"/>
      <c r="E25" s="27"/>
      <c r="F25" s="27">
        <v>16.361786137860012</v>
      </c>
      <c r="G25" s="27">
        <v>14.139216300601765</v>
      </c>
      <c r="H25" s="27">
        <v>16.346626736690496</v>
      </c>
      <c r="I25" s="27">
        <v>15.435095005754414</v>
      </c>
      <c r="J25" s="36">
        <v>14.467106127273919</v>
      </c>
      <c r="K25" s="45">
        <v>13</v>
      </c>
      <c r="L25" s="18"/>
    </row>
    <row r="26" spans="1:21">
      <c r="A26" s="16"/>
      <c r="B26" s="11" t="s">
        <v>17</v>
      </c>
      <c r="C26" s="27"/>
      <c r="D26" s="27"/>
      <c r="E26" s="27"/>
      <c r="F26" s="27">
        <v>19.728414292277719</v>
      </c>
      <c r="G26" s="27">
        <v>16.028319051830167</v>
      </c>
      <c r="H26" s="27">
        <v>12.137990560666998</v>
      </c>
      <c r="I26" s="27">
        <v>13.08349320866162</v>
      </c>
      <c r="J26" s="36">
        <v>14.057624222214365</v>
      </c>
      <c r="K26" s="45">
        <v>14</v>
      </c>
      <c r="L26" s="18"/>
    </row>
    <row r="27" spans="1:21">
      <c r="A27" s="16"/>
      <c r="B27" s="11" t="s">
        <v>14</v>
      </c>
      <c r="C27" s="27"/>
      <c r="D27" s="27"/>
      <c r="E27" s="27"/>
      <c r="F27" s="27">
        <v>16.68326744016073</v>
      </c>
      <c r="G27" s="27">
        <v>11.993043633363804</v>
      </c>
      <c r="H27" s="27">
        <v>12.073231560846907</v>
      </c>
      <c r="I27" s="27">
        <v>11.017073672455847</v>
      </c>
      <c r="J27" s="36">
        <v>13.921336188819986</v>
      </c>
      <c r="K27" s="45">
        <v>15</v>
      </c>
      <c r="L27" s="18"/>
    </row>
    <row r="28" spans="1:21">
      <c r="A28" s="16"/>
      <c r="B28" s="11" t="s">
        <v>23</v>
      </c>
      <c r="C28" s="27">
        <v>17.222084126179503</v>
      </c>
      <c r="D28" s="27">
        <v>15.057270498727201</v>
      </c>
      <c r="E28" s="27">
        <v>14.309034393294667</v>
      </c>
      <c r="F28" s="27">
        <v>14.472886385892741</v>
      </c>
      <c r="G28" s="27">
        <v>14.385637150781106</v>
      </c>
      <c r="H28" s="27">
        <v>17.984699566798717</v>
      </c>
      <c r="I28" s="27">
        <v>15.053897940213821</v>
      </c>
      <c r="J28" s="36">
        <v>13.721318240928468</v>
      </c>
      <c r="K28" s="128">
        <v>16</v>
      </c>
      <c r="L28" s="18"/>
      <c r="P28" s="33"/>
    </row>
    <row r="29" spans="1:21" s="51" customFormat="1">
      <c r="A29" s="94"/>
      <c r="B29" s="11" t="s">
        <v>16</v>
      </c>
      <c r="C29" s="27"/>
      <c r="D29" s="27"/>
      <c r="E29" s="27"/>
      <c r="F29" s="27">
        <v>16.88681426672062</v>
      </c>
      <c r="G29" s="27">
        <v>14.919230422337312</v>
      </c>
      <c r="H29" s="27">
        <v>14.523469160251279</v>
      </c>
      <c r="I29" s="27">
        <v>14.775974677812753</v>
      </c>
      <c r="J29" s="36">
        <v>13.4498190221745</v>
      </c>
      <c r="K29" s="127">
        <v>17</v>
      </c>
      <c r="L29" s="18"/>
      <c r="N29" s="11"/>
      <c r="O29" s="104"/>
      <c r="P29" s="104"/>
      <c r="Q29" s="104"/>
      <c r="R29" s="104"/>
      <c r="S29" s="104"/>
      <c r="T29" s="104"/>
      <c r="U29" s="104"/>
    </row>
    <row r="30" spans="1:21">
      <c r="A30" s="16"/>
      <c r="B30" s="12" t="s">
        <v>26</v>
      </c>
      <c r="C30" s="28">
        <v>15.439569257255817</v>
      </c>
      <c r="D30" s="28">
        <v>13.464622368521544</v>
      </c>
      <c r="E30" s="28">
        <v>12.584406778595838</v>
      </c>
      <c r="F30" s="28">
        <v>12.886383933517168</v>
      </c>
      <c r="G30" s="28">
        <v>12.099496774203846</v>
      </c>
      <c r="H30" s="28">
        <v>12.882978860627773</v>
      </c>
      <c r="I30" s="28">
        <v>12.996253342638287</v>
      </c>
      <c r="J30" s="50">
        <v>12.399785896797169</v>
      </c>
      <c r="K30" s="45"/>
      <c r="L30" s="18"/>
    </row>
    <row r="31" spans="1:21">
      <c r="A31" s="16"/>
      <c r="B31" s="11" t="s">
        <v>5</v>
      </c>
      <c r="C31" s="27">
        <v>15.737622608711307</v>
      </c>
      <c r="D31" s="27">
        <v>13.736577073419024</v>
      </c>
      <c r="E31" s="27">
        <v>13.820645096571289</v>
      </c>
      <c r="F31" s="27">
        <v>15.436752594315378</v>
      </c>
      <c r="G31" s="27">
        <v>12.944485330828373</v>
      </c>
      <c r="H31" s="27">
        <v>13.241163546703033</v>
      </c>
      <c r="I31" s="27">
        <v>12.454124030495612</v>
      </c>
      <c r="J31" s="36">
        <v>12.057254137947703</v>
      </c>
      <c r="K31" s="45">
        <v>18</v>
      </c>
      <c r="L31" s="18"/>
    </row>
    <row r="32" spans="1:21" s="51" customFormat="1">
      <c r="A32" s="94"/>
      <c r="B32" s="12" t="s">
        <v>4</v>
      </c>
      <c r="C32" s="50">
        <v>16.934380072868258</v>
      </c>
      <c r="D32" s="50">
        <v>15.071769243750884</v>
      </c>
      <c r="E32" s="50">
        <v>12.428767294945056</v>
      </c>
      <c r="F32" s="50">
        <v>11.522069611239177</v>
      </c>
      <c r="G32" s="50">
        <v>11.181947728991396</v>
      </c>
      <c r="H32" s="50">
        <v>12.402539559211483</v>
      </c>
      <c r="I32" s="50">
        <v>12.793282675845417</v>
      </c>
      <c r="J32" s="50">
        <v>11.702701869962921</v>
      </c>
      <c r="K32" s="107">
        <v>19</v>
      </c>
      <c r="L32" s="95"/>
    </row>
    <row r="33" spans="1:14">
      <c r="A33" s="16"/>
      <c r="B33" s="11" t="s">
        <v>186</v>
      </c>
      <c r="C33" s="27"/>
      <c r="D33" s="27"/>
      <c r="E33" s="27"/>
      <c r="F33" s="27">
        <v>21.155352293840217</v>
      </c>
      <c r="G33" s="27">
        <v>21.835964327947412</v>
      </c>
      <c r="H33" s="27">
        <v>18.727476614016254</v>
      </c>
      <c r="I33" s="27">
        <v>15.801758743485935</v>
      </c>
      <c r="J33" s="36">
        <v>11.68080540681467</v>
      </c>
      <c r="K33" s="45">
        <v>20</v>
      </c>
      <c r="L33" s="18"/>
    </row>
    <row r="34" spans="1:14">
      <c r="A34" s="16"/>
      <c r="B34" s="11" t="s">
        <v>19</v>
      </c>
      <c r="C34" s="27">
        <v>18.886932694494885</v>
      </c>
      <c r="D34" s="27">
        <v>18.624974332926261</v>
      </c>
      <c r="E34" s="27">
        <v>17.062185322906117</v>
      </c>
      <c r="F34" s="27">
        <v>13.504821715910435</v>
      </c>
      <c r="G34" s="27">
        <v>9.9407916302447568</v>
      </c>
      <c r="H34" s="27">
        <v>10.634159499091513</v>
      </c>
      <c r="I34" s="27">
        <v>11.734844899515203</v>
      </c>
      <c r="J34" s="36">
        <v>10.893753016845544</v>
      </c>
      <c r="K34" s="45">
        <v>21</v>
      </c>
      <c r="L34" s="18"/>
    </row>
    <row r="35" spans="1:14">
      <c r="A35" s="16"/>
      <c r="B35" s="11" t="s">
        <v>15</v>
      </c>
      <c r="C35" s="27"/>
      <c r="D35" s="27"/>
      <c r="E35" s="27"/>
      <c r="F35" s="27">
        <v>14.985871977629817</v>
      </c>
      <c r="G35" s="27">
        <v>11.419126270324165</v>
      </c>
      <c r="H35" s="27">
        <v>11.330449139047852</v>
      </c>
      <c r="I35" s="27">
        <v>8.5211292868417292</v>
      </c>
      <c r="J35" s="36">
        <v>10.566319789873726</v>
      </c>
      <c r="K35" s="45">
        <v>22</v>
      </c>
      <c r="L35" s="18"/>
    </row>
    <row r="36" spans="1:14" ht="14.25" customHeight="1">
      <c r="A36" s="16"/>
      <c r="B36" s="11" t="s">
        <v>25</v>
      </c>
      <c r="C36" s="27">
        <v>16.209735452081624</v>
      </c>
      <c r="D36" s="27">
        <v>15.869352905168194</v>
      </c>
      <c r="E36" s="27">
        <v>12.498836146438306</v>
      </c>
      <c r="F36" s="27">
        <v>13.676300636146326</v>
      </c>
      <c r="G36" s="27">
        <v>11.464333520395426</v>
      </c>
      <c r="H36" s="27">
        <v>11.603515752093928</v>
      </c>
      <c r="I36" s="27">
        <v>9.4708841412028146</v>
      </c>
      <c r="J36" s="36">
        <v>9.2579139033744529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13.886536833192212</v>
      </c>
      <c r="G37" s="27">
        <v>8.6638518114955065</v>
      </c>
      <c r="H37" s="27">
        <v>8.9218656929013527</v>
      </c>
      <c r="I37" s="27">
        <v>10.376562520281936</v>
      </c>
      <c r="J37" s="36">
        <v>8.2369698931693112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  <row r="54" spans="1:12">
      <c r="D54" s="105"/>
      <c r="E54" s="105"/>
      <c r="F54" s="105"/>
      <c r="G54" s="105"/>
      <c r="H54" s="105"/>
      <c r="I54" s="105"/>
      <c r="J54" s="105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2" t="s">
        <v>55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190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0"/>
      <c r="I10" s="190"/>
      <c r="J10" s="190"/>
      <c r="K10" s="191" t="s">
        <v>194</v>
      </c>
      <c r="L10" s="18"/>
    </row>
    <row r="11" spans="1:15">
      <c r="A11" s="16"/>
      <c r="B11" s="11"/>
      <c r="C11" s="184">
        <v>2004</v>
      </c>
      <c r="D11" s="184">
        <v>2005</v>
      </c>
      <c r="E11" s="184">
        <v>2006</v>
      </c>
      <c r="F11" s="184">
        <v>2007</v>
      </c>
      <c r="G11" s="184">
        <v>2008</v>
      </c>
      <c r="H11" s="184">
        <v>2009</v>
      </c>
      <c r="I11" s="184">
        <v>2010</v>
      </c>
      <c r="J11" s="184">
        <v>2011</v>
      </c>
      <c r="K11" s="191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12</v>
      </c>
      <c r="C13" s="27"/>
      <c r="D13" s="27"/>
      <c r="E13" s="27"/>
      <c r="F13" s="27">
        <v>26.474052263525945</v>
      </c>
      <c r="G13" s="27">
        <v>20.568777467227541</v>
      </c>
      <c r="H13" s="27">
        <v>18.840951820899974</v>
      </c>
      <c r="I13" s="27">
        <v>16.819855222337125</v>
      </c>
      <c r="J13" s="36">
        <v>20.646396380064246</v>
      </c>
      <c r="K13" s="45">
        <v>1</v>
      </c>
      <c r="L13" s="18"/>
    </row>
    <row r="14" spans="1:15">
      <c r="A14" s="16"/>
      <c r="B14" s="11" t="s">
        <v>3</v>
      </c>
      <c r="C14" s="27"/>
      <c r="D14" s="27"/>
      <c r="E14" s="27"/>
      <c r="F14" s="27">
        <v>14.33673183201071</v>
      </c>
      <c r="G14" s="27">
        <v>13.18421341383454</v>
      </c>
      <c r="H14" s="27">
        <v>17.696498861706949</v>
      </c>
      <c r="I14" s="27">
        <v>16.462695406789532</v>
      </c>
      <c r="J14" s="36">
        <v>18.840015096361046</v>
      </c>
      <c r="K14" s="45">
        <v>2</v>
      </c>
      <c r="L14" s="18"/>
    </row>
    <row r="15" spans="1:15">
      <c r="A15" s="16"/>
      <c r="B15" s="11" t="s">
        <v>22</v>
      </c>
      <c r="C15" s="27">
        <v>16.424502874018827</v>
      </c>
      <c r="D15" s="27">
        <v>16.95540093478289</v>
      </c>
      <c r="E15" s="27">
        <v>13.935778165969273</v>
      </c>
      <c r="F15" s="27">
        <v>15.071125248252141</v>
      </c>
      <c r="G15" s="27">
        <v>14.140782833817841</v>
      </c>
      <c r="H15" s="27">
        <v>16.707413490453714</v>
      </c>
      <c r="I15" s="27">
        <v>21.067255125964358</v>
      </c>
      <c r="J15" s="36">
        <v>18.529312309140945</v>
      </c>
      <c r="K15" s="45">
        <v>3</v>
      </c>
      <c r="L15" s="18"/>
    </row>
    <row r="16" spans="1:15">
      <c r="A16" s="16"/>
      <c r="B16" s="11" t="s">
        <v>11</v>
      </c>
      <c r="C16" s="27"/>
      <c r="D16" s="27"/>
      <c r="E16" s="27"/>
      <c r="F16" s="27">
        <v>20.299528704565738</v>
      </c>
      <c r="G16" s="27">
        <v>21.959643440625985</v>
      </c>
      <c r="H16" s="27">
        <v>21.886111378051123</v>
      </c>
      <c r="I16" s="27">
        <v>19.517222705847072</v>
      </c>
      <c r="J16" s="36">
        <v>18.421717542674148</v>
      </c>
      <c r="K16" s="45">
        <v>4</v>
      </c>
      <c r="L16" s="18"/>
    </row>
    <row r="17" spans="1:15">
      <c r="A17" s="16"/>
      <c r="B17" s="11" t="s">
        <v>7</v>
      </c>
      <c r="C17" s="27">
        <v>21.649827030574968</v>
      </c>
      <c r="D17" s="27">
        <v>20.558909747962467</v>
      </c>
      <c r="E17" s="27">
        <v>20.962130717463211</v>
      </c>
      <c r="F17" s="27">
        <v>16.540162374373125</v>
      </c>
      <c r="G17" s="27">
        <v>18.993906871284253</v>
      </c>
      <c r="H17" s="27">
        <v>19.048460975988622</v>
      </c>
      <c r="I17" s="27">
        <v>16.876316457872065</v>
      </c>
      <c r="J17" s="36">
        <v>18.039657718014254</v>
      </c>
      <c r="K17" s="45">
        <v>5</v>
      </c>
      <c r="L17" s="18"/>
    </row>
    <row r="18" spans="1:15">
      <c r="A18" s="16"/>
      <c r="B18" s="11" t="s">
        <v>20</v>
      </c>
      <c r="C18" s="27">
        <v>17.247223296101645</v>
      </c>
      <c r="D18" s="27">
        <v>17.89720108859623</v>
      </c>
      <c r="E18" s="27">
        <v>15.859820054914348</v>
      </c>
      <c r="F18" s="27">
        <v>16.299790249767565</v>
      </c>
      <c r="G18" s="27">
        <v>10.48408984811803</v>
      </c>
      <c r="H18" s="27">
        <v>11.984003741814782</v>
      </c>
      <c r="I18" s="27">
        <v>15.719220991794195</v>
      </c>
      <c r="J18" s="36">
        <v>17.72178209589871</v>
      </c>
      <c r="K18" s="45">
        <v>6</v>
      </c>
      <c r="L18" s="18"/>
    </row>
    <row r="19" spans="1:15">
      <c r="A19" s="16"/>
      <c r="B19" s="11" t="s">
        <v>24</v>
      </c>
      <c r="C19" s="27">
        <v>14.192625618085113</v>
      </c>
      <c r="D19" s="27">
        <v>13.850835496360395</v>
      </c>
      <c r="E19" s="27">
        <v>13.110175269906938</v>
      </c>
      <c r="F19" s="27">
        <v>11.18836314560887</v>
      </c>
      <c r="G19" s="27">
        <v>10.652515324844419</v>
      </c>
      <c r="H19" s="27">
        <v>13.064919127483387</v>
      </c>
      <c r="I19" s="27">
        <v>12.642922460309226</v>
      </c>
      <c r="J19" s="36">
        <v>15.725734723510044</v>
      </c>
      <c r="K19" s="45">
        <v>7</v>
      </c>
      <c r="L19" s="18"/>
    </row>
    <row r="20" spans="1:15">
      <c r="A20" s="16"/>
      <c r="B20" s="11" t="s">
        <v>21</v>
      </c>
      <c r="C20" s="27">
        <v>18.676117838008647</v>
      </c>
      <c r="D20" s="27">
        <v>19.769200574747828</v>
      </c>
      <c r="E20" s="27">
        <v>16.708687847850705</v>
      </c>
      <c r="F20" s="27">
        <v>14.728082736056361</v>
      </c>
      <c r="G20" s="27">
        <v>12.461917206924932</v>
      </c>
      <c r="H20" s="27">
        <v>14.255820178548175</v>
      </c>
      <c r="I20" s="27">
        <v>16.574844200043362</v>
      </c>
      <c r="J20" s="36">
        <v>15.544698217034245</v>
      </c>
      <c r="K20" s="108">
        <v>8</v>
      </c>
      <c r="L20" s="18"/>
    </row>
    <row r="21" spans="1:15">
      <c r="A21" s="16"/>
      <c r="B21" s="11" t="s">
        <v>8</v>
      </c>
      <c r="C21" s="53">
        <v>16.06197265745153</v>
      </c>
      <c r="D21" s="53">
        <v>16.997733195722763</v>
      </c>
      <c r="E21" s="53">
        <v>14.702919732079398</v>
      </c>
      <c r="F21" s="53">
        <v>13.682013487883962</v>
      </c>
      <c r="G21" s="53">
        <v>14.57009955681726</v>
      </c>
      <c r="H21" s="53">
        <v>15.255779199945966</v>
      </c>
      <c r="I21" s="53">
        <v>17.048065926313878</v>
      </c>
      <c r="J21" s="36">
        <v>15.290285987577098</v>
      </c>
      <c r="K21" s="45">
        <v>9</v>
      </c>
      <c r="L21" s="18"/>
    </row>
    <row r="22" spans="1:15">
      <c r="A22" s="16"/>
      <c r="B22" s="11" t="s">
        <v>10</v>
      </c>
      <c r="C22" s="27">
        <v>22.196689479617131</v>
      </c>
      <c r="D22" s="27">
        <v>14.280935219761007</v>
      </c>
      <c r="E22" s="27">
        <v>17.066282810033179</v>
      </c>
      <c r="F22" s="27">
        <v>14.172464209175473</v>
      </c>
      <c r="G22" s="27">
        <v>14.562285723761399</v>
      </c>
      <c r="H22" s="27">
        <v>16.116570737131273</v>
      </c>
      <c r="I22" s="27">
        <v>16.683932513114115</v>
      </c>
      <c r="J22" s="36">
        <v>15.253629584870499</v>
      </c>
      <c r="K22" s="45">
        <v>10</v>
      </c>
      <c r="L22" s="18"/>
    </row>
    <row r="23" spans="1:15">
      <c r="A23" s="16"/>
      <c r="B23" s="11" t="s">
        <v>6</v>
      </c>
      <c r="C23" s="27"/>
      <c r="D23" s="27"/>
      <c r="E23" s="27"/>
      <c r="F23" s="27">
        <v>13.03798009664551</v>
      </c>
      <c r="G23" s="27">
        <v>16.4087906579866</v>
      </c>
      <c r="H23" s="27">
        <v>14.339701098256</v>
      </c>
      <c r="I23" s="27">
        <v>14.113388930833558</v>
      </c>
      <c r="J23" s="36">
        <v>14.566400837851695</v>
      </c>
      <c r="K23" s="45">
        <v>11</v>
      </c>
      <c r="L23" s="18"/>
      <c r="N23" s="23"/>
      <c r="O23" s="34"/>
    </row>
    <row r="24" spans="1:15">
      <c r="A24" s="16"/>
      <c r="B24" s="11" t="s">
        <v>18</v>
      </c>
      <c r="C24" s="27">
        <v>13.246592560587612</v>
      </c>
      <c r="D24" s="27">
        <v>11.919945790664158</v>
      </c>
      <c r="E24" s="27">
        <v>13.617792082773017</v>
      </c>
      <c r="F24" s="27">
        <v>11.285324079009769</v>
      </c>
      <c r="G24" s="27">
        <v>11.872632555385941</v>
      </c>
      <c r="H24" s="27">
        <v>12.402584633642327</v>
      </c>
      <c r="I24" s="27">
        <v>11.984600872425696</v>
      </c>
      <c r="J24" s="36">
        <v>14.343059740843788</v>
      </c>
      <c r="K24" s="45">
        <v>12</v>
      </c>
      <c r="L24" s="18"/>
      <c r="N24" s="23"/>
      <c r="O24" s="34"/>
    </row>
    <row r="25" spans="1:15">
      <c r="A25" s="16"/>
      <c r="B25" s="11" t="s">
        <v>9</v>
      </c>
      <c r="C25" s="27"/>
      <c r="D25" s="27"/>
      <c r="E25" s="27"/>
      <c r="F25" s="27">
        <v>14.567399909219137</v>
      </c>
      <c r="G25" s="27">
        <v>13.182009701710227</v>
      </c>
      <c r="H25" s="27">
        <v>15.228645952259672</v>
      </c>
      <c r="I25" s="27">
        <v>14.634736485534003</v>
      </c>
      <c r="J25" s="36">
        <v>13.668155250541799</v>
      </c>
      <c r="K25" s="45">
        <v>13</v>
      </c>
      <c r="L25" s="18"/>
    </row>
    <row r="26" spans="1:15">
      <c r="A26" s="16"/>
      <c r="B26" s="11" t="s">
        <v>14</v>
      </c>
      <c r="C26" s="27"/>
      <c r="D26" s="27"/>
      <c r="E26" s="27"/>
      <c r="F26" s="27">
        <v>14.537518314675877</v>
      </c>
      <c r="G26" s="27">
        <v>10.914233477832951</v>
      </c>
      <c r="H26" s="27">
        <v>10.807857396006982</v>
      </c>
      <c r="I26" s="27">
        <v>10.493663901051722</v>
      </c>
      <c r="J26" s="36">
        <v>13.394879135749315</v>
      </c>
      <c r="K26" s="45">
        <v>14</v>
      </c>
      <c r="L26" s="18"/>
    </row>
    <row r="27" spans="1:15">
      <c r="A27" s="16"/>
      <c r="B27" s="11" t="s">
        <v>16</v>
      </c>
      <c r="C27" s="27"/>
      <c r="D27" s="27"/>
      <c r="E27" s="27"/>
      <c r="F27" s="27">
        <v>15.873749927741487</v>
      </c>
      <c r="G27" s="27">
        <v>14.278390399741767</v>
      </c>
      <c r="H27" s="27">
        <v>14.055703462777652</v>
      </c>
      <c r="I27" s="27">
        <v>14.370597557485382</v>
      </c>
      <c r="J27" s="36">
        <v>13.225431683492223</v>
      </c>
      <c r="K27" s="45">
        <v>15</v>
      </c>
      <c r="L27" s="18"/>
    </row>
    <row r="28" spans="1:15">
      <c r="A28" s="16"/>
      <c r="B28" s="11" t="s">
        <v>23</v>
      </c>
      <c r="C28" s="27">
        <v>15.53089847697553</v>
      </c>
      <c r="D28" s="27">
        <v>14.121587507147531</v>
      </c>
      <c r="E28" s="27">
        <v>13.52939967260968</v>
      </c>
      <c r="F28" s="27">
        <v>13.253589818289029</v>
      </c>
      <c r="G28" s="27">
        <v>13.556846848864639</v>
      </c>
      <c r="H28" s="27">
        <v>16.355690565615845</v>
      </c>
      <c r="I28" s="27">
        <v>14.25279008226428</v>
      </c>
      <c r="J28" s="126">
        <v>12.901069594021418</v>
      </c>
      <c r="K28" s="45">
        <v>16</v>
      </c>
      <c r="L28" s="18"/>
    </row>
    <row r="29" spans="1:15" s="51" customFormat="1">
      <c r="A29" s="94"/>
      <c r="B29" s="11" t="s">
        <v>17</v>
      </c>
      <c r="C29" s="27"/>
      <c r="D29" s="27"/>
      <c r="E29" s="27"/>
      <c r="F29" s="27">
        <v>18.332895186196154</v>
      </c>
      <c r="G29" s="27">
        <v>15.149828723609716</v>
      </c>
      <c r="H29" s="27">
        <v>11.522781113988209</v>
      </c>
      <c r="I29" s="27">
        <v>12.565476449174131</v>
      </c>
      <c r="J29" s="126">
        <v>12.761609353593355</v>
      </c>
      <c r="K29" s="45">
        <v>17</v>
      </c>
      <c r="L29" s="95"/>
    </row>
    <row r="30" spans="1:15">
      <c r="A30" s="16"/>
      <c r="B30" s="12" t="s">
        <v>26</v>
      </c>
      <c r="C30" s="28">
        <v>14.325414448762977</v>
      </c>
      <c r="D30" s="28">
        <v>12.464808205768605</v>
      </c>
      <c r="E30" s="28">
        <v>11.71605467802995</v>
      </c>
      <c r="F30" s="28">
        <v>11.775282059342391</v>
      </c>
      <c r="G30" s="28">
        <v>11.226297304006717</v>
      </c>
      <c r="H30" s="28">
        <v>11.977823705274982</v>
      </c>
      <c r="I30" s="28">
        <v>12.120704546106413</v>
      </c>
      <c r="J30" s="50">
        <v>11.568662170734651</v>
      </c>
      <c r="K30" s="45"/>
      <c r="L30" s="18"/>
    </row>
    <row r="31" spans="1:15">
      <c r="A31" s="16"/>
      <c r="B31" s="12" t="s">
        <v>4</v>
      </c>
      <c r="C31" s="50">
        <v>15.689296431406911</v>
      </c>
      <c r="D31" s="50">
        <v>13.955197245690881</v>
      </c>
      <c r="E31" s="50">
        <v>11.650147640754449</v>
      </c>
      <c r="F31" s="50">
        <v>10.86616301653974</v>
      </c>
      <c r="G31" s="50">
        <v>10.617838763205127</v>
      </c>
      <c r="H31" s="50">
        <v>11.914394688142851</v>
      </c>
      <c r="I31" s="50">
        <v>12.09179851879988</v>
      </c>
      <c r="J31" s="50">
        <v>11.351771518191246</v>
      </c>
      <c r="K31" s="107">
        <v>18</v>
      </c>
      <c r="L31" s="18"/>
    </row>
    <row r="32" spans="1:15">
      <c r="A32" s="16"/>
      <c r="B32" s="11" t="s">
        <v>5</v>
      </c>
      <c r="C32" s="27">
        <v>15.229734744110731</v>
      </c>
      <c r="D32" s="27">
        <v>13.237365276562944</v>
      </c>
      <c r="E32" s="27">
        <v>13.093364938594521</v>
      </c>
      <c r="F32" s="27">
        <v>14.371638557890371</v>
      </c>
      <c r="G32" s="27">
        <v>12.162209639899849</v>
      </c>
      <c r="H32" s="27">
        <v>12.68630246428916</v>
      </c>
      <c r="I32" s="27">
        <v>12.003686170676819</v>
      </c>
      <c r="J32" s="36">
        <v>11.274929480998173</v>
      </c>
      <c r="K32" s="108">
        <v>19</v>
      </c>
      <c r="L32" s="18"/>
    </row>
    <row r="33" spans="1:14">
      <c r="A33" s="16"/>
      <c r="B33" s="11" t="s">
        <v>186</v>
      </c>
      <c r="C33" s="27"/>
      <c r="D33" s="27"/>
      <c r="E33" s="27"/>
      <c r="F33" s="27">
        <v>17.952836930112902</v>
      </c>
      <c r="G33" s="27">
        <v>19.852003325535883</v>
      </c>
      <c r="H33" s="27">
        <v>17.195407146143229</v>
      </c>
      <c r="I33" s="27">
        <v>14.965564708849719</v>
      </c>
      <c r="J33" s="36">
        <v>11.207508573491367</v>
      </c>
      <c r="K33" s="45">
        <v>20</v>
      </c>
      <c r="L33" s="18"/>
    </row>
    <row r="34" spans="1:14">
      <c r="A34" s="16"/>
      <c r="B34" s="11" t="s">
        <v>19</v>
      </c>
      <c r="C34" s="27">
        <v>17.334826118569922</v>
      </c>
      <c r="D34" s="27">
        <v>17.028347256595087</v>
      </c>
      <c r="E34" s="27">
        <v>16.395877123349635</v>
      </c>
      <c r="F34" s="27">
        <v>12.700867633613566</v>
      </c>
      <c r="G34" s="27">
        <v>9.5070749562937067</v>
      </c>
      <c r="H34" s="27">
        <v>9.6109743551038314</v>
      </c>
      <c r="I34" s="27">
        <v>11.168007581314196</v>
      </c>
      <c r="J34" s="36">
        <v>10.326658662405473</v>
      </c>
      <c r="K34" s="45">
        <v>21</v>
      </c>
      <c r="L34" s="18"/>
    </row>
    <row r="35" spans="1:14">
      <c r="A35" s="16"/>
      <c r="B35" s="11" t="s">
        <v>15</v>
      </c>
      <c r="C35" s="27"/>
      <c r="D35" s="27"/>
      <c r="E35" s="27"/>
      <c r="F35" s="27">
        <v>13.885352809472131</v>
      </c>
      <c r="G35" s="27">
        <v>10.797602167366104</v>
      </c>
      <c r="H35" s="27">
        <v>10.791540918361179</v>
      </c>
      <c r="I35" s="27">
        <v>7.9432127995408219</v>
      </c>
      <c r="J35" s="36">
        <v>9.6325422015885795</v>
      </c>
      <c r="K35" s="45">
        <v>22</v>
      </c>
      <c r="L35" s="18"/>
    </row>
    <row r="36" spans="1:14" ht="14.25" customHeight="1">
      <c r="A36" s="16"/>
      <c r="B36" s="11" t="s">
        <v>25</v>
      </c>
      <c r="C36" s="27">
        <v>16.029472509178223</v>
      </c>
      <c r="D36" s="27">
        <v>15.741731411092683</v>
      </c>
      <c r="E36" s="27">
        <v>12.339200490170068</v>
      </c>
      <c r="F36" s="27">
        <v>12.941586129716088</v>
      </c>
      <c r="G36" s="27">
        <v>10.948246722965072</v>
      </c>
      <c r="H36" s="27">
        <v>10.902038615637752</v>
      </c>
      <c r="I36" s="27">
        <v>8.8715372526563332</v>
      </c>
      <c r="J36" s="36">
        <v>8.7444454227445867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12.763565192043419</v>
      </c>
      <c r="G37" s="27">
        <v>7.8044129664941426</v>
      </c>
      <c r="H37" s="27">
        <v>8.3611736979773656</v>
      </c>
      <c r="I37" s="27">
        <v>10.127338101481071</v>
      </c>
      <c r="J37" s="36">
        <v>7.9896406604078996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2" t="s">
        <v>56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190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0"/>
      <c r="I10" s="190"/>
      <c r="J10" s="190"/>
      <c r="K10" s="191" t="s">
        <v>194</v>
      </c>
      <c r="L10" s="18"/>
    </row>
    <row r="11" spans="1:15">
      <c r="A11" s="16"/>
      <c r="B11" s="11"/>
      <c r="C11" s="184">
        <v>2004</v>
      </c>
      <c r="D11" s="184">
        <v>2005</v>
      </c>
      <c r="E11" s="184">
        <v>2006</v>
      </c>
      <c r="F11" s="184">
        <v>2007</v>
      </c>
      <c r="G11" s="184">
        <v>2008</v>
      </c>
      <c r="H11" s="184">
        <v>2009</v>
      </c>
      <c r="I11" s="184">
        <v>2010</v>
      </c>
      <c r="J11" s="184">
        <v>2011</v>
      </c>
      <c r="K11" s="191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12</v>
      </c>
      <c r="C13" s="27"/>
      <c r="D13" s="27"/>
      <c r="E13" s="27"/>
      <c r="F13" s="27">
        <v>3.1054471843945528</v>
      </c>
      <c r="G13" s="27">
        <v>3.4536950773081889</v>
      </c>
      <c r="H13" s="27">
        <v>2.453266190148836</v>
      </c>
      <c r="I13" s="27">
        <v>1.5338159255429162</v>
      </c>
      <c r="J13" s="36">
        <v>2.8346011326802172</v>
      </c>
      <c r="K13" s="45">
        <v>1</v>
      </c>
      <c r="L13" s="18"/>
    </row>
    <row r="14" spans="1:15">
      <c r="A14" s="16"/>
      <c r="B14" s="11" t="s">
        <v>7</v>
      </c>
      <c r="C14" s="27">
        <v>2.2114800049496695</v>
      </c>
      <c r="D14" s="27">
        <v>1.6352142892235806</v>
      </c>
      <c r="E14" s="27">
        <v>1.1133471296582966</v>
      </c>
      <c r="F14" s="27">
        <v>1.3485147425898081</v>
      </c>
      <c r="G14" s="27">
        <v>0.93921919195268322</v>
      </c>
      <c r="H14" s="27">
        <v>0.71252397917237598</v>
      </c>
      <c r="I14" s="27">
        <v>0.55467613532866233</v>
      </c>
      <c r="J14" s="36">
        <v>1.5494768927908047</v>
      </c>
      <c r="K14" s="45">
        <v>2</v>
      </c>
      <c r="L14" s="18"/>
    </row>
    <row r="15" spans="1:15">
      <c r="A15" s="16"/>
      <c r="B15" s="11" t="s">
        <v>21</v>
      </c>
      <c r="C15" s="27">
        <v>1.7406745091279929</v>
      </c>
      <c r="D15" s="27">
        <v>0.8786871549622417</v>
      </c>
      <c r="E15" s="27">
        <v>0.36069225819318951</v>
      </c>
      <c r="F15" s="27">
        <v>1.1773917469890052</v>
      </c>
      <c r="G15" s="27">
        <v>0.82572880719638442</v>
      </c>
      <c r="H15" s="27">
        <v>0.91209323860923419</v>
      </c>
      <c r="I15" s="27">
        <v>1.0459502334848607</v>
      </c>
      <c r="J15" s="36">
        <v>1.3188648306065169</v>
      </c>
      <c r="K15" s="45">
        <v>3</v>
      </c>
      <c r="L15" s="18"/>
    </row>
    <row r="16" spans="1:15">
      <c r="A16" s="16"/>
      <c r="B16" s="11" t="s">
        <v>17</v>
      </c>
      <c r="C16" s="27"/>
      <c r="D16" s="27"/>
      <c r="E16" s="27"/>
      <c r="F16" s="27">
        <v>1.3955191060815642</v>
      </c>
      <c r="G16" s="27">
        <v>0.87899856676729815</v>
      </c>
      <c r="H16" s="27">
        <v>0.61497989091510119</v>
      </c>
      <c r="I16" s="27">
        <v>0.51822371784125876</v>
      </c>
      <c r="J16" s="36">
        <v>1.2960148686210142</v>
      </c>
      <c r="K16" s="45">
        <v>4</v>
      </c>
      <c r="L16" s="18"/>
    </row>
    <row r="17" spans="1:15">
      <c r="A17" s="16"/>
      <c r="B17" s="11" t="s">
        <v>24</v>
      </c>
      <c r="C17" s="27">
        <v>1.0310370364829182</v>
      </c>
      <c r="D17" s="27">
        <v>0.91415052750288528</v>
      </c>
      <c r="E17" s="27">
        <v>1.3073314689816069</v>
      </c>
      <c r="F17" s="27">
        <v>1.4810668002376779</v>
      </c>
      <c r="G17" s="27">
        <v>0.78353850925543278</v>
      </c>
      <c r="H17" s="27">
        <v>1.1057091685000719</v>
      </c>
      <c r="I17" s="27">
        <v>0.92357796340493226</v>
      </c>
      <c r="J17" s="36">
        <v>1.050692975960972</v>
      </c>
      <c r="K17" s="45">
        <v>5</v>
      </c>
      <c r="L17" s="18"/>
    </row>
    <row r="18" spans="1:15">
      <c r="A18" s="16"/>
      <c r="B18" s="11" t="s">
        <v>20</v>
      </c>
      <c r="C18" s="27">
        <v>1.1286530765774709</v>
      </c>
      <c r="D18" s="27">
        <v>1.0054480948031903</v>
      </c>
      <c r="E18" s="27">
        <v>0.84281937000928786</v>
      </c>
      <c r="F18" s="27">
        <v>1.1125306945357114</v>
      </c>
      <c r="G18" s="27">
        <v>0.42448784618558044</v>
      </c>
      <c r="H18" s="27">
        <v>0.79382600561272232</v>
      </c>
      <c r="I18" s="27">
        <v>0.85561623199322068</v>
      </c>
      <c r="J18" s="36">
        <v>1.0190870975021675</v>
      </c>
      <c r="K18" s="45">
        <v>6</v>
      </c>
      <c r="L18" s="18"/>
    </row>
    <row r="19" spans="1:15">
      <c r="A19" s="16"/>
      <c r="B19" s="11" t="s">
        <v>15</v>
      </c>
      <c r="C19" s="27"/>
      <c r="D19" s="27"/>
      <c r="E19" s="27"/>
      <c r="F19" s="27">
        <v>1.1005191681576865</v>
      </c>
      <c r="G19" s="27">
        <v>0.62131978865728721</v>
      </c>
      <c r="H19" s="27">
        <v>0.53890822068667288</v>
      </c>
      <c r="I19" s="27">
        <v>0.57791648730090395</v>
      </c>
      <c r="J19" s="36">
        <v>0.93377758828514446</v>
      </c>
      <c r="K19" s="45">
        <v>7</v>
      </c>
      <c r="L19" s="18"/>
    </row>
    <row r="20" spans="1:15">
      <c r="A20" s="16"/>
      <c r="B20" s="11" t="s">
        <v>3</v>
      </c>
      <c r="C20" s="27"/>
      <c r="D20" s="27"/>
      <c r="E20" s="27"/>
      <c r="F20" s="27">
        <v>2.1200328008098701</v>
      </c>
      <c r="G20" s="27">
        <v>1.7304547729346809</v>
      </c>
      <c r="H20" s="27">
        <v>1.1614956679350763</v>
      </c>
      <c r="I20" s="27">
        <v>1.2181040875541862</v>
      </c>
      <c r="J20" s="36">
        <v>0.90870353912270663</v>
      </c>
      <c r="K20" s="45">
        <v>8</v>
      </c>
      <c r="L20" s="18"/>
    </row>
    <row r="21" spans="1:15">
      <c r="A21" s="16"/>
      <c r="B21" s="12" t="s">
        <v>26</v>
      </c>
      <c r="C21" s="54">
        <v>1.1141548084928408</v>
      </c>
      <c r="D21" s="54">
        <v>0.99981765330979488</v>
      </c>
      <c r="E21" s="54">
        <v>0.86835210056588952</v>
      </c>
      <c r="F21" s="54">
        <v>1.111101874174774</v>
      </c>
      <c r="G21" s="54">
        <v>0.87320116808734527</v>
      </c>
      <c r="H21" s="54">
        <v>0.90515515535278657</v>
      </c>
      <c r="I21" s="54">
        <v>0.87554879653187456</v>
      </c>
      <c r="J21" s="50">
        <v>0.83112068413249596</v>
      </c>
      <c r="K21" s="45"/>
      <c r="L21" s="18"/>
    </row>
    <row r="22" spans="1:15">
      <c r="A22" s="16"/>
      <c r="B22" s="11" t="s">
        <v>23</v>
      </c>
      <c r="C22" s="27">
        <v>1.6911639397824068</v>
      </c>
      <c r="D22" s="27">
        <v>0.9356829915796675</v>
      </c>
      <c r="E22" s="27">
        <v>0.77963472068498807</v>
      </c>
      <c r="F22" s="27">
        <v>1.2192965676037104</v>
      </c>
      <c r="G22" s="27">
        <v>0.82879030191646708</v>
      </c>
      <c r="H22" s="27">
        <v>1.6290090011828744</v>
      </c>
      <c r="I22" s="27">
        <v>0.80112678145919936</v>
      </c>
      <c r="J22" s="36">
        <v>0.82024864690704713</v>
      </c>
      <c r="K22" s="45">
        <v>9</v>
      </c>
      <c r="L22" s="18"/>
    </row>
    <row r="23" spans="1:15">
      <c r="A23" s="16"/>
      <c r="B23" s="11" t="s">
        <v>9</v>
      </c>
      <c r="C23" s="27"/>
      <c r="D23" s="27"/>
      <c r="E23" s="27"/>
      <c r="F23" s="27">
        <v>1.7946302632156925</v>
      </c>
      <c r="G23" s="27">
        <v>0.9572065988915418</v>
      </c>
      <c r="H23" s="27">
        <v>1.117980784430822</v>
      </c>
      <c r="I23" s="27">
        <v>0.8001481210300303</v>
      </c>
      <c r="J23" s="36">
        <v>0.79915610428843498</v>
      </c>
      <c r="K23" s="45">
        <v>10</v>
      </c>
      <c r="L23" s="18"/>
      <c r="N23" s="23"/>
      <c r="O23" s="34"/>
    </row>
    <row r="24" spans="1:15">
      <c r="A24" s="16"/>
      <c r="B24" s="11" t="s">
        <v>5</v>
      </c>
      <c r="C24" s="27">
        <v>0.50788786460057589</v>
      </c>
      <c r="D24" s="27">
        <v>0.49921179685608252</v>
      </c>
      <c r="E24" s="27">
        <v>0.72728015797676793</v>
      </c>
      <c r="F24" s="27">
        <v>1.0650254024867141</v>
      </c>
      <c r="G24" s="27">
        <v>0.78246060422267993</v>
      </c>
      <c r="H24" s="27">
        <v>0.55486108241387389</v>
      </c>
      <c r="I24" s="27">
        <v>0.45052256043176991</v>
      </c>
      <c r="J24" s="36">
        <v>0.78240658434056243</v>
      </c>
      <c r="K24" s="45">
        <v>11</v>
      </c>
      <c r="L24" s="18"/>
      <c r="N24" s="23"/>
      <c r="O24" s="34"/>
    </row>
    <row r="25" spans="1:15">
      <c r="A25" s="16"/>
      <c r="B25" s="11" t="s">
        <v>10</v>
      </c>
      <c r="C25" s="27">
        <v>0.14617374476283151</v>
      </c>
      <c r="D25" s="27">
        <v>0.17204637431816852</v>
      </c>
      <c r="E25" s="27">
        <v>0.68933784730723435</v>
      </c>
      <c r="F25" s="27">
        <v>0.75720977349680663</v>
      </c>
      <c r="G25" s="27">
        <v>0.24231092907275129</v>
      </c>
      <c r="H25" s="27">
        <v>0.40163679769769117</v>
      </c>
      <c r="I25" s="27">
        <v>0.53426507894091413</v>
      </c>
      <c r="J25" s="36">
        <v>0.72801000285743933</v>
      </c>
      <c r="K25" s="45">
        <v>12</v>
      </c>
      <c r="L25" s="18"/>
    </row>
    <row r="26" spans="1:15">
      <c r="A26" s="16"/>
      <c r="B26" s="11" t="s">
        <v>22</v>
      </c>
      <c r="C26" s="27">
        <v>1.4241124144834461</v>
      </c>
      <c r="D26" s="27">
        <v>1.4194234514163897</v>
      </c>
      <c r="E26" s="27">
        <v>1.1597769124073614</v>
      </c>
      <c r="F26" s="27">
        <v>0.60400258840508791</v>
      </c>
      <c r="G26" s="27">
        <v>0.97506660136997825</v>
      </c>
      <c r="H26" s="27">
        <v>0.6322620722760024</v>
      </c>
      <c r="I26" s="27">
        <v>0.89028336962382659</v>
      </c>
      <c r="J26" s="36">
        <v>0.60877210323426423</v>
      </c>
      <c r="K26" s="45">
        <v>13</v>
      </c>
      <c r="L26" s="18"/>
    </row>
    <row r="27" spans="1:15">
      <c r="A27" s="16"/>
      <c r="B27" s="11" t="s">
        <v>8</v>
      </c>
      <c r="C27" s="27">
        <v>0.15734505652591579</v>
      </c>
      <c r="D27" s="27">
        <v>0.81011154939135621</v>
      </c>
      <c r="E27" s="27">
        <v>0.91479917722204174</v>
      </c>
      <c r="F27" s="27">
        <v>0.81746177413206456</v>
      </c>
      <c r="G27" s="27">
        <v>0.32870668421526772</v>
      </c>
      <c r="H27" s="27">
        <v>0.6093699869978555</v>
      </c>
      <c r="I27" s="27">
        <v>0.38649408394702811</v>
      </c>
      <c r="J27" s="36">
        <v>0.58675773368036821</v>
      </c>
      <c r="K27" s="45">
        <v>14</v>
      </c>
      <c r="L27" s="18"/>
    </row>
    <row r="28" spans="1:15">
      <c r="A28" s="16"/>
      <c r="B28" s="11" t="s">
        <v>19</v>
      </c>
      <c r="C28" s="27">
        <v>1.5521723180815912</v>
      </c>
      <c r="D28" s="27">
        <v>1.5964919864693994</v>
      </c>
      <c r="E28" s="27">
        <v>0.66630819955648313</v>
      </c>
      <c r="F28" s="27">
        <v>0.80395408229686716</v>
      </c>
      <c r="G28" s="27">
        <v>0.43371667395104901</v>
      </c>
      <c r="H28" s="27">
        <v>1.0231232789931846</v>
      </c>
      <c r="I28" s="27">
        <v>0.56683731820100602</v>
      </c>
      <c r="J28" s="36">
        <v>0.56721052659093407</v>
      </c>
      <c r="K28" s="45">
        <v>15</v>
      </c>
      <c r="L28" s="18"/>
    </row>
    <row r="29" spans="1:15">
      <c r="A29" s="16"/>
      <c r="B29" s="11" t="s">
        <v>14</v>
      </c>
      <c r="C29" s="27"/>
      <c r="D29" s="27"/>
      <c r="E29" s="27"/>
      <c r="F29" s="27">
        <v>2.14574912548485</v>
      </c>
      <c r="G29" s="27">
        <v>1.0784916405749834</v>
      </c>
      <c r="H29" s="27">
        <v>1.2653741648399248</v>
      </c>
      <c r="I29" s="27">
        <v>0.52373629028834878</v>
      </c>
      <c r="J29" s="36">
        <v>0.52617746886829908</v>
      </c>
      <c r="K29" s="45">
        <v>16</v>
      </c>
      <c r="L29" s="18"/>
    </row>
    <row r="30" spans="1:15">
      <c r="A30" s="16"/>
      <c r="B30" s="11" t="s">
        <v>25</v>
      </c>
      <c r="C30" s="53">
        <v>0.18031114155123493</v>
      </c>
      <c r="D30" s="53">
        <v>0.12757340760449071</v>
      </c>
      <c r="E30" s="53">
        <v>0.15973577270365433</v>
      </c>
      <c r="F30" s="53">
        <v>0.73476020331457781</v>
      </c>
      <c r="G30" s="53">
        <v>0.51608679743035268</v>
      </c>
      <c r="H30" s="53">
        <v>0.70143065639147362</v>
      </c>
      <c r="I30" s="53">
        <v>0.59934688854648344</v>
      </c>
      <c r="J30" s="36">
        <v>0.51346848062986572</v>
      </c>
      <c r="K30" s="108">
        <v>17</v>
      </c>
      <c r="L30" s="18"/>
    </row>
    <row r="31" spans="1:15">
      <c r="A31" s="16"/>
      <c r="B31" s="11" t="s">
        <v>186</v>
      </c>
      <c r="C31" s="27"/>
      <c r="D31" s="27"/>
      <c r="E31" s="27"/>
      <c r="F31" s="27">
        <v>3.2030870373017004</v>
      </c>
      <c r="G31" s="27">
        <v>1.9844773899707211</v>
      </c>
      <c r="H31" s="27">
        <v>1.5325486888514033</v>
      </c>
      <c r="I31" s="27">
        <v>0.83576653257351974</v>
      </c>
      <c r="J31" s="36">
        <v>0.47289573431201481</v>
      </c>
      <c r="K31" s="45">
        <v>18</v>
      </c>
      <c r="L31" s="18"/>
    </row>
    <row r="32" spans="1:15">
      <c r="A32" s="16"/>
      <c r="B32" s="11" t="s">
        <v>11</v>
      </c>
      <c r="C32" s="27"/>
      <c r="D32" s="27"/>
      <c r="E32" s="27"/>
      <c r="F32" s="27">
        <v>0.83563934141053597</v>
      </c>
      <c r="G32" s="27">
        <v>0.40299234715813015</v>
      </c>
      <c r="H32" s="27">
        <v>0.45586680761099363</v>
      </c>
      <c r="I32" s="27">
        <v>0.48009875651801748</v>
      </c>
      <c r="J32" s="36">
        <v>0.44980462437935187</v>
      </c>
      <c r="K32" s="45">
        <v>19</v>
      </c>
      <c r="L32" s="18"/>
    </row>
    <row r="33" spans="1:14">
      <c r="A33" s="16"/>
      <c r="B33" s="12" t="s">
        <v>4</v>
      </c>
      <c r="C33" s="50">
        <v>1.2450836414613442</v>
      </c>
      <c r="D33" s="50">
        <v>1.1165624957239488</v>
      </c>
      <c r="E33" s="50">
        <v>0.77861965419060586</v>
      </c>
      <c r="F33" s="50">
        <v>0.65589718278945675</v>
      </c>
      <c r="G33" s="50">
        <v>0.56412678631906998</v>
      </c>
      <c r="H33" s="50">
        <v>0.48814487106863386</v>
      </c>
      <c r="I33" s="50">
        <v>0.70148415704553457</v>
      </c>
      <c r="J33" s="50">
        <v>0.35093035177167786</v>
      </c>
      <c r="K33" s="107">
        <v>20</v>
      </c>
      <c r="L33" s="18"/>
    </row>
    <row r="34" spans="1:14">
      <c r="A34" s="16"/>
      <c r="B34" s="11" t="s">
        <v>18</v>
      </c>
      <c r="C34" s="27">
        <v>0.84312031108841667</v>
      </c>
      <c r="D34" s="27">
        <v>1.0587999503717349</v>
      </c>
      <c r="E34" s="27">
        <v>0.68616212164634827</v>
      </c>
      <c r="F34" s="27">
        <v>0.57386119249899825</v>
      </c>
      <c r="G34" s="27">
        <v>0.70939439884762134</v>
      </c>
      <c r="H34" s="27">
        <v>0.27133133471557647</v>
      </c>
      <c r="I34" s="27">
        <v>0.37588044607671794</v>
      </c>
      <c r="J34" s="36">
        <v>0.25415234255618668</v>
      </c>
      <c r="K34" s="45">
        <v>21</v>
      </c>
      <c r="L34" s="18"/>
    </row>
    <row r="35" spans="1:14">
      <c r="A35" s="16"/>
      <c r="B35" s="11" t="s">
        <v>13</v>
      </c>
      <c r="C35" s="27"/>
      <c r="D35" s="27"/>
      <c r="E35" s="27"/>
      <c r="F35" s="27">
        <v>1.1257478380366737</v>
      </c>
      <c r="G35" s="27">
        <v>0.85807681830563887</v>
      </c>
      <c r="H35" s="27">
        <v>0.56069199492398936</v>
      </c>
      <c r="I35" s="27">
        <v>0.2505224626487883</v>
      </c>
      <c r="J35" s="36">
        <v>0.2473292327614115</v>
      </c>
      <c r="K35" s="45">
        <v>22</v>
      </c>
      <c r="L35" s="18"/>
    </row>
    <row r="36" spans="1:14" ht="14.25" customHeight="1">
      <c r="A36" s="16"/>
      <c r="B36" s="11" t="s">
        <v>16</v>
      </c>
      <c r="C36" s="27"/>
      <c r="D36" s="27"/>
      <c r="E36" s="27"/>
      <c r="F36" s="27">
        <v>1.0135460623928167</v>
      </c>
      <c r="G36" s="27">
        <v>0.64036532628251086</v>
      </c>
      <c r="H36" s="27">
        <v>0.46776569747362801</v>
      </c>
      <c r="I36" s="27">
        <v>0.40494995792450339</v>
      </c>
      <c r="J36" s="36">
        <v>0.22438733868228011</v>
      </c>
      <c r="K36" s="45">
        <v>23</v>
      </c>
      <c r="L36" s="18"/>
    </row>
    <row r="37" spans="1:14">
      <c r="A37" s="16"/>
      <c r="B37" s="11" t="s">
        <v>6</v>
      </c>
      <c r="C37" s="27"/>
      <c r="D37" s="27"/>
      <c r="E37" s="27"/>
      <c r="F37" s="27">
        <v>1.2926794997892372</v>
      </c>
      <c r="G37" s="27">
        <v>0.82882323807932612</v>
      </c>
      <c r="H37" s="27">
        <v>0.65124868527260726</v>
      </c>
      <c r="I37" s="27">
        <v>0.559625149127711</v>
      </c>
      <c r="J37" s="36">
        <v>8.0185025582841477E-2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2" t="s">
        <v>42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190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0"/>
      <c r="I10" s="190"/>
      <c r="J10" s="190"/>
      <c r="K10" s="191" t="s">
        <v>194</v>
      </c>
      <c r="L10" s="18"/>
    </row>
    <row r="11" spans="1:15">
      <c r="A11" s="16"/>
      <c r="B11" s="11"/>
      <c r="C11" s="184">
        <v>2004</v>
      </c>
      <c r="D11" s="184">
        <v>2005</v>
      </c>
      <c r="E11" s="184">
        <v>2006</v>
      </c>
      <c r="F11" s="184">
        <v>2007</v>
      </c>
      <c r="G11" s="184">
        <v>2008</v>
      </c>
      <c r="H11" s="184">
        <v>2009</v>
      </c>
      <c r="I11" s="184">
        <v>2010</v>
      </c>
      <c r="J11" s="184">
        <v>2011</v>
      </c>
      <c r="K11" s="191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10</v>
      </c>
      <c r="C13" s="27">
        <v>28.337507140359374</v>
      </c>
      <c r="D13" s="27">
        <v>34.847428319441462</v>
      </c>
      <c r="E13" s="27">
        <v>32.153199321215396</v>
      </c>
      <c r="F13" s="27">
        <v>43.160318632510645</v>
      </c>
      <c r="G13" s="27">
        <v>37.173274078741727</v>
      </c>
      <c r="H13" s="27">
        <v>31.238349466937017</v>
      </c>
      <c r="I13" s="27">
        <v>41.005165111520284</v>
      </c>
      <c r="J13" s="36">
        <v>40.250399040482819</v>
      </c>
      <c r="K13" s="45">
        <v>1</v>
      </c>
      <c r="L13" s="18"/>
    </row>
    <row r="14" spans="1:15">
      <c r="A14" s="16"/>
      <c r="B14" s="11" t="s">
        <v>186</v>
      </c>
      <c r="C14" s="27"/>
      <c r="D14" s="27"/>
      <c r="E14" s="27"/>
      <c r="F14" s="27">
        <v>34.502786908675141</v>
      </c>
      <c r="G14" s="27">
        <v>33.205269218653982</v>
      </c>
      <c r="H14" s="27">
        <v>30.67397638399018</v>
      </c>
      <c r="I14" s="27">
        <v>39.190824095726263</v>
      </c>
      <c r="J14" s="36">
        <v>39.807873573591635</v>
      </c>
      <c r="K14" s="45">
        <v>2</v>
      </c>
      <c r="L14" s="18"/>
    </row>
    <row r="15" spans="1:15">
      <c r="A15" s="16"/>
      <c r="B15" s="11" t="s">
        <v>14</v>
      </c>
      <c r="C15" s="27"/>
      <c r="D15" s="27"/>
      <c r="E15" s="27"/>
      <c r="F15" s="27">
        <v>42.572315348973191</v>
      </c>
      <c r="G15" s="27">
        <v>34.061352350799631</v>
      </c>
      <c r="H15" s="27">
        <v>36.639079584684239</v>
      </c>
      <c r="I15" s="27">
        <v>31.15251370563017</v>
      </c>
      <c r="J15" s="36">
        <v>36.865972925065847</v>
      </c>
      <c r="K15" s="45">
        <v>3</v>
      </c>
      <c r="L15" s="18"/>
    </row>
    <row r="16" spans="1:15">
      <c r="A16" s="16"/>
      <c r="B16" s="11" t="s">
        <v>9</v>
      </c>
      <c r="C16" s="27"/>
      <c r="D16" s="27"/>
      <c r="E16" s="27"/>
      <c r="F16" s="27">
        <v>37.838780998491863</v>
      </c>
      <c r="G16" s="27">
        <v>38.819373170125651</v>
      </c>
      <c r="H16" s="27">
        <v>32.462060667802504</v>
      </c>
      <c r="I16" s="27">
        <v>35.298461771519101</v>
      </c>
      <c r="J16" s="36">
        <v>34.152533328955151</v>
      </c>
      <c r="K16" s="45">
        <v>4</v>
      </c>
      <c r="L16" s="18"/>
    </row>
    <row r="17" spans="1:15">
      <c r="A17" s="16"/>
      <c r="B17" s="11" t="s">
        <v>19</v>
      </c>
      <c r="C17" s="27">
        <v>35.338447196557212</v>
      </c>
      <c r="D17" s="27">
        <v>31.794817412542827</v>
      </c>
      <c r="E17" s="27">
        <v>30.419881568158203</v>
      </c>
      <c r="F17" s="27">
        <v>26.476699317304842</v>
      </c>
      <c r="G17" s="27">
        <v>19.541835118006993</v>
      </c>
      <c r="H17" s="27">
        <v>32.103230404417651</v>
      </c>
      <c r="I17" s="27">
        <v>38.451335905510831</v>
      </c>
      <c r="J17" s="36">
        <v>34.098907807523652</v>
      </c>
      <c r="K17" s="45">
        <v>5</v>
      </c>
      <c r="L17" s="18"/>
    </row>
    <row r="18" spans="1:15">
      <c r="A18" s="16"/>
      <c r="B18" s="11" t="s">
        <v>7</v>
      </c>
      <c r="C18" s="27">
        <v>39.023435608567233</v>
      </c>
      <c r="D18" s="27">
        <v>37.466359512410811</v>
      </c>
      <c r="E18" s="27">
        <v>30.829083087552345</v>
      </c>
      <c r="F18" s="27">
        <v>35.942867183235172</v>
      </c>
      <c r="G18" s="27">
        <v>34.765520389919423</v>
      </c>
      <c r="H18" s="27">
        <v>25.264291839314602</v>
      </c>
      <c r="I18" s="27">
        <v>33.756096434628006</v>
      </c>
      <c r="J18" s="36">
        <v>33.75595494695655</v>
      </c>
      <c r="K18" s="45">
        <v>6</v>
      </c>
      <c r="L18" s="18"/>
    </row>
    <row r="19" spans="1:15">
      <c r="A19" s="16"/>
      <c r="B19" s="12" t="s">
        <v>4</v>
      </c>
      <c r="C19" s="50">
        <v>30.504129950804966</v>
      </c>
      <c r="D19" s="50">
        <v>30.133133429522314</v>
      </c>
      <c r="E19" s="50">
        <v>31.846438927035216</v>
      </c>
      <c r="F19" s="50">
        <v>28.622587680412199</v>
      </c>
      <c r="G19" s="50">
        <v>33.220761027635277</v>
      </c>
      <c r="H19" s="50">
        <v>23.346577233353539</v>
      </c>
      <c r="I19" s="50">
        <v>29.765073097737886</v>
      </c>
      <c r="J19" s="50">
        <v>33.560305118790616</v>
      </c>
      <c r="K19" s="107">
        <v>7</v>
      </c>
      <c r="L19" s="18"/>
    </row>
    <row r="20" spans="1:15">
      <c r="A20" s="16"/>
      <c r="B20" s="12" t="s">
        <v>26</v>
      </c>
      <c r="C20" s="28">
        <v>30.861442670311796</v>
      </c>
      <c r="D20" s="28">
        <v>29.787071843060097</v>
      </c>
      <c r="E20" s="28">
        <v>29.741949613086998</v>
      </c>
      <c r="F20" s="28">
        <v>33.343713731937591</v>
      </c>
      <c r="G20" s="28">
        <v>31.274628428186791</v>
      </c>
      <c r="H20" s="28">
        <v>29.073639134650129</v>
      </c>
      <c r="I20" s="28">
        <v>31.560856952380885</v>
      </c>
      <c r="J20" s="50">
        <v>31.234633310241026</v>
      </c>
      <c r="K20" s="45"/>
      <c r="L20" s="18"/>
    </row>
    <row r="21" spans="1:15">
      <c r="A21" s="16"/>
      <c r="B21" s="11" t="s">
        <v>24</v>
      </c>
      <c r="C21" s="27">
        <v>34.741941516618169</v>
      </c>
      <c r="D21" s="27">
        <v>32.9794869812294</v>
      </c>
      <c r="E21" s="27">
        <v>34.971654644189279</v>
      </c>
      <c r="F21" s="27">
        <v>40.361179018374393</v>
      </c>
      <c r="G21" s="27">
        <v>37.665712052493845</v>
      </c>
      <c r="H21" s="27">
        <v>37.055477551381408</v>
      </c>
      <c r="I21" s="27">
        <v>40.701582010307497</v>
      </c>
      <c r="J21" s="36">
        <v>30.648093176527098</v>
      </c>
      <c r="K21" s="108">
        <v>8</v>
      </c>
      <c r="L21" s="18"/>
    </row>
    <row r="22" spans="1:15">
      <c r="A22" s="16"/>
      <c r="B22" s="11" t="s">
        <v>20</v>
      </c>
      <c r="C22" s="27">
        <v>35.718286018786507</v>
      </c>
      <c r="D22" s="27">
        <v>31.829882805109161</v>
      </c>
      <c r="E22" s="27">
        <v>31.228520503456025</v>
      </c>
      <c r="F22" s="27">
        <v>37.697772497289108</v>
      </c>
      <c r="G22" s="27">
        <v>27.98402322889083</v>
      </c>
      <c r="H22" s="27">
        <v>30.71318989710009</v>
      </c>
      <c r="I22" s="27">
        <v>32.739927429692983</v>
      </c>
      <c r="J22" s="36">
        <v>30.261338319609198</v>
      </c>
      <c r="K22" s="45">
        <v>9</v>
      </c>
      <c r="L22" s="18"/>
    </row>
    <row r="23" spans="1:15">
      <c r="A23" s="16"/>
      <c r="B23" s="11" t="s">
        <v>17</v>
      </c>
      <c r="C23" s="27"/>
      <c r="D23" s="27"/>
      <c r="E23" s="27"/>
      <c r="F23" s="27">
        <v>38.779952680109183</v>
      </c>
      <c r="G23" s="27">
        <v>29.836906250317654</v>
      </c>
      <c r="H23" s="27">
        <v>19.903862046168253</v>
      </c>
      <c r="I23" s="27">
        <v>23.391260976553685</v>
      </c>
      <c r="J23" s="36">
        <v>29.420202780382226</v>
      </c>
      <c r="K23" s="45">
        <v>10</v>
      </c>
      <c r="L23" s="18"/>
      <c r="N23" s="23"/>
      <c r="O23" s="34"/>
    </row>
    <row r="24" spans="1:15">
      <c r="A24" s="16"/>
      <c r="B24" s="11" t="s">
        <v>11</v>
      </c>
      <c r="C24" s="27"/>
      <c r="D24" s="27"/>
      <c r="E24" s="27"/>
      <c r="F24" s="27">
        <v>43.287342029050869</v>
      </c>
      <c r="G24" s="27">
        <v>42.822952793143976</v>
      </c>
      <c r="H24" s="27">
        <v>30.883624831827788</v>
      </c>
      <c r="I24" s="27">
        <v>32.123527168232542</v>
      </c>
      <c r="J24" s="36">
        <v>29.329553133354878</v>
      </c>
      <c r="K24" s="45">
        <v>11</v>
      </c>
      <c r="L24" s="18"/>
      <c r="N24" s="23"/>
      <c r="O24" s="34"/>
    </row>
    <row r="25" spans="1:15">
      <c r="A25" s="16"/>
      <c r="B25" s="11" t="s">
        <v>22</v>
      </c>
      <c r="C25" s="27">
        <v>33.354591685814967</v>
      </c>
      <c r="D25" s="27">
        <v>32.476508494295295</v>
      </c>
      <c r="E25" s="27">
        <v>29.16365366869983</v>
      </c>
      <c r="F25" s="27">
        <v>23.320734938127931</v>
      </c>
      <c r="G25" s="27">
        <v>23.966097491630208</v>
      </c>
      <c r="H25" s="27">
        <v>23.609117562626182</v>
      </c>
      <c r="I25" s="27">
        <v>26.758190314072795</v>
      </c>
      <c r="J25" s="36">
        <v>29.195153545621494</v>
      </c>
      <c r="K25" s="45">
        <v>12</v>
      </c>
      <c r="L25" s="18"/>
    </row>
    <row r="26" spans="1:15">
      <c r="A26" s="16"/>
      <c r="B26" s="11" t="s">
        <v>23</v>
      </c>
      <c r="C26" s="27">
        <v>25.66641954108454</v>
      </c>
      <c r="D26" s="27">
        <v>24.064107919708171</v>
      </c>
      <c r="E26" s="27">
        <v>21.361190722714678</v>
      </c>
      <c r="F26" s="27">
        <v>25.861148355756171</v>
      </c>
      <c r="G26" s="27">
        <v>26.151278579693336</v>
      </c>
      <c r="H26" s="27">
        <v>28.242246016490125</v>
      </c>
      <c r="I26" s="27">
        <v>26.060870875053361</v>
      </c>
      <c r="J26" s="36">
        <v>27.54000885476496</v>
      </c>
      <c r="K26" s="45">
        <v>13</v>
      </c>
      <c r="L26" s="18"/>
    </row>
    <row r="27" spans="1:15">
      <c r="A27" s="16"/>
      <c r="B27" s="11" t="s">
        <v>8</v>
      </c>
      <c r="C27" s="27">
        <v>35.207908422811009</v>
      </c>
      <c r="D27" s="27">
        <v>35.817157022144933</v>
      </c>
      <c r="E27" s="27">
        <v>38.183392876475054</v>
      </c>
      <c r="F27" s="27">
        <v>39.187103211019966</v>
      </c>
      <c r="G27" s="27">
        <v>26.680831522443686</v>
      </c>
      <c r="H27" s="27">
        <v>29.839710575640392</v>
      </c>
      <c r="I27" s="27">
        <v>20.398892677347988</v>
      </c>
      <c r="J27" s="36">
        <v>26.278604192481829</v>
      </c>
      <c r="K27" s="45">
        <v>14</v>
      </c>
      <c r="L27" s="18"/>
    </row>
    <row r="28" spans="1:15">
      <c r="A28" s="16"/>
      <c r="B28" s="11" t="s">
        <v>16</v>
      </c>
      <c r="C28" s="27"/>
      <c r="D28" s="27"/>
      <c r="E28" s="27"/>
      <c r="F28" s="27">
        <v>35.563231015280266</v>
      </c>
      <c r="G28" s="27">
        <v>20.821129682285758</v>
      </c>
      <c r="H28" s="27">
        <v>18.748661184627558</v>
      </c>
      <c r="I28" s="27">
        <v>9.6278133983759293</v>
      </c>
      <c r="J28" s="36">
        <v>24.643601605522861</v>
      </c>
      <c r="K28" s="45">
        <v>15</v>
      </c>
      <c r="L28" s="18"/>
    </row>
    <row r="29" spans="1:15">
      <c r="A29" s="16"/>
      <c r="B29" s="11" t="s">
        <v>3</v>
      </c>
      <c r="C29" s="27"/>
      <c r="D29" s="27"/>
      <c r="E29" s="27"/>
      <c r="F29" s="27">
        <v>35.037568680034518</v>
      </c>
      <c r="G29" s="27">
        <v>33.484540717606158</v>
      </c>
      <c r="H29" s="27">
        <v>21.563146602318078</v>
      </c>
      <c r="I29" s="27">
        <v>26.824418818774976</v>
      </c>
      <c r="J29" s="36">
        <v>23.477519813973871</v>
      </c>
      <c r="K29" s="45">
        <v>16</v>
      </c>
      <c r="L29" s="18"/>
    </row>
    <row r="30" spans="1:15">
      <c r="A30" s="16"/>
      <c r="B30" s="11" t="s">
        <v>18</v>
      </c>
      <c r="C30" s="27">
        <v>31.511253387799993</v>
      </c>
      <c r="D30" s="27">
        <v>31.827560866204102</v>
      </c>
      <c r="E30" s="27">
        <v>25.384140561275103</v>
      </c>
      <c r="F30" s="27">
        <v>31.669528007440718</v>
      </c>
      <c r="G30" s="27">
        <v>29.994888642977742</v>
      </c>
      <c r="H30" s="27">
        <v>23.998419965018446</v>
      </c>
      <c r="I30" s="27">
        <v>29.212215236645072</v>
      </c>
      <c r="J30" s="36">
        <v>22.634126721466455</v>
      </c>
      <c r="K30" s="45">
        <v>17</v>
      </c>
      <c r="L30" s="18"/>
    </row>
    <row r="31" spans="1:15">
      <c r="A31" s="16"/>
      <c r="B31" s="11" t="s">
        <v>21</v>
      </c>
      <c r="C31" s="27">
        <v>32.405811464931553</v>
      </c>
      <c r="D31" s="27">
        <v>24.471977442228116</v>
      </c>
      <c r="E31" s="27">
        <v>26.108136178731762</v>
      </c>
      <c r="F31" s="27">
        <v>27.325980139771556</v>
      </c>
      <c r="G31" s="27">
        <v>22.225009746307229</v>
      </c>
      <c r="H31" s="27">
        <v>21.02118993532331</v>
      </c>
      <c r="I31" s="27">
        <v>24.1865882992598</v>
      </c>
      <c r="J31" s="36">
        <v>22.524655361472242</v>
      </c>
      <c r="K31" s="45">
        <v>18</v>
      </c>
      <c r="L31" s="18"/>
    </row>
    <row r="32" spans="1:15">
      <c r="A32" s="16"/>
      <c r="B32" s="11" t="s">
        <v>25</v>
      </c>
      <c r="C32" s="27">
        <v>18.464227204570001</v>
      </c>
      <c r="D32" s="27">
        <v>27.052342604565233</v>
      </c>
      <c r="E32" s="27">
        <v>19.533617597265618</v>
      </c>
      <c r="F32" s="27">
        <v>28.722776652365063</v>
      </c>
      <c r="G32" s="27">
        <v>18.603766689712344</v>
      </c>
      <c r="H32" s="27">
        <v>16.137274223085718</v>
      </c>
      <c r="I32" s="27">
        <v>18.888558431201201</v>
      </c>
      <c r="J32" s="36">
        <v>21.383406351152349</v>
      </c>
      <c r="K32" s="45">
        <v>19</v>
      </c>
      <c r="L32" s="18"/>
    </row>
    <row r="33" spans="1:14">
      <c r="A33" s="16"/>
      <c r="B33" s="11" t="s">
        <v>15</v>
      </c>
      <c r="C33" s="27"/>
      <c r="D33" s="27"/>
      <c r="E33" s="27"/>
      <c r="F33" s="27">
        <v>33.265870804368447</v>
      </c>
      <c r="G33" s="27">
        <v>19.382480457337131</v>
      </c>
      <c r="H33" s="27">
        <v>27.990794032979498</v>
      </c>
      <c r="I33" s="27">
        <v>29.166128569378678</v>
      </c>
      <c r="J33" s="36">
        <v>21.294234686626556</v>
      </c>
      <c r="K33" s="45">
        <v>20</v>
      </c>
      <c r="L33" s="18"/>
    </row>
    <row r="34" spans="1:14">
      <c r="A34" s="16"/>
      <c r="B34" s="11" t="s">
        <v>5</v>
      </c>
      <c r="C34" s="27">
        <v>20.367523581579611</v>
      </c>
      <c r="D34" s="27">
        <v>24.550032368216886</v>
      </c>
      <c r="E34" s="27">
        <v>25.11234295671429</v>
      </c>
      <c r="F34" s="27">
        <v>27.754565534161298</v>
      </c>
      <c r="G34" s="27">
        <v>16.608079971301454</v>
      </c>
      <c r="H34" s="27">
        <v>29.400577847569465</v>
      </c>
      <c r="I34" s="27">
        <v>28.272132905425838</v>
      </c>
      <c r="J34" s="36">
        <v>20.31537129903252</v>
      </c>
      <c r="K34" s="45">
        <v>21</v>
      </c>
      <c r="L34" s="18"/>
    </row>
    <row r="35" spans="1:14">
      <c r="A35" s="16"/>
      <c r="B35" s="11" t="s">
        <v>6</v>
      </c>
      <c r="C35" s="27"/>
      <c r="D35" s="27"/>
      <c r="E35" s="27"/>
      <c r="F35" s="27">
        <v>42.316926404017337</v>
      </c>
      <c r="G35" s="27">
        <v>30.459403175663986</v>
      </c>
      <c r="H35" s="27">
        <v>15.8672308783602</v>
      </c>
      <c r="I35" s="27">
        <v>24.149755920442168</v>
      </c>
      <c r="J35" s="36">
        <v>20.196262395950381</v>
      </c>
      <c r="K35" s="45">
        <v>22</v>
      </c>
      <c r="L35" s="18"/>
    </row>
    <row r="36" spans="1:14" ht="14.25" customHeight="1">
      <c r="A36" s="16"/>
      <c r="B36" s="11" t="s">
        <v>12</v>
      </c>
      <c r="C36" s="27"/>
      <c r="D36" s="27"/>
      <c r="E36" s="27"/>
      <c r="F36" s="27">
        <v>33.306956201693048</v>
      </c>
      <c r="G36" s="27">
        <v>12.267675484411319</v>
      </c>
      <c r="H36" s="27">
        <v>22.883623081573997</v>
      </c>
      <c r="I36" s="27">
        <v>18.97083764219235</v>
      </c>
      <c r="J36" s="36">
        <v>19.972009310892439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20.983884177065836</v>
      </c>
      <c r="G37" s="27">
        <v>7.9583219831108689</v>
      </c>
      <c r="H37" s="27">
        <v>10.88881982751923</v>
      </c>
      <c r="I37" s="27">
        <v>6.0320097612897365</v>
      </c>
      <c r="J37" s="36">
        <v>4.2965360958238916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2" t="s">
        <v>89</v>
      </c>
      <c r="D7" s="192"/>
      <c r="E7" s="192"/>
      <c r="F7" s="192"/>
      <c r="G7" s="192"/>
      <c r="H7" s="192"/>
      <c r="I7" s="192"/>
      <c r="J7" s="192"/>
      <c r="K7" s="192"/>
      <c r="L7" s="18"/>
      <c r="N7" s="9"/>
    </row>
    <row r="8" spans="1:15">
      <c r="A8" s="16"/>
      <c r="B8" s="10"/>
      <c r="C8" s="189" t="s">
        <v>190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0"/>
      <c r="I10" s="190"/>
      <c r="J10" s="190"/>
      <c r="K10" s="191" t="s">
        <v>194</v>
      </c>
      <c r="L10" s="18"/>
    </row>
    <row r="11" spans="1:15">
      <c r="A11" s="16"/>
      <c r="B11" s="11"/>
      <c r="C11" s="184">
        <v>2004</v>
      </c>
      <c r="D11" s="184">
        <v>2005</v>
      </c>
      <c r="E11" s="184">
        <v>2006</v>
      </c>
      <c r="F11" s="184">
        <v>2007</v>
      </c>
      <c r="G11" s="184">
        <v>2008</v>
      </c>
      <c r="H11" s="184">
        <v>2009</v>
      </c>
      <c r="I11" s="184">
        <v>2010</v>
      </c>
      <c r="J11" s="184">
        <v>2011</v>
      </c>
      <c r="K11" s="191"/>
      <c r="L11" s="18"/>
      <c r="O11" s="84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10</v>
      </c>
      <c r="C13" s="27">
        <v>3.9445191361631249</v>
      </c>
      <c r="D13" s="27">
        <v>5.5235140906415046</v>
      </c>
      <c r="E13" s="27">
        <v>7.5468352934223741</v>
      </c>
      <c r="F13" s="27">
        <v>12.361162246772068</v>
      </c>
      <c r="G13" s="27">
        <v>10.867510436574234</v>
      </c>
      <c r="H13" s="27">
        <v>9.521755837530252</v>
      </c>
      <c r="I13" s="27">
        <v>14.683412707418947</v>
      </c>
      <c r="J13" s="36">
        <v>14.551463937114498</v>
      </c>
      <c r="K13" s="45">
        <v>1</v>
      </c>
      <c r="L13" s="18"/>
    </row>
    <row r="14" spans="1:15">
      <c r="A14" s="16"/>
      <c r="B14" s="11" t="s">
        <v>9</v>
      </c>
      <c r="C14" s="27"/>
      <c r="D14" s="27"/>
      <c r="E14" s="27"/>
      <c r="F14" s="27">
        <v>13.540502418382635</v>
      </c>
      <c r="G14" s="27">
        <v>12.838020332537464</v>
      </c>
      <c r="H14" s="27">
        <v>9.6018565682468857</v>
      </c>
      <c r="I14" s="27">
        <v>11.15031549358598</v>
      </c>
      <c r="J14" s="36">
        <v>11.79996880541144</v>
      </c>
      <c r="K14" s="45">
        <v>2</v>
      </c>
      <c r="L14" s="18"/>
    </row>
    <row r="15" spans="1:15">
      <c r="A15" s="16"/>
      <c r="B15" s="12" t="s">
        <v>4</v>
      </c>
      <c r="C15" s="50">
        <v>14.729179586063479</v>
      </c>
      <c r="D15" s="50">
        <v>13.054527825120527</v>
      </c>
      <c r="E15" s="50">
        <v>13.445007548429059</v>
      </c>
      <c r="F15" s="50">
        <v>8.5451766031965111</v>
      </c>
      <c r="G15" s="50">
        <v>11.101969177784673</v>
      </c>
      <c r="H15" s="50">
        <v>5.7058078771687972</v>
      </c>
      <c r="I15" s="50">
        <v>8.3363085638144288</v>
      </c>
      <c r="J15" s="50">
        <v>11.755232864526871</v>
      </c>
      <c r="K15" s="107">
        <v>3</v>
      </c>
      <c r="L15" s="18"/>
    </row>
    <row r="16" spans="1:15">
      <c r="A16" s="16"/>
      <c r="B16" s="11" t="s">
        <v>19</v>
      </c>
      <c r="C16" s="27">
        <v>11.729584101968715</v>
      </c>
      <c r="D16" s="27">
        <v>11.572878278630945</v>
      </c>
      <c r="E16" s="27">
        <v>7.2551035090992571</v>
      </c>
      <c r="F16" s="27">
        <v>6.0520847979253567</v>
      </c>
      <c r="G16" s="27">
        <v>4.182145979020981</v>
      </c>
      <c r="H16" s="27">
        <v>10.388122415976513</v>
      </c>
      <c r="I16" s="27">
        <v>10.412518031471771</v>
      </c>
      <c r="J16" s="36">
        <v>11.39393221238825</v>
      </c>
      <c r="K16" s="45">
        <v>4</v>
      </c>
      <c r="L16" s="18"/>
    </row>
    <row r="17" spans="1:15">
      <c r="A17" s="16"/>
      <c r="B17" s="11" t="s">
        <v>24</v>
      </c>
      <c r="C17" s="27">
        <v>11.667531923488358</v>
      </c>
      <c r="D17" s="27">
        <v>11.756078278353337</v>
      </c>
      <c r="E17" s="27">
        <v>14.837889463582465</v>
      </c>
      <c r="F17" s="27">
        <v>12.974788760507813</v>
      </c>
      <c r="G17" s="27">
        <v>14.484254947723072</v>
      </c>
      <c r="H17" s="27">
        <v>14.926203137610417</v>
      </c>
      <c r="I17" s="27">
        <v>17.870441830099271</v>
      </c>
      <c r="J17" s="36">
        <v>10.842633419830253</v>
      </c>
      <c r="K17" s="45">
        <v>5</v>
      </c>
      <c r="L17" s="18"/>
    </row>
    <row r="18" spans="1:15">
      <c r="A18" s="16"/>
      <c r="B18" s="11" t="s">
        <v>20</v>
      </c>
      <c r="C18" s="27">
        <v>10.164460279812344</v>
      </c>
      <c r="D18" s="27">
        <v>9.8111729409586879</v>
      </c>
      <c r="E18" s="27">
        <v>7.6545761616457222</v>
      </c>
      <c r="F18" s="27">
        <v>11.725363502645783</v>
      </c>
      <c r="G18" s="27">
        <v>6.2947767565022836</v>
      </c>
      <c r="H18" s="27">
        <v>7.9228250701590275</v>
      </c>
      <c r="I18" s="27">
        <v>13.109912872176313</v>
      </c>
      <c r="J18" s="36">
        <v>10.823261519875253</v>
      </c>
      <c r="K18" s="45">
        <v>6</v>
      </c>
      <c r="L18" s="18"/>
    </row>
    <row r="19" spans="1:15">
      <c r="A19" s="16"/>
      <c r="B19" s="11" t="s">
        <v>7</v>
      </c>
      <c r="C19" s="27">
        <v>19.332225037795027</v>
      </c>
      <c r="D19" s="27">
        <v>18.96368192066031</v>
      </c>
      <c r="E19" s="27">
        <v>10.721618406687416</v>
      </c>
      <c r="F19" s="27">
        <v>11.998347553050655</v>
      </c>
      <c r="G19" s="27">
        <v>11.040958373397334</v>
      </c>
      <c r="H19" s="27">
        <v>8.6905951128583911</v>
      </c>
      <c r="I19" s="27">
        <v>12.51484823373365</v>
      </c>
      <c r="J19" s="36">
        <v>10.104694714705985</v>
      </c>
      <c r="K19" s="45">
        <v>7</v>
      </c>
      <c r="L19" s="18"/>
      <c r="O19" s="124"/>
    </row>
    <row r="20" spans="1:15">
      <c r="A20" s="16"/>
      <c r="B20" s="12" t="s">
        <v>26</v>
      </c>
      <c r="C20" s="54">
        <v>12.53314331253118</v>
      </c>
      <c r="D20" s="54">
        <v>10.769048562162837</v>
      </c>
      <c r="E20" s="54">
        <v>10.055794835180546</v>
      </c>
      <c r="F20" s="54">
        <v>10.219777479150755</v>
      </c>
      <c r="G20" s="54">
        <v>9.6656543449019132</v>
      </c>
      <c r="H20" s="54">
        <v>8.5242633677842203</v>
      </c>
      <c r="I20" s="54">
        <v>9.7891284059859718</v>
      </c>
      <c r="J20" s="50">
        <v>9.6706894771670608</v>
      </c>
      <c r="K20" s="45"/>
      <c r="L20" s="18"/>
      <c r="O20" s="124"/>
    </row>
    <row r="21" spans="1:15">
      <c r="A21" s="16"/>
      <c r="B21" s="11" t="s">
        <v>23</v>
      </c>
      <c r="C21" s="27">
        <v>11.863829824186247</v>
      </c>
      <c r="D21" s="27">
        <v>7.7372067420765305</v>
      </c>
      <c r="E21" s="27">
        <v>5.7089255517002986</v>
      </c>
      <c r="F21" s="27">
        <v>7.6923110672755284</v>
      </c>
      <c r="G21" s="27">
        <v>7.9675568891781134</v>
      </c>
      <c r="H21" s="27">
        <v>10.416834255175637</v>
      </c>
      <c r="I21" s="27">
        <v>9.7918943795662425</v>
      </c>
      <c r="J21" s="36">
        <v>9.5540397893632427</v>
      </c>
      <c r="K21" s="45">
        <v>8</v>
      </c>
      <c r="L21" s="18"/>
      <c r="O21" s="124"/>
    </row>
    <row r="22" spans="1:15">
      <c r="A22" s="16"/>
      <c r="B22" s="11" t="s">
        <v>22</v>
      </c>
      <c r="C22" s="27">
        <v>13.603491891456985</v>
      </c>
      <c r="D22" s="27">
        <v>11.172071190057849</v>
      </c>
      <c r="E22" s="27">
        <v>10.651097737204672</v>
      </c>
      <c r="F22" s="27">
        <v>5.6070517892163867</v>
      </c>
      <c r="G22" s="27">
        <v>5.343765773596675</v>
      </c>
      <c r="H22" s="27">
        <v>5.2462221929399355</v>
      </c>
      <c r="I22" s="27">
        <v>7.6893533782706189</v>
      </c>
      <c r="J22" s="36">
        <v>8.6570285553757884</v>
      </c>
      <c r="K22" s="45">
        <v>9</v>
      </c>
      <c r="L22" s="18"/>
      <c r="O22" s="124"/>
    </row>
    <row r="23" spans="1:15">
      <c r="A23" s="16"/>
      <c r="B23" s="11" t="s">
        <v>16</v>
      </c>
      <c r="C23" s="27"/>
      <c r="D23" s="27"/>
      <c r="E23" s="27"/>
      <c r="F23" s="27">
        <v>11.035319960691369</v>
      </c>
      <c r="G23" s="27">
        <v>5.9963638262421615</v>
      </c>
      <c r="H23" s="27">
        <v>5.1720896886079375</v>
      </c>
      <c r="I23" s="27">
        <v>2.9179463740319425</v>
      </c>
      <c r="J23" s="36">
        <v>8.5883729611159811</v>
      </c>
      <c r="K23" s="45">
        <v>10</v>
      </c>
      <c r="L23" s="18"/>
      <c r="O23" s="124"/>
    </row>
    <row r="24" spans="1:15">
      <c r="A24" s="16"/>
      <c r="B24" s="11" t="s">
        <v>21</v>
      </c>
      <c r="C24" s="27">
        <v>13.028755691529852</v>
      </c>
      <c r="D24" s="27">
        <v>8.7929935502922358</v>
      </c>
      <c r="E24" s="27">
        <v>7.3839368703878607</v>
      </c>
      <c r="F24" s="27">
        <v>7.996938004301561</v>
      </c>
      <c r="G24" s="27">
        <v>7.1523456112739501</v>
      </c>
      <c r="H24" s="27">
        <v>7.7859809297816618</v>
      </c>
      <c r="I24" s="27">
        <v>8.3091016080689091</v>
      </c>
      <c r="J24" s="36">
        <v>8.3704155782315208</v>
      </c>
      <c r="K24" s="45">
        <v>11</v>
      </c>
      <c r="L24" s="18"/>
      <c r="O24" s="34"/>
    </row>
    <row r="25" spans="1:15">
      <c r="A25" s="16"/>
      <c r="B25" s="11" t="s">
        <v>14</v>
      </c>
      <c r="C25" s="27"/>
      <c r="D25" s="27"/>
      <c r="E25" s="27"/>
      <c r="F25" s="27">
        <v>12.630412390409399</v>
      </c>
      <c r="G25" s="27">
        <v>9.21431915835608</v>
      </c>
      <c r="H25" s="27">
        <v>7.1945184621240958</v>
      </c>
      <c r="I25" s="27">
        <v>3.9391238192260856</v>
      </c>
      <c r="J25" s="36">
        <v>7.7313419482545553</v>
      </c>
      <c r="K25" s="45">
        <v>12</v>
      </c>
      <c r="L25" s="18"/>
    </row>
    <row r="26" spans="1:15">
      <c r="A26" s="16"/>
      <c r="B26" s="11" t="s">
        <v>17</v>
      </c>
      <c r="C26" s="27"/>
      <c r="D26" s="27"/>
      <c r="E26" s="27"/>
      <c r="F26" s="27">
        <v>8.3554249576798991</v>
      </c>
      <c r="G26" s="27">
        <v>2.2088047245855318</v>
      </c>
      <c r="H26" s="27">
        <v>1.6622132848511562</v>
      </c>
      <c r="I26" s="27">
        <v>2.4419016161377844</v>
      </c>
      <c r="J26" s="36">
        <v>7.721205040196419</v>
      </c>
      <c r="K26" s="45">
        <v>13</v>
      </c>
      <c r="L26" s="18"/>
    </row>
    <row r="27" spans="1:15">
      <c r="A27" s="16"/>
      <c r="B27" s="11" t="s">
        <v>3</v>
      </c>
      <c r="C27" s="27"/>
      <c r="D27" s="27"/>
      <c r="E27" s="27"/>
      <c r="F27" s="27">
        <v>13.500418023350544</v>
      </c>
      <c r="G27" s="27">
        <v>12.359129580713969</v>
      </c>
      <c r="H27" s="27">
        <v>8.040661902396149</v>
      </c>
      <c r="I27" s="27">
        <v>10.634210434635465</v>
      </c>
      <c r="J27" s="36">
        <v>6.608553792960711</v>
      </c>
      <c r="K27" s="45">
        <v>14</v>
      </c>
      <c r="L27" s="18"/>
    </row>
    <row r="28" spans="1:15">
      <c r="A28" s="16"/>
      <c r="B28" s="11" t="s">
        <v>186</v>
      </c>
      <c r="C28" s="27"/>
      <c r="D28" s="27"/>
      <c r="E28" s="27"/>
      <c r="F28" s="27">
        <v>9.9511219093897374</v>
      </c>
      <c r="G28" s="27">
        <v>10.098475107537711</v>
      </c>
      <c r="H28" s="27">
        <v>7.8251993559270057</v>
      </c>
      <c r="I28" s="27">
        <v>9.4413830546732385</v>
      </c>
      <c r="J28" s="36">
        <v>5.5692597717746626</v>
      </c>
      <c r="K28" s="45">
        <v>15</v>
      </c>
      <c r="L28" s="18"/>
    </row>
    <row r="29" spans="1:15">
      <c r="A29" s="16"/>
      <c r="B29" s="11" t="s">
        <v>11</v>
      </c>
      <c r="C29" s="27"/>
      <c r="D29" s="27"/>
      <c r="E29" s="27"/>
      <c r="F29" s="27">
        <v>12.111616159989177</v>
      </c>
      <c r="G29" s="27">
        <v>15.788930608501245</v>
      </c>
      <c r="H29" s="27">
        <v>7.8137012300595803</v>
      </c>
      <c r="I29" s="27">
        <v>8.0909305297972764</v>
      </c>
      <c r="J29" s="36">
        <v>5.3045215500778573</v>
      </c>
      <c r="K29" s="45">
        <v>16</v>
      </c>
      <c r="L29" s="18"/>
    </row>
    <row r="30" spans="1:15">
      <c r="A30" s="16"/>
      <c r="B30" s="11" t="s">
        <v>25</v>
      </c>
      <c r="C30" s="27">
        <v>4.3358539619529513</v>
      </c>
      <c r="D30" s="27">
        <v>6.7707674648860561</v>
      </c>
      <c r="E30" s="27">
        <v>2.4797339305612427</v>
      </c>
      <c r="F30" s="27">
        <v>4.8921713468653989</v>
      </c>
      <c r="G30" s="27">
        <v>2.8525651606076066</v>
      </c>
      <c r="H30" s="27">
        <v>1.872728286837775</v>
      </c>
      <c r="I30" s="27">
        <v>2.7046989803080881</v>
      </c>
      <c r="J30" s="36">
        <v>5.1685265728806016</v>
      </c>
      <c r="K30" s="45">
        <v>17</v>
      </c>
      <c r="L30" s="18"/>
    </row>
    <row r="31" spans="1:15">
      <c r="A31" s="16"/>
      <c r="B31" s="11" t="s">
        <v>18</v>
      </c>
      <c r="C31" s="27">
        <v>7.6352174083821032</v>
      </c>
      <c r="D31" s="27">
        <v>10.713406312333579</v>
      </c>
      <c r="E31" s="27">
        <v>8.2269644261222918</v>
      </c>
      <c r="F31" s="27">
        <v>7.9199094174261173</v>
      </c>
      <c r="G31" s="27">
        <v>6.061174510677918</v>
      </c>
      <c r="H31" s="27">
        <v>2.3133023076100421</v>
      </c>
      <c r="I31" s="27">
        <v>7.6317297363729368</v>
      </c>
      <c r="J31" s="36">
        <v>4.2496488580563128</v>
      </c>
      <c r="K31" s="45">
        <v>18</v>
      </c>
      <c r="L31" s="18"/>
    </row>
    <row r="32" spans="1:15">
      <c r="A32" s="16"/>
      <c r="B32" s="11" t="s">
        <v>8</v>
      </c>
      <c r="C32" s="27">
        <v>12.456286467378701</v>
      </c>
      <c r="D32" s="27">
        <v>9.7755345369545665</v>
      </c>
      <c r="E32" s="27">
        <v>11.832610813787651</v>
      </c>
      <c r="F32" s="27">
        <v>10.883018725851462</v>
      </c>
      <c r="G32" s="27">
        <v>5.7589586853490431</v>
      </c>
      <c r="H32" s="27">
        <v>3.2520136438087843</v>
      </c>
      <c r="I32" s="27">
        <v>3.6323603287764947</v>
      </c>
      <c r="J32" s="36">
        <v>3.3108630220098378</v>
      </c>
      <c r="K32" s="45">
        <v>19</v>
      </c>
      <c r="L32" s="18"/>
    </row>
    <row r="33" spans="1:14">
      <c r="A33" s="16"/>
      <c r="B33" s="11" t="s">
        <v>6</v>
      </c>
      <c r="C33" s="27"/>
      <c r="D33" s="27"/>
      <c r="E33" s="27"/>
      <c r="F33" s="27">
        <v>13.759461424268899</v>
      </c>
      <c r="G33" s="27">
        <v>6.9868187866600637</v>
      </c>
      <c r="H33" s="27">
        <v>3.2556319252501043</v>
      </c>
      <c r="I33" s="27">
        <v>2.5612504250499972</v>
      </c>
      <c r="J33" s="36">
        <v>3.2804948561578824</v>
      </c>
      <c r="K33" s="45">
        <v>20</v>
      </c>
      <c r="L33" s="18"/>
    </row>
    <row r="34" spans="1:14">
      <c r="A34" s="16"/>
      <c r="B34" s="11" t="s">
        <v>12</v>
      </c>
      <c r="C34" s="27"/>
      <c r="D34" s="27"/>
      <c r="E34" s="27"/>
      <c r="F34" s="27">
        <v>5.9330143540669855</v>
      </c>
      <c r="G34" s="27">
        <v>0.81590017221422317</v>
      </c>
      <c r="H34" s="27">
        <v>2.1857425644168726</v>
      </c>
      <c r="I34" s="27">
        <v>0.94229576008272997</v>
      </c>
      <c r="J34" s="36">
        <v>3.2544614692936333</v>
      </c>
      <c r="K34" s="45">
        <v>21</v>
      </c>
      <c r="L34" s="18"/>
    </row>
    <row r="35" spans="1:14">
      <c r="A35" s="16"/>
      <c r="B35" s="11" t="s">
        <v>15</v>
      </c>
      <c r="C35" s="27"/>
      <c r="D35" s="27"/>
      <c r="E35" s="27"/>
      <c r="F35" s="27">
        <v>9.2171413486639491</v>
      </c>
      <c r="G35" s="27">
        <v>3.9906669227405898</v>
      </c>
      <c r="H35" s="27">
        <v>4.9295168149992774</v>
      </c>
      <c r="I35" s="27">
        <v>5.8790716028124548</v>
      </c>
      <c r="J35" s="36">
        <v>2.4818271300814292</v>
      </c>
      <c r="K35" s="45">
        <v>22</v>
      </c>
      <c r="L35" s="18"/>
    </row>
    <row r="36" spans="1:14" ht="14.25" customHeight="1">
      <c r="A36" s="16"/>
      <c r="B36" s="11" t="s">
        <v>5</v>
      </c>
      <c r="C36" s="27">
        <v>2.1330690209406233</v>
      </c>
      <c r="D36" s="27">
        <v>4.7744849500145783</v>
      </c>
      <c r="E36" s="27">
        <v>5.2032576206514118</v>
      </c>
      <c r="F36" s="27">
        <v>6.5568728528428464</v>
      </c>
      <c r="G36" s="27">
        <v>3.253272040740097</v>
      </c>
      <c r="H36" s="27">
        <v>4.6279460583770673</v>
      </c>
      <c r="I36" s="27">
        <v>4.1087420349661077</v>
      </c>
      <c r="J36" s="36">
        <v>2.4112050454164495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5.0235282686248102</v>
      </c>
      <c r="G37" s="27">
        <v>1.7324979569599563</v>
      </c>
      <c r="H37" s="27">
        <v>3.3317794525159918</v>
      </c>
      <c r="I37" s="27">
        <v>1.4564051973675669</v>
      </c>
      <c r="J37" s="36">
        <v>1.5759145354483652</v>
      </c>
      <c r="K37" s="45"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2" t="s">
        <v>90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190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0"/>
      <c r="I10" s="190"/>
      <c r="J10" s="190"/>
      <c r="K10" s="191" t="s">
        <v>194</v>
      </c>
      <c r="L10" s="18"/>
    </row>
    <row r="11" spans="1:15">
      <c r="A11" s="16"/>
      <c r="B11" s="11"/>
      <c r="C11" s="184">
        <v>2004</v>
      </c>
      <c r="D11" s="184">
        <v>2005</v>
      </c>
      <c r="E11" s="184">
        <v>2006</v>
      </c>
      <c r="F11" s="184">
        <v>2007</v>
      </c>
      <c r="G11" s="184">
        <v>2008</v>
      </c>
      <c r="H11" s="184">
        <v>2009</v>
      </c>
      <c r="I11" s="184">
        <v>2010</v>
      </c>
      <c r="J11" s="184">
        <v>2011</v>
      </c>
      <c r="K11" s="191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17</v>
      </c>
      <c r="C13" s="27"/>
      <c r="D13" s="27"/>
      <c r="E13" s="27"/>
      <c r="F13" s="27">
        <v>29.238582172243415</v>
      </c>
      <c r="G13" s="27">
        <v>21.861372853962738</v>
      </c>
      <c r="H13" s="27">
        <v>16.092088590160323</v>
      </c>
      <c r="I13" s="27">
        <v>18.132656165599794</v>
      </c>
      <c r="J13" s="36">
        <v>24.473974715860074</v>
      </c>
      <c r="K13" s="45">
        <v>1</v>
      </c>
      <c r="L13" s="18"/>
    </row>
    <row r="14" spans="1:15">
      <c r="A14" s="16"/>
      <c r="B14" s="11" t="s">
        <v>9</v>
      </c>
      <c r="C14" s="27"/>
      <c r="D14" s="27"/>
      <c r="E14" s="27"/>
      <c r="F14" s="27">
        <v>27.05416103353523</v>
      </c>
      <c r="G14" s="27">
        <v>28.283618370588048</v>
      </c>
      <c r="H14" s="27">
        <v>23.526337976217658</v>
      </c>
      <c r="I14" s="27">
        <v>26.8770237772125</v>
      </c>
      <c r="J14" s="36">
        <v>23.921323964011293</v>
      </c>
      <c r="K14" s="45">
        <v>2</v>
      </c>
      <c r="L14" s="18"/>
    </row>
    <row r="15" spans="1:15">
      <c r="A15" s="16"/>
      <c r="B15" s="11" t="s">
        <v>20</v>
      </c>
      <c r="C15" s="27">
        <v>1.5386544348898199</v>
      </c>
      <c r="D15" s="27">
        <v>1.9107707003568315</v>
      </c>
      <c r="E15" s="27">
        <v>1.748133786142968</v>
      </c>
      <c r="F15" s="27">
        <v>18.61314611107607</v>
      </c>
      <c r="G15" s="27">
        <v>17.182233688405589</v>
      </c>
      <c r="H15" s="27">
        <v>13.185500467726849</v>
      </c>
      <c r="I15" s="27">
        <v>17.799370622786494</v>
      </c>
      <c r="J15" s="36">
        <v>23.461909795690513</v>
      </c>
      <c r="K15" s="45">
        <v>3</v>
      </c>
      <c r="L15" s="18"/>
    </row>
    <row r="16" spans="1:15">
      <c r="A16" s="16"/>
      <c r="B16" s="12" t="s">
        <v>4</v>
      </c>
      <c r="C16" s="50">
        <v>3.0975012187271189</v>
      </c>
      <c r="D16" s="50">
        <v>3.6333132137204611</v>
      </c>
      <c r="E16" s="50">
        <v>3.082577381151832</v>
      </c>
      <c r="F16" s="50">
        <v>19.82000475113216</v>
      </c>
      <c r="G16" s="50">
        <v>23.135132476504292</v>
      </c>
      <c r="H16" s="50">
        <v>15.541814087636505</v>
      </c>
      <c r="I16" s="50">
        <v>20.912105130029541</v>
      </c>
      <c r="J16" s="50">
        <v>21.66855233327496</v>
      </c>
      <c r="K16" s="107">
        <v>4</v>
      </c>
      <c r="L16" s="18"/>
    </row>
    <row r="17" spans="1:15">
      <c r="A17" s="16"/>
      <c r="B17" s="11" t="s">
        <v>3</v>
      </c>
      <c r="C17" s="27"/>
      <c r="D17" s="27"/>
      <c r="E17" s="27"/>
      <c r="F17" s="27">
        <v>18.379137830178347</v>
      </c>
      <c r="G17" s="27">
        <v>14.17040670772014</v>
      </c>
      <c r="H17" s="27">
        <v>10.096959638366753</v>
      </c>
      <c r="I17" s="27">
        <v>18.348952604677322</v>
      </c>
      <c r="J17" s="36">
        <v>20.493066630954843</v>
      </c>
      <c r="K17" s="45">
        <v>5</v>
      </c>
      <c r="L17" s="18"/>
    </row>
    <row r="18" spans="1:15">
      <c r="A18" s="16"/>
      <c r="B18" s="11" t="s">
        <v>19</v>
      </c>
      <c r="C18" s="27">
        <v>4.6518492611239015</v>
      </c>
      <c r="D18" s="27">
        <v>4.8982908430688097</v>
      </c>
      <c r="E18" s="27">
        <v>2.516452883032549</v>
      </c>
      <c r="F18" s="27">
        <v>14.215190692671126</v>
      </c>
      <c r="G18" s="27">
        <v>10.923363745629372</v>
      </c>
      <c r="H18" s="27">
        <v>19.117087544535064</v>
      </c>
      <c r="I18" s="27">
        <v>24.755314561475178</v>
      </c>
      <c r="J18" s="36">
        <v>20.269833054810601</v>
      </c>
      <c r="K18" s="45">
        <v>6</v>
      </c>
      <c r="L18" s="18"/>
    </row>
    <row r="19" spans="1:15">
      <c r="A19" s="16"/>
      <c r="B19" s="11" t="s">
        <v>10</v>
      </c>
      <c r="C19" s="27">
        <v>1.8772357741235552</v>
      </c>
      <c r="D19" s="27">
        <v>2.5722236342189819</v>
      </c>
      <c r="E19" s="27">
        <v>2.6288128867763638</v>
      </c>
      <c r="F19" s="27">
        <v>19.922193397079699</v>
      </c>
      <c r="G19" s="27">
        <v>13.074633424398574</v>
      </c>
      <c r="H19" s="27">
        <v>10.190128523775263</v>
      </c>
      <c r="I19" s="27">
        <v>16.048451747755138</v>
      </c>
      <c r="J19" s="36">
        <v>19.156673212689945</v>
      </c>
      <c r="K19" s="45">
        <v>7</v>
      </c>
      <c r="L19" s="18"/>
    </row>
    <row r="20" spans="1:15">
      <c r="A20" s="16"/>
      <c r="B20" s="11" t="s">
        <v>7</v>
      </c>
      <c r="C20" s="27">
        <v>2.5736935831840357</v>
      </c>
      <c r="D20" s="27">
        <v>3.8868751603552658</v>
      </c>
      <c r="E20" s="27">
        <v>2.9763941620905237</v>
      </c>
      <c r="F20" s="27">
        <v>24.157513603849981</v>
      </c>
      <c r="G20" s="27">
        <v>24.986036048673615</v>
      </c>
      <c r="H20" s="27">
        <v>11.729240887914496</v>
      </c>
      <c r="I20" s="27">
        <v>15.447807335989552</v>
      </c>
      <c r="J20" s="36">
        <v>18.925404557816563</v>
      </c>
      <c r="K20" s="45">
        <v>8</v>
      </c>
      <c r="L20" s="18"/>
    </row>
    <row r="21" spans="1:15">
      <c r="A21" s="16"/>
      <c r="B21" s="11" t="s">
        <v>16</v>
      </c>
      <c r="C21" s="27"/>
      <c r="D21" s="27"/>
      <c r="E21" s="27"/>
      <c r="F21" s="27">
        <v>21.692005318226489</v>
      </c>
      <c r="G21" s="27">
        <v>13.332320647865528</v>
      </c>
      <c r="H21" s="27">
        <v>14.189038544767799</v>
      </c>
      <c r="I21" s="27">
        <v>6.5505354480720035</v>
      </c>
      <c r="J21" s="36">
        <v>18.59143469489613</v>
      </c>
      <c r="K21" s="45">
        <v>9</v>
      </c>
      <c r="L21" s="18"/>
    </row>
    <row r="22" spans="1:15">
      <c r="A22" s="16"/>
      <c r="B22" s="11" t="s">
        <v>11</v>
      </c>
      <c r="C22" s="27"/>
      <c r="D22" s="27"/>
      <c r="E22" s="27"/>
      <c r="F22" s="27">
        <v>24.812754291752171</v>
      </c>
      <c r="G22" s="27">
        <v>19.929204047120873</v>
      </c>
      <c r="H22" s="27">
        <v>12.829137036325196</v>
      </c>
      <c r="I22" s="27">
        <v>21.727016254647406</v>
      </c>
      <c r="J22" s="36">
        <v>18.486646884272997</v>
      </c>
      <c r="K22" s="45">
        <v>10</v>
      </c>
      <c r="L22" s="18"/>
    </row>
    <row r="23" spans="1:15">
      <c r="A23" s="16"/>
      <c r="B23" s="11" t="s">
        <v>12</v>
      </c>
      <c r="C23" s="27"/>
      <c r="D23" s="27"/>
      <c r="E23" s="27"/>
      <c r="F23" s="27">
        <v>19.628266470371734</v>
      </c>
      <c r="G23" s="27">
        <v>6.8424569229176671</v>
      </c>
      <c r="H23" s="27">
        <v>13.933591194083009</v>
      </c>
      <c r="I23" s="27">
        <v>14.863288521199589</v>
      </c>
      <c r="J23" s="36">
        <v>17.320145319536191</v>
      </c>
      <c r="K23" s="45">
        <v>11</v>
      </c>
      <c r="L23" s="18"/>
      <c r="N23" s="23"/>
      <c r="O23" s="34"/>
    </row>
    <row r="24" spans="1:15">
      <c r="A24" s="16"/>
      <c r="B24" s="11" t="s">
        <v>186</v>
      </c>
      <c r="C24" s="27"/>
      <c r="D24" s="27"/>
      <c r="E24" s="27"/>
      <c r="F24" s="27">
        <v>28.319565528083459</v>
      </c>
      <c r="G24" s="27">
        <v>23.807532028938358</v>
      </c>
      <c r="H24" s="27">
        <v>17.596035884066861</v>
      </c>
      <c r="I24" s="27">
        <v>22.056968924875061</v>
      </c>
      <c r="J24" s="36">
        <v>16.985740930148609</v>
      </c>
      <c r="K24" s="45">
        <v>12</v>
      </c>
      <c r="L24" s="18"/>
      <c r="N24" s="23"/>
      <c r="O24" s="34"/>
    </row>
    <row r="25" spans="1:15">
      <c r="A25" s="16"/>
      <c r="B25" s="12" t="s">
        <v>26</v>
      </c>
      <c r="C25" s="28">
        <v>3.0239032627183744</v>
      </c>
      <c r="D25" s="28">
        <v>3.1213466959296334</v>
      </c>
      <c r="E25" s="28">
        <v>3.0237250581132873</v>
      </c>
      <c r="F25" s="28">
        <v>16.884447793381817</v>
      </c>
      <c r="G25" s="28">
        <v>16.703404200271383</v>
      </c>
      <c r="H25" s="28">
        <v>14.245094624771731</v>
      </c>
      <c r="I25" s="28">
        <v>16.632451470919673</v>
      </c>
      <c r="J25" s="50">
        <v>16.166454228413539</v>
      </c>
      <c r="K25" s="45"/>
      <c r="L25" s="18"/>
    </row>
    <row r="26" spans="1:15">
      <c r="A26" s="16"/>
      <c r="B26" s="11" t="s">
        <v>21</v>
      </c>
      <c r="C26" s="27">
        <v>3.5984113988595392</v>
      </c>
      <c r="D26" s="27">
        <v>3.2336767655669867</v>
      </c>
      <c r="E26" s="27">
        <v>2.9282491467191485</v>
      </c>
      <c r="F26" s="27">
        <v>16.003007594759637</v>
      </c>
      <c r="G26" s="27">
        <v>14.811318711465987</v>
      </c>
      <c r="H26" s="27">
        <v>12.920145269341512</v>
      </c>
      <c r="I26" s="27">
        <v>19.051641964645196</v>
      </c>
      <c r="J26" s="36">
        <v>14.783827558339565</v>
      </c>
      <c r="K26" s="45">
        <v>13</v>
      </c>
      <c r="L26" s="18"/>
    </row>
    <row r="27" spans="1:15">
      <c r="A27" s="16"/>
      <c r="B27" s="11" t="s">
        <v>24</v>
      </c>
      <c r="C27" s="27">
        <v>2.338018686555106</v>
      </c>
      <c r="D27" s="27">
        <v>3.296012687760788</v>
      </c>
      <c r="E27" s="27">
        <v>2.5682788461290218</v>
      </c>
      <c r="F27" s="27">
        <v>19.854186905245751</v>
      </c>
      <c r="G27" s="27">
        <v>18.882420860612335</v>
      </c>
      <c r="H27" s="27">
        <v>20.396374832782392</v>
      </c>
      <c r="I27" s="27">
        <v>24.212102443706549</v>
      </c>
      <c r="J27" s="36">
        <v>13.894846206698732</v>
      </c>
      <c r="K27" s="45">
        <v>14</v>
      </c>
      <c r="L27" s="18"/>
    </row>
    <row r="28" spans="1:15">
      <c r="A28" s="16"/>
      <c r="B28" s="11" t="s">
        <v>14</v>
      </c>
      <c r="C28" s="27"/>
      <c r="D28" s="27"/>
      <c r="E28" s="27"/>
      <c r="F28" s="27">
        <v>29.485693306092198</v>
      </c>
      <c r="G28" s="27">
        <v>26.709708654369862</v>
      </c>
      <c r="H28" s="27">
        <v>19.776393683630207</v>
      </c>
      <c r="I28" s="27">
        <v>15.227861203352699</v>
      </c>
      <c r="J28" s="36">
        <v>13.616030239827328</v>
      </c>
      <c r="K28" s="45">
        <v>15</v>
      </c>
      <c r="L28" s="18"/>
    </row>
    <row r="29" spans="1:15">
      <c r="A29" s="16"/>
      <c r="B29" s="11" t="s">
        <v>23</v>
      </c>
      <c r="C29" s="27">
        <v>2.4618701147017292</v>
      </c>
      <c r="D29" s="27">
        <v>4.5215323957648756</v>
      </c>
      <c r="E29" s="27">
        <v>3.9299389037292851</v>
      </c>
      <c r="F29" s="27">
        <v>14.210231201496651</v>
      </c>
      <c r="G29" s="27">
        <v>12.550890136894029</v>
      </c>
      <c r="H29" s="27">
        <v>13.896156738577311</v>
      </c>
      <c r="I29" s="27">
        <v>14.575473768987848</v>
      </c>
      <c r="J29" s="36">
        <v>13.262207314907062</v>
      </c>
      <c r="K29" s="45">
        <v>16</v>
      </c>
      <c r="L29" s="18"/>
    </row>
    <row r="30" spans="1:15">
      <c r="A30" s="16"/>
      <c r="B30" s="11" t="s">
        <v>18</v>
      </c>
      <c r="C30" s="27">
        <v>3.0721945088180993</v>
      </c>
      <c r="D30" s="27">
        <v>3.2798556962750172</v>
      </c>
      <c r="E30" s="27">
        <v>4.0025205205646559</v>
      </c>
      <c r="F30" s="27">
        <v>19.288132726998683</v>
      </c>
      <c r="G30" s="27">
        <v>17.439881320141328</v>
      </c>
      <c r="H30" s="27">
        <v>17.825243991209767</v>
      </c>
      <c r="I30" s="27">
        <v>18.653565916342263</v>
      </c>
      <c r="J30" s="36">
        <v>12.173184631779971</v>
      </c>
      <c r="K30" s="45">
        <v>17</v>
      </c>
      <c r="L30" s="18"/>
    </row>
    <row r="31" spans="1:15">
      <c r="A31" s="16"/>
      <c r="B31" s="11" t="s">
        <v>25</v>
      </c>
      <c r="C31" s="27">
        <v>5.7263849519965557</v>
      </c>
      <c r="D31" s="27">
        <v>6.2063765545755007</v>
      </c>
      <c r="E31" s="27">
        <v>3.814686480376678</v>
      </c>
      <c r="F31" s="27">
        <v>10.067160710915568</v>
      </c>
      <c r="G31" s="27">
        <v>9.5546728869848963</v>
      </c>
      <c r="H31" s="27">
        <v>8.1176038597045732</v>
      </c>
      <c r="I31" s="27">
        <v>12.700683706051203</v>
      </c>
      <c r="J31" s="36">
        <v>11.819038768643745</v>
      </c>
      <c r="K31" s="45">
        <v>18</v>
      </c>
      <c r="L31" s="18"/>
    </row>
    <row r="32" spans="1:15">
      <c r="A32" s="16"/>
      <c r="B32" s="11" t="s">
        <v>5</v>
      </c>
      <c r="C32" s="27">
        <v>1.523763611104721</v>
      </c>
      <c r="D32" s="27">
        <v>2.830514086351485</v>
      </c>
      <c r="E32" s="27">
        <v>5.4277577664789796</v>
      </c>
      <c r="F32" s="27">
        <v>16.898503504585925</v>
      </c>
      <c r="G32" s="27">
        <v>9.165042511566325</v>
      </c>
      <c r="H32" s="27">
        <v>9.015093598909047</v>
      </c>
      <c r="I32" s="27">
        <v>7.9783742394943733</v>
      </c>
      <c r="J32" s="36">
        <v>8.5626412735449087</v>
      </c>
      <c r="K32" s="45">
        <v>19</v>
      </c>
      <c r="L32" s="18"/>
    </row>
    <row r="33" spans="1:14">
      <c r="A33" s="16"/>
      <c r="B33" s="11" t="s">
        <v>22</v>
      </c>
      <c r="C33" s="27">
        <v>2.2516499873396456</v>
      </c>
      <c r="D33" s="27">
        <v>2.7258354815416661</v>
      </c>
      <c r="E33" s="27">
        <v>1.8214951047246519</v>
      </c>
      <c r="F33" s="27">
        <v>10.681393913273524</v>
      </c>
      <c r="G33" s="27">
        <v>12.599087933848278</v>
      </c>
      <c r="H33" s="27">
        <v>5.0071532441373989</v>
      </c>
      <c r="I33" s="27">
        <v>4.9107709532845334</v>
      </c>
      <c r="J33" s="36">
        <v>8.4032607960545818</v>
      </c>
      <c r="K33" s="45">
        <v>20</v>
      </c>
      <c r="L33" s="18"/>
    </row>
    <row r="34" spans="1:14">
      <c r="A34" s="16"/>
      <c r="B34" s="11" t="s">
        <v>8</v>
      </c>
      <c r="C34" s="27">
        <v>2.7127234181498117</v>
      </c>
      <c r="D34" s="27">
        <v>2.0643942071604626</v>
      </c>
      <c r="E34" s="27">
        <v>2.687913918974258</v>
      </c>
      <c r="F34" s="27">
        <v>14.918559723653679</v>
      </c>
      <c r="G34" s="27">
        <v>12.940848177501611</v>
      </c>
      <c r="H34" s="27">
        <v>7.7502068522990175</v>
      </c>
      <c r="I34" s="27">
        <v>4.61078036319328</v>
      </c>
      <c r="J34" s="36">
        <v>6.4290386777891753</v>
      </c>
      <c r="K34" s="45">
        <v>21</v>
      </c>
      <c r="L34" s="18"/>
    </row>
    <row r="35" spans="1:14">
      <c r="A35" s="16"/>
      <c r="B35" s="11" t="s">
        <v>15</v>
      </c>
      <c r="C35" s="27"/>
      <c r="D35" s="27"/>
      <c r="E35" s="27"/>
      <c r="F35" s="27">
        <v>19.869376900438994</v>
      </c>
      <c r="G35" s="27">
        <v>9.9541927337662059</v>
      </c>
      <c r="H35" s="27">
        <v>11.450287961329076</v>
      </c>
      <c r="I35" s="27">
        <v>8.0954943320419002</v>
      </c>
      <c r="J35" s="36">
        <v>5.6314403370161576</v>
      </c>
      <c r="K35" s="45">
        <v>22</v>
      </c>
      <c r="L35" s="18"/>
    </row>
    <row r="36" spans="1:14" ht="14.25" customHeight="1">
      <c r="A36" s="16"/>
      <c r="B36" s="11" t="s">
        <v>6</v>
      </c>
      <c r="C36" s="27"/>
      <c r="D36" s="27"/>
      <c r="E36" s="27"/>
      <c r="F36" s="27">
        <v>19.714584186057881</v>
      </c>
      <c r="G36" s="27">
        <v>9.612320764737122</v>
      </c>
      <c r="H36" s="27">
        <v>8.5475625565638556</v>
      </c>
      <c r="I36" s="27">
        <v>9.0733045548069544</v>
      </c>
      <c r="J36" s="36">
        <v>4.4423595125623203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14.365430796352079</v>
      </c>
      <c r="G37" s="27">
        <v>2.4039771179515115</v>
      </c>
      <c r="H37" s="27">
        <v>5.1524098101675602</v>
      </c>
      <c r="I37" s="27">
        <v>3.4138553200327113</v>
      </c>
      <c r="J37" s="36">
        <v>1.5979281320815799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2" t="s">
        <v>91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190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0"/>
      <c r="I10" s="190"/>
      <c r="J10" s="190"/>
      <c r="K10" s="191" t="s">
        <v>194</v>
      </c>
      <c r="L10" s="18"/>
    </row>
    <row r="11" spans="1:15">
      <c r="A11" s="16"/>
      <c r="B11" s="11"/>
      <c r="C11" s="184">
        <v>2004</v>
      </c>
      <c r="D11" s="184">
        <v>2005</v>
      </c>
      <c r="E11" s="184">
        <v>2006</v>
      </c>
      <c r="F11" s="184">
        <v>2007</v>
      </c>
      <c r="G11" s="184">
        <v>2008</v>
      </c>
      <c r="H11" s="184">
        <v>2009</v>
      </c>
      <c r="I11" s="184">
        <v>2010</v>
      </c>
      <c r="J11" s="184">
        <v>2011</v>
      </c>
      <c r="K11" s="191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177</v>
      </c>
      <c r="C13" s="27"/>
      <c r="D13" s="27"/>
      <c r="E13" s="27"/>
      <c r="F13" s="27">
        <v>30.981849364013147</v>
      </c>
      <c r="G13" s="27">
        <v>29.281756543921343</v>
      </c>
      <c r="H13" s="27">
        <v>27.95823109952461</v>
      </c>
      <c r="I13" s="27">
        <v>36.057233976153931</v>
      </c>
      <c r="J13" s="36">
        <v>38.328219320939368</v>
      </c>
      <c r="K13" s="45">
        <v>1</v>
      </c>
      <c r="L13" s="18"/>
    </row>
    <row r="14" spans="1:15">
      <c r="A14" s="16"/>
      <c r="B14" s="11" t="s">
        <v>14</v>
      </c>
      <c r="C14" s="27"/>
      <c r="D14" s="27"/>
      <c r="E14" s="27"/>
      <c r="F14" s="27">
        <v>38.834931653539023</v>
      </c>
      <c r="G14" s="27">
        <v>31.237398752058404</v>
      </c>
      <c r="H14" s="27">
        <v>34.807306091910263</v>
      </c>
      <c r="I14" s="27">
        <v>30.659143671574252</v>
      </c>
      <c r="J14" s="36">
        <v>36.366635539625477</v>
      </c>
      <c r="K14" s="45">
        <v>2</v>
      </c>
      <c r="L14" s="18"/>
    </row>
    <row r="15" spans="1:15">
      <c r="A15" s="16"/>
      <c r="B15" s="11" t="s">
        <v>10</v>
      </c>
      <c r="C15" s="27">
        <v>26.0795245986738</v>
      </c>
      <c r="D15" s="27">
        <v>32.75550081352737</v>
      </c>
      <c r="E15" s="27">
        <v>28.497977998598522</v>
      </c>
      <c r="F15" s="27">
        <v>37.913480589848966</v>
      </c>
      <c r="G15" s="27">
        <v>33.344595574975436</v>
      </c>
      <c r="H15" s="27">
        <v>26.956267577997256</v>
      </c>
      <c r="I15" s="27">
        <v>35.869887509654852</v>
      </c>
      <c r="J15" s="36">
        <v>34.416490882584725</v>
      </c>
      <c r="K15" s="45">
        <v>3</v>
      </c>
      <c r="L15" s="18"/>
    </row>
    <row r="16" spans="1:15">
      <c r="A16" s="16"/>
      <c r="B16" s="11" t="s">
        <v>7</v>
      </c>
      <c r="C16" s="27">
        <v>31.591668415191183</v>
      </c>
      <c r="D16" s="27">
        <v>29.753748901395848</v>
      </c>
      <c r="E16" s="27">
        <v>26.268827366694371</v>
      </c>
      <c r="F16" s="27">
        <v>31.749783049274306</v>
      </c>
      <c r="G16" s="27">
        <v>30.825645721164761</v>
      </c>
      <c r="H16" s="27">
        <v>22.086727883278414</v>
      </c>
      <c r="I16" s="27">
        <v>30.020627179130631</v>
      </c>
      <c r="J16" s="36">
        <v>30.416544036382419</v>
      </c>
      <c r="K16" s="45">
        <v>4</v>
      </c>
      <c r="L16" s="18"/>
    </row>
    <row r="17" spans="1:15">
      <c r="A17" s="16"/>
      <c r="B17" s="11" t="s">
        <v>19</v>
      </c>
      <c r="C17" s="27">
        <v>30.834386303542054</v>
      </c>
      <c r="D17" s="27">
        <v>25.525769742032402</v>
      </c>
      <c r="E17" s="27">
        <v>26.855428745711652</v>
      </c>
      <c r="F17" s="27">
        <v>23.627189076877414</v>
      </c>
      <c r="G17" s="27">
        <v>17.780334899475527</v>
      </c>
      <c r="H17" s="27">
        <v>27.804046341830084</v>
      </c>
      <c r="I17" s="27">
        <v>34.424955841003751</v>
      </c>
      <c r="J17" s="36">
        <v>29.053609381598218</v>
      </c>
      <c r="K17" s="45">
        <v>5</v>
      </c>
      <c r="L17" s="18"/>
    </row>
    <row r="18" spans="1:15">
      <c r="A18" s="16"/>
      <c r="B18" s="11" t="s">
        <v>9</v>
      </c>
      <c r="C18" s="27"/>
      <c r="D18" s="27"/>
      <c r="E18" s="27"/>
      <c r="F18" s="27">
        <v>32.60277516118483</v>
      </c>
      <c r="G18" s="27">
        <v>34.053867179481642</v>
      </c>
      <c r="H18" s="27">
        <v>28.221549891978288</v>
      </c>
      <c r="I18" s="27">
        <v>31.188313587369322</v>
      </c>
      <c r="J18" s="36">
        <v>28.896039929073357</v>
      </c>
      <c r="K18" s="45">
        <v>6</v>
      </c>
      <c r="L18" s="18"/>
    </row>
    <row r="19" spans="1:15">
      <c r="A19" s="16"/>
      <c r="B19" s="12" t="s">
        <v>4</v>
      </c>
      <c r="C19" s="50">
        <v>21.21811537334214</v>
      </c>
      <c r="D19" s="50">
        <v>22.047994779036483</v>
      </c>
      <c r="E19" s="50">
        <v>24.87366422182329</v>
      </c>
      <c r="F19" s="50">
        <v>24.321664823814697</v>
      </c>
      <c r="G19" s="50">
        <v>27.887770561353019</v>
      </c>
      <c r="H19" s="50">
        <v>20.401263363470129</v>
      </c>
      <c r="I19" s="50">
        <v>25.100379179255427</v>
      </c>
      <c r="J19" s="50">
        <v>28.151584287222022</v>
      </c>
      <c r="K19" s="107">
        <v>7</v>
      </c>
      <c r="L19" s="18"/>
    </row>
    <row r="20" spans="1:15">
      <c r="A20" s="16"/>
      <c r="B20" s="12" t="s">
        <v>26</v>
      </c>
      <c r="C20" s="28">
        <v>25.424812444090328</v>
      </c>
      <c r="D20" s="28">
        <v>24.802999952109559</v>
      </c>
      <c r="E20" s="28">
        <v>25.225092712458206</v>
      </c>
      <c r="F20" s="28">
        <v>29.601981313450782</v>
      </c>
      <c r="G20" s="28">
        <v>27.622357906666402</v>
      </c>
      <c r="H20" s="28">
        <v>25.6504819623133</v>
      </c>
      <c r="I20" s="28">
        <v>27.549349995884519</v>
      </c>
      <c r="J20" s="50">
        <v>27.485615777590628</v>
      </c>
      <c r="K20" s="45"/>
      <c r="L20" s="18"/>
    </row>
    <row r="21" spans="1:15">
      <c r="A21" s="16"/>
      <c r="B21" s="11" t="s">
        <v>11</v>
      </c>
      <c r="C21" s="27"/>
      <c r="D21" s="27"/>
      <c r="E21" s="27"/>
      <c r="F21" s="27">
        <v>39.188070394722004</v>
      </c>
      <c r="G21" s="27">
        <v>37.321505345524379</v>
      </c>
      <c r="H21" s="27">
        <v>28.100675091293486</v>
      </c>
      <c r="I21" s="27">
        <v>29.859871721338919</v>
      </c>
      <c r="J21" s="36">
        <v>27.381672885389431</v>
      </c>
      <c r="K21" s="45">
        <v>8</v>
      </c>
      <c r="L21" s="18"/>
    </row>
    <row r="22" spans="1:15">
      <c r="A22" s="16"/>
      <c r="B22" s="11" t="s">
        <v>17</v>
      </c>
      <c r="C22" s="27"/>
      <c r="D22" s="27"/>
      <c r="E22" s="27"/>
      <c r="F22" s="27">
        <v>36.250328610352888</v>
      </c>
      <c r="G22" s="27">
        <v>29.184836194716347</v>
      </c>
      <c r="H22" s="27">
        <v>19.301966833783265</v>
      </c>
      <c r="I22" s="27">
        <v>22.350674373795762</v>
      </c>
      <c r="J22" s="36">
        <v>26.721107329739525</v>
      </c>
      <c r="K22" s="45">
        <v>9</v>
      </c>
      <c r="L22" s="18"/>
    </row>
    <row r="23" spans="1:15">
      <c r="A23" s="16"/>
      <c r="B23" s="154" t="s">
        <v>20</v>
      </c>
      <c r="C23" s="49">
        <v>31.789315306090458</v>
      </c>
      <c r="D23" s="49">
        <v>26.602186806140072</v>
      </c>
      <c r="E23" s="49">
        <v>27.35677456461784</v>
      </c>
      <c r="F23" s="49">
        <v>32.609345786787159</v>
      </c>
      <c r="G23" s="49">
        <v>24.977867612297803</v>
      </c>
      <c r="H23" s="49">
        <v>26.89897100093545</v>
      </c>
      <c r="I23" s="49">
        <v>27.164977946448616</v>
      </c>
      <c r="J23" s="36">
        <v>26.477684775286715</v>
      </c>
      <c r="K23" s="45">
        <v>10</v>
      </c>
      <c r="L23" s="18"/>
      <c r="N23" s="23"/>
      <c r="O23" s="34"/>
    </row>
    <row r="24" spans="1:15">
      <c r="A24" s="16"/>
      <c r="B24" s="11" t="s">
        <v>22</v>
      </c>
      <c r="C24" s="27">
        <v>26.984776810963162</v>
      </c>
      <c r="D24" s="27">
        <v>27.149625932195526</v>
      </c>
      <c r="E24" s="27">
        <v>25.264611831070926</v>
      </c>
      <c r="F24" s="27">
        <v>20.473861952556675</v>
      </c>
      <c r="G24" s="27">
        <v>21.659754987118102</v>
      </c>
      <c r="H24" s="27">
        <v>21.675859212860779</v>
      </c>
      <c r="I24" s="27">
        <v>24.101986592588499</v>
      </c>
      <c r="J24" s="36">
        <v>26.387685136534127</v>
      </c>
      <c r="K24" s="45">
        <v>11</v>
      </c>
      <c r="L24" s="18"/>
      <c r="N24" s="23"/>
      <c r="O24" s="34"/>
    </row>
    <row r="25" spans="1:15">
      <c r="A25" s="16"/>
      <c r="B25" s="11" t="s">
        <v>24</v>
      </c>
      <c r="C25" s="27">
        <v>28.811885187651015</v>
      </c>
      <c r="D25" s="27">
        <v>25.751724952266557</v>
      </c>
      <c r="E25" s="27">
        <v>26.907707131360493</v>
      </c>
      <c r="F25" s="27">
        <v>35.31136286627676</v>
      </c>
      <c r="G25" s="27">
        <v>31.434704303698783</v>
      </c>
      <c r="H25" s="27">
        <v>30.553255353727433</v>
      </c>
      <c r="I25" s="27">
        <v>32.563865181072956</v>
      </c>
      <c r="J25" s="36">
        <v>26.185469184638681</v>
      </c>
      <c r="K25" s="45">
        <v>12</v>
      </c>
      <c r="L25" s="18"/>
    </row>
    <row r="26" spans="1:15">
      <c r="A26" s="16"/>
      <c r="B26" s="11" t="s">
        <v>8</v>
      </c>
      <c r="C26" s="27">
        <v>30.259702156455397</v>
      </c>
      <c r="D26" s="27">
        <v>31.525780775049135</v>
      </c>
      <c r="E26" s="27">
        <v>34.172585678580006</v>
      </c>
      <c r="F26" s="27">
        <v>35.634179973363075</v>
      </c>
      <c r="G26" s="27">
        <v>24.491064934950796</v>
      </c>
      <c r="H26" s="27">
        <v>28.666773610712415</v>
      </c>
      <c r="I26" s="27">
        <v>19.352707916929425</v>
      </c>
      <c r="J26" s="36">
        <v>25.39817114985939</v>
      </c>
      <c r="K26" s="45">
        <v>13</v>
      </c>
      <c r="L26" s="18"/>
    </row>
    <row r="27" spans="1:15">
      <c r="A27" s="16"/>
      <c r="B27" s="11" t="s">
        <v>23</v>
      </c>
      <c r="C27" s="27">
        <v>18.440286607783481</v>
      </c>
      <c r="D27" s="27">
        <v>20.617929775245042</v>
      </c>
      <c r="E27" s="27">
        <v>19.207771679330591</v>
      </c>
      <c r="F27" s="27">
        <v>22.179676065187095</v>
      </c>
      <c r="G27" s="27">
        <v>22.191212735104568</v>
      </c>
      <c r="H27" s="27">
        <v>23.944221609889787</v>
      </c>
      <c r="I27" s="27">
        <v>21.933388489056156</v>
      </c>
      <c r="J27" s="36">
        <v>23.694476061154209</v>
      </c>
      <c r="K27" s="45">
        <v>14</v>
      </c>
      <c r="L27" s="18"/>
    </row>
    <row r="28" spans="1:15">
      <c r="A28" s="16"/>
      <c r="B28" s="11" t="s">
        <v>16</v>
      </c>
      <c r="C28" s="27"/>
      <c r="D28" s="27"/>
      <c r="E28" s="27"/>
      <c r="F28" s="27">
        <v>31.534578106634299</v>
      </c>
      <c r="G28" s="27">
        <v>18.437679494543367</v>
      </c>
      <c r="H28" s="27">
        <v>16.919128994041451</v>
      </c>
      <c r="I28" s="27">
        <v>8.2886592653660998</v>
      </c>
      <c r="J28" s="36">
        <v>22.103201399170395</v>
      </c>
      <c r="K28" s="45">
        <v>15</v>
      </c>
      <c r="L28" s="18"/>
    </row>
    <row r="29" spans="1:15">
      <c r="A29" s="16"/>
      <c r="B29" s="11" t="s">
        <v>3</v>
      </c>
      <c r="C29" s="27"/>
      <c r="D29" s="27"/>
      <c r="E29" s="27"/>
      <c r="F29" s="27">
        <v>29.638523322497672</v>
      </c>
      <c r="G29" s="27">
        <v>28.231890574026053</v>
      </c>
      <c r="H29" s="27">
        <v>18.358182880290876</v>
      </c>
      <c r="I29" s="27">
        <v>22.741592717753214</v>
      </c>
      <c r="J29" s="36">
        <v>21.26979875576766</v>
      </c>
      <c r="K29" s="45">
        <v>16</v>
      </c>
      <c r="L29" s="18"/>
    </row>
    <row r="30" spans="1:15">
      <c r="A30" s="16"/>
      <c r="B30" s="11" t="s">
        <v>18</v>
      </c>
      <c r="C30" s="27">
        <v>27.86971208609922</v>
      </c>
      <c r="D30" s="27">
        <v>26.504547666994345</v>
      </c>
      <c r="E30" s="27">
        <v>21.011625258114535</v>
      </c>
      <c r="F30" s="27">
        <v>28.265145193131307</v>
      </c>
      <c r="G30" s="27">
        <v>26.984350986732846</v>
      </c>
      <c r="H30" s="27">
        <v>23.267912525399584</v>
      </c>
      <c r="I30" s="27">
        <v>25.726023855240541</v>
      </c>
      <c r="J30" s="36">
        <v>20.855060323573145</v>
      </c>
      <c r="K30" s="45">
        <v>17</v>
      </c>
      <c r="L30" s="18"/>
    </row>
    <row r="31" spans="1:15">
      <c r="A31" s="16"/>
      <c r="B31" s="11" t="s">
        <v>15</v>
      </c>
      <c r="C31" s="27"/>
      <c r="D31" s="27"/>
      <c r="E31" s="27"/>
      <c r="F31" s="27">
        <v>30.073035520488077</v>
      </c>
      <c r="G31" s="27">
        <v>17.249643471545145</v>
      </c>
      <c r="H31" s="27">
        <v>26.347866081032301</v>
      </c>
      <c r="I31" s="27">
        <v>27.665913330463482</v>
      </c>
      <c r="J31" s="36">
        <v>20.046916972398993</v>
      </c>
      <c r="K31" s="45">
        <v>18</v>
      </c>
      <c r="L31" s="18"/>
    </row>
    <row r="32" spans="1:15">
      <c r="A32" s="16"/>
      <c r="B32" s="11" t="s">
        <v>5</v>
      </c>
      <c r="C32" s="27">
        <v>20.019663401768504</v>
      </c>
      <c r="D32" s="27">
        <v>23.631763351271751</v>
      </c>
      <c r="E32" s="27">
        <v>23.021900142483748</v>
      </c>
      <c r="F32" s="27">
        <v>25.922679297593771</v>
      </c>
      <c r="G32" s="27">
        <v>15.238612114779382</v>
      </c>
      <c r="H32" s="27">
        <v>28.198134909156032</v>
      </c>
      <c r="I32" s="27">
        <v>27.036181560845961</v>
      </c>
      <c r="J32" s="36">
        <v>19.737537410094934</v>
      </c>
      <c r="K32" s="45">
        <v>19</v>
      </c>
      <c r="L32" s="18"/>
    </row>
    <row r="33" spans="1:14">
      <c r="A33" s="16"/>
      <c r="B33" s="11" t="s">
        <v>25</v>
      </c>
      <c r="C33" s="27">
        <v>18.06547979102994</v>
      </c>
      <c r="D33" s="27">
        <v>25.951547110075225</v>
      </c>
      <c r="E33" s="27">
        <v>18.975918993789776</v>
      </c>
      <c r="F33" s="27">
        <v>26.903720777413675</v>
      </c>
      <c r="G33" s="27">
        <v>17.588005584896045</v>
      </c>
      <c r="H33" s="27">
        <v>15.444302938469692</v>
      </c>
      <c r="I33" s="27">
        <v>18.081748594333984</v>
      </c>
      <c r="J33" s="36">
        <v>19.357949497735603</v>
      </c>
      <c r="K33" s="45">
        <v>20</v>
      </c>
      <c r="L33" s="18"/>
    </row>
    <row r="34" spans="1:14">
      <c r="A34" s="16"/>
      <c r="B34" s="11" t="s">
        <v>21</v>
      </c>
      <c r="C34" s="27">
        <v>26.258600135016728</v>
      </c>
      <c r="D34" s="27">
        <v>20.459906297377977</v>
      </c>
      <c r="E34" s="27">
        <v>23.565415689830992</v>
      </c>
      <c r="F34" s="27">
        <v>24.187045970736179</v>
      </c>
      <c r="G34" s="27">
        <v>18.848816726107106</v>
      </c>
      <c r="H34" s="27">
        <v>17.053593390534342</v>
      </c>
      <c r="I34" s="27">
        <v>20.832974875859009</v>
      </c>
      <c r="J34" s="36">
        <v>19.326416530577344</v>
      </c>
      <c r="K34" s="45">
        <v>21</v>
      </c>
      <c r="L34" s="18"/>
    </row>
    <row r="35" spans="1:14">
      <c r="A35" s="16"/>
      <c r="B35" s="11" t="s">
        <v>12</v>
      </c>
      <c r="C35" s="27"/>
      <c r="D35" s="27"/>
      <c r="E35" s="27"/>
      <c r="F35" s="27">
        <v>31.67096061832904</v>
      </c>
      <c r="G35" s="27">
        <v>11.793380574612048</v>
      </c>
      <c r="H35" s="27">
        <v>22.163048609788216</v>
      </c>
      <c r="I35" s="27">
        <v>18.446328852119958</v>
      </c>
      <c r="J35" s="36">
        <v>19.048896688251883</v>
      </c>
      <c r="K35" s="45">
        <v>22</v>
      </c>
      <c r="L35" s="18"/>
    </row>
    <row r="36" spans="1:14" ht="14.25" customHeight="1">
      <c r="A36" s="16"/>
      <c r="B36" s="11" t="s">
        <v>6</v>
      </c>
      <c r="C36" s="27"/>
      <c r="D36" s="27"/>
      <c r="E36" s="27"/>
      <c r="F36" s="27">
        <v>37.452272879999512</v>
      </c>
      <c r="G36" s="27">
        <v>27.68591835882258</v>
      </c>
      <c r="H36" s="27">
        <v>14.673580705916889</v>
      </c>
      <c r="I36" s="27">
        <v>23.112345757280604</v>
      </c>
      <c r="J36" s="36">
        <v>18.840753630145205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18.254882636276566</v>
      </c>
      <c r="G37" s="27">
        <v>6.8659765731408351</v>
      </c>
      <c r="H37" s="27">
        <v>9.2442959624996757</v>
      </c>
      <c r="I37" s="27">
        <v>5.4089487142875692</v>
      </c>
      <c r="J37" s="36">
        <v>3.3111039171252834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2" t="s">
        <v>43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190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0"/>
      <c r="I10" s="190"/>
      <c r="J10" s="190"/>
      <c r="K10" s="191" t="s">
        <v>194</v>
      </c>
      <c r="L10" s="18"/>
    </row>
    <row r="11" spans="1:15">
      <c r="A11" s="16"/>
      <c r="B11" s="11"/>
      <c r="C11" s="184">
        <v>2004</v>
      </c>
      <c r="D11" s="184">
        <v>2005</v>
      </c>
      <c r="E11" s="184">
        <v>2006</v>
      </c>
      <c r="F11" s="184">
        <v>2007</v>
      </c>
      <c r="G11" s="184">
        <v>2008</v>
      </c>
      <c r="H11" s="184">
        <v>2009</v>
      </c>
      <c r="I11" s="184">
        <v>2010</v>
      </c>
      <c r="J11" s="184">
        <v>2011</v>
      </c>
      <c r="K11" s="191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10</v>
      </c>
      <c r="C13" s="27">
        <v>15.597151240956453</v>
      </c>
      <c r="D13" s="27">
        <v>14.313954220892775</v>
      </c>
      <c r="E13" s="27">
        <v>12.869046915498069</v>
      </c>
      <c r="F13" s="27">
        <v>13.532304850356367</v>
      </c>
      <c r="G13" s="27">
        <v>14.508600068817131</v>
      </c>
      <c r="H13" s="27">
        <v>14.680080449996732</v>
      </c>
      <c r="I13" s="27">
        <v>21.582735129713488</v>
      </c>
      <c r="J13" s="36">
        <v>17.641320391742184</v>
      </c>
      <c r="K13" s="45">
        <v>1</v>
      </c>
      <c r="L13" s="18"/>
    </row>
    <row r="14" spans="1:15">
      <c r="A14" s="16"/>
      <c r="B14" s="11" t="s">
        <v>7</v>
      </c>
      <c r="C14" s="27">
        <v>21.562669808630716</v>
      </c>
      <c r="D14" s="27">
        <v>21.848984917051972</v>
      </c>
      <c r="E14" s="27">
        <v>19.634098649155113</v>
      </c>
      <c r="F14" s="27">
        <v>14.406332949282488</v>
      </c>
      <c r="G14" s="27">
        <v>17.007837666196522</v>
      </c>
      <c r="H14" s="27">
        <v>12.851826079488982</v>
      </c>
      <c r="I14" s="27">
        <v>17.864317289116595</v>
      </c>
      <c r="J14" s="36">
        <v>17.247822269333966</v>
      </c>
      <c r="K14" s="45">
        <v>2</v>
      </c>
      <c r="L14" s="18"/>
    </row>
    <row r="15" spans="1:15">
      <c r="A15" s="16"/>
      <c r="B15" s="11" t="s">
        <v>8</v>
      </c>
      <c r="C15" s="27">
        <v>18.085926963500679</v>
      </c>
      <c r="D15" s="27">
        <v>15.302578313139456</v>
      </c>
      <c r="E15" s="27">
        <v>13.55041868477908</v>
      </c>
      <c r="F15" s="27">
        <v>14.627953710109324</v>
      </c>
      <c r="G15" s="27">
        <v>9.6621308366859537</v>
      </c>
      <c r="H15" s="27">
        <v>10.901327231894092</v>
      </c>
      <c r="I15" s="27">
        <v>10.816917666926754</v>
      </c>
      <c r="J15" s="36">
        <v>17.079215258467869</v>
      </c>
      <c r="K15" s="45">
        <v>3</v>
      </c>
      <c r="L15" s="18"/>
    </row>
    <row r="16" spans="1:15">
      <c r="A16" s="16"/>
      <c r="B16" s="11" t="s">
        <v>14</v>
      </c>
      <c r="C16" s="27"/>
      <c r="D16" s="27"/>
      <c r="E16" s="27"/>
      <c r="F16" s="27">
        <v>10.847047385293189</v>
      </c>
      <c r="G16" s="27">
        <v>11.064572537003475</v>
      </c>
      <c r="H16" s="27">
        <v>11.466140740060117</v>
      </c>
      <c r="I16" s="27">
        <v>8.9361688233238965</v>
      </c>
      <c r="J16" s="36">
        <v>15.010316657067611</v>
      </c>
      <c r="K16" s="45">
        <v>4</v>
      </c>
      <c r="L16" s="18"/>
    </row>
    <row r="17" spans="1:15">
      <c r="A17" s="16"/>
      <c r="B17" s="11" t="s">
        <v>9</v>
      </c>
      <c r="C17" s="27"/>
      <c r="D17" s="27"/>
      <c r="E17" s="27"/>
      <c r="F17" s="27">
        <v>9.6034926228348034</v>
      </c>
      <c r="G17" s="27">
        <v>12.135348580935815</v>
      </c>
      <c r="H17" s="27">
        <v>14.277967084116419</v>
      </c>
      <c r="I17" s="27">
        <v>15.373658442162316</v>
      </c>
      <c r="J17" s="36">
        <v>14.876945557233858</v>
      </c>
      <c r="K17" s="45">
        <v>5</v>
      </c>
      <c r="L17" s="18"/>
    </row>
    <row r="18" spans="1:15">
      <c r="A18" s="16"/>
      <c r="B18" s="11" t="s">
        <v>11</v>
      </c>
      <c r="C18" s="27"/>
      <c r="D18" s="27"/>
      <c r="E18" s="27"/>
      <c r="F18" s="27">
        <v>13.254902213445613</v>
      </c>
      <c r="G18" s="27">
        <v>21.194932500214968</v>
      </c>
      <c r="H18" s="27">
        <v>17.378795886988275</v>
      </c>
      <c r="I18" s="27">
        <v>17.311214047183022</v>
      </c>
      <c r="J18" s="36">
        <v>14.489232306019922</v>
      </c>
      <c r="K18" s="45">
        <v>6</v>
      </c>
      <c r="L18" s="18"/>
    </row>
    <row r="19" spans="1:15">
      <c r="A19" s="16"/>
      <c r="B19" s="12" t="s">
        <v>4</v>
      </c>
      <c r="C19" s="50">
        <v>10.569861173736172</v>
      </c>
      <c r="D19" s="50">
        <v>10.335234814126707</v>
      </c>
      <c r="E19" s="50">
        <v>10.829363274287742</v>
      </c>
      <c r="F19" s="50">
        <v>8.1192782646245085</v>
      </c>
      <c r="G19" s="50">
        <v>13.340940918785682</v>
      </c>
      <c r="H19" s="50">
        <v>10.385429571265909</v>
      </c>
      <c r="I19" s="50">
        <v>13.908136597801843</v>
      </c>
      <c r="J19" s="50">
        <v>14.3717649057196</v>
      </c>
      <c r="K19" s="107">
        <v>7</v>
      </c>
      <c r="L19" s="18"/>
    </row>
    <row r="20" spans="1:15">
      <c r="A20" s="16"/>
      <c r="B20" s="11" t="s">
        <v>177</v>
      </c>
      <c r="C20" s="27"/>
      <c r="D20" s="27"/>
      <c r="E20" s="27"/>
      <c r="F20" s="27">
        <v>12.199514077461769</v>
      </c>
      <c r="G20" s="27">
        <v>13.179759673229949</v>
      </c>
      <c r="H20" s="27">
        <v>12.899670295966878</v>
      </c>
      <c r="I20" s="27">
        <v>17.256548262845367</v>
      </c>
      <c r="J20" s="36">
        <v>13.825882919198603</v>
      </c>
      <c r="K20" s="45">
        <v>8</v>
      </c>
      <c r="L20" s="18"/>
    </row>
    <row r="21" spans="1:15">
      <c r="A21" s="16"/>
      <c r="B21" s="11" t="s">
        <v>3</v>
      </c>
      <c r="C21" s="53"/>
      <c r="D21" s="53"/>
      <c r="E21" s="53"/>
      <c r="F21" s="53">
        <v>11.824585115163433</v>
      </c>
      <c r="G21" s="53">
        <v>11.549567921554145</v>
      </c>
      <c r="H21" s="53">
        <v>7.6123689052186778</v>
      </c>
      <c r="I21" s="53">
        <v>10.438119316965862</v>
      </c>
      <c r="J21" s="36">
        <v>13.720887763425409</v>
      </c>
      <c r="K21" s="108">
        <v>9</v>
      </c>
      <c r="L21" s="18"/>
    </row>
    <row r="22" spans="1:15">
      <c r="A22" s="16"/>
      <c r="B22" s="11" t="s">
        <v>19</v>
      </c>
      <c r="C22" s="53">
        <v>13.137912581339481</v>
      </c>
      <c r="D22" s="53">
        <v>11.954304503355633</v>
      </c>
      <c r="E22" s="53">
        <v>12.760786543851522</v>
      </c>
      <c r="F22" s="53">
        <v>5.8103108766276037</v>
      </c>
      <c r="G22" s="53">
        <v>4.4570175917832167</v>
      </c>
      <c r="H22" s="53">
        <v>11.450096911513882</v>
      </c>
      <c r="I22" s="53">
        <v>13.502397851960978</v>
      </c>
      <c r="J22" s="36">
        <v>12.800138012515225</v>
      </c>
      <c r="K22" s="108">
        <v>10</v>
      </c>
      <c r="L22" s="18"/>
    </row>
    <row r="23" spans="1:15">
      <c r="A23" s="16"/>
      <c r="B23" s="11" t="s">
        <v>24</v>
      </c>
      <c r="C23" s="27">
        <v>16.203981178793978</v>
      </c>
      <c r="D23" s="27">
        <v>13.250402561287766</v>
      </c>
      <c r="E23" s="27">
        <v>14.997609082217455</v>
      </c>
      <c r="F23" s="27">
        <v>11.890910845105289</v>
      </c>
      <c r="G23" s="27">
        <v>12.388370523128376</v>
      </c>
      <c r="H23" s="27">
        <v>14.109738974693482</v>
      </c>
      <c r="I23" s="27">
        <v>17.43594566082114</v>
      </c>
      <c r="J23" s="36">
        <v>12.743786786205854</v>
      </c>
      <c r="K23" s="45">
        <v>11</v>
      </c>
      <c r="L23" s="18"/>
      <c r="N23" s="23"/>
      <c r="O23" s="34"/>
    </row>
    <row r="24" spans="1:15">
      <c r="A24" s="16"/>
      <c r="B24" s="11" t="s">
        <v>25</v>
      </c>
      <c r="C24" s="53">
        <v>13.554086353661434</v>
      </c>
      <c r="D24" s="53">
        <v>18.50155824209326</v>
      </c>
      <c r="E24" s="53">
        <v>9.893155740125767</v>
      </c>
      <c r="F24" s="53">
        <v>12.645241834766463</v>
      </c>
      <c r="G24" s="53">
        <v>9.6265995784826188</v>
      </c>
      <c r="H24" s="53">
        <v>5.9464270774264927</v>
      </c>
      <c r="I24" s="53">
        <v>8.7617892676540858</v>
      </c>
      <c r="J24" s="36">
        <v>12.686364438687772</v>
      </c>
      <c r="K24" s="108">
        <v>12</v>
      </c>
      <c r="L24" s="18"/>
      <c r="N24" s="23"/>
      <c r="O24" s="34"/>
    </row>
    <row r="25" spans="1:15">
      <c r="A25" s="16"/>
      <c r="B25" s="11" t="s">
        <v>22</v>
      </c>
      <c r="C25" s="53">
        <v>14.761381895456235</v>
      </c>
      <c r="D25" s="53">
        <v>11.635299057960584</v>
      </c>
      <c r="E25" s="53">
        <v>13.301220481808842</v>
      </c>
      <c r="F25" s="53">
        <v>6.0092233666903088</v>
      </c>
      <c r="G25" s="53">
        <v>9.8056505015612352</v>
      </c>
      <c r="H25" s="53">
        <v>10.607978690862202</v>
      </c>
      <c r="I25" s="53">
        <v>12.771866785139668</v>
      </c>
      <c r="J25" s="36">
        <v>12.468435098817521</v>
      </c>
      <c r="K25" s="108">
        <v>13</v>
      </c>
      <c r="L25" s="18"/>
    </row>
    <row r="26" spans="1:15">
      <c r="A26" s="16"/>
      <c r="B26" s="11" t="s">
        <v>23</v>
      </c>
      <c r="C26" s="27">
        <v>9.8575536304122942</v>
      </c>
      <c r="D26" s="27">
        <v>9.5546718561751387</v>
      </c>
      <c r="E26" s="27">
        <v>11.195667109173744</v>
      </c>
      <c r="F26" s="27">
        <v>8.5360412140272288</v>
      </c>
      <c r="G26" s="27">
        <v>10.059217800641965</v>
      </c>
      <c r="H26" s="27">
        <v>13.308731827156564</v>
      </c>
      <c r="I26" s="27">
        <v>13.107141883933787</v>
      </c>
      <c r="J26" s="36">
        <v>12.444981605145829</v>
      </c>
      <c r="K26" s="45">
        <v>14</v>
      </c>
      <c r="L26" s="18"/>
    </row>
    <row r="27" spans="1:15">
      <c r="A27" s="16"/>
      <c r="B27" s="11" t="s">
        <v>17</v>
      </c>
      <c r="C27" s="27"/>
      <c r="D27" s="27"/>
      <c r="E27" s="27"/>
      <c r="F27" s="27">
        <v>11.415248011753809</v>
      </c>
      <c r="G27" s="27">
        <v>10.379755842202098</v>
      </c>
      <c r="H27" s="27">
        <v>7.8053550768552675</v>
      </c>
      <c r="I27" s="27">
        <v>10.212359966803881</v>
      </c>
      <c r="J27" s="36">
        <v>12.252059715641781</v>
      </c>
      <c r="K27" s="45">
        <v>15</v>
      </c>
      <c r="L27" s="18"/>
    </row>
    <row r="28" spans="1:15">
      <c r="A28" s="16"/>
      <c r="B28" s="12" t="s">
        <v>26</v>
      </c>
      <c r="C28" s="28">
        <v>11.710839766460071</v>
      </c>
      <c r="D28" s="28">
        <v>12.066296565250164</v>
      </c>
      <c r="E28" s="28">
        <v>12.734373521722237</v>
      </c>
      <c r="F28" s="28">
        <v>8.8205636230605258</v>
      </c>
      <c r="G28" s="28">
        <v>10.466022814245227</v>
      </c>
      <c r="H28" s="28">
        <v>10.025711479145325</v>
      </c>
      <c r="I28" s="28">
        <v>12.317556110715099</v>
      </c>
      <c r="J28" s="50">
        <v>12.179393503642071</v>
      </c>
      <c r="K28" s="45"/>
      <c r="L28" s="18"/>
    </row>
    <row r="29" spans="1:15">
      <c r="A29" s="16"/>
      <c r="B29" s="11" t="s">
        <v>16</v>
      </c>
      <c r="C29" s="27"/>
      <c r="D29" s="27"/>
      <c r="E29" s="27"/>
      <c r="F29" s="27">
        <v>11.345068115690697</v>
      </c>
      <c r="G29" s="27">
        <v>7.1465529927229055</v>
      </c>
      <c r="H29" s="27">
        <v>9.2451485702544716</v>
      </c>
      <c r="I29" s="27">
        <v>5.3591795064565586</v>
      </c>
      <c r="J29" s="36">
        <v>12.108527977116685</v>
      </c>
      <c r="K29" s="45">
        <v>16</v>
      </c>
      <c r="L29" s="18"/>
    </row>
    <row r="30" spans="1:15">
      <c r="A30" s="16"/>
      <c r="B30" s="11" t="s">
        <v>18</v>
      </c>
      <c r="C30" s="27">
        <v>14.519226992419181</v>
      </c>
      <c r="D30" s="27">
        <v>12.927972208171488</v>
      </c>
      <c r="E30" s="27">
        <v>9.0459498982238777</v>
      </c>
      <c r="F30" s="27">
        <v>10.781127650110104</v>
      </c>
      <c r="G30" s="27">
        <v>10.006384893788756</v>
      </c>
      <c r="H30" s="27">
        <v>11.354345268692196</v>
      </c>
      <c r="I30" s="27">
        <v>12.96460339425629</v>
      </c>
      <c r="J30" s="36">
        <v>11.322684798839608</v>
      </c>
      <c r="K30" s="45">
        <v>17</v>
      </c>
      <c r="L30" s="18"/>
    </row>
    <row r="31" spans="1:15">
      <c r="A31" s="16"/>
      <c r="B31" s="11" t="s">
        <v>20</v>
      </c>
      <c r="C31" s="27">
        <v>15.61818884721076</v>
      </c>
      <c r="D31" s="27">
        <v>12.486026920358816</v>
      </c>
      <c r="E31" s="27">
        <v>12.727344783645197</v>
      </c>
      <c r="F31" s="27">
        <v>10.726455994157103</v>
      </c>
      <c r="G31" s="27">
        <v>7.7505302397009128</v>
      </c>
      <c r="H31" s="27">
        <v>10.879326473339573</v>
      </c>
      <c r="I31" s="27">
        <v>13.23149710660303</v>
      </c>
      <c r="J31" s="36">
        <v>11.25466827069098</v>
      </c>
      <c r="K31" s="45">
        <v>18</v>
      </c>
      <c r="L31" s="18"/>
    </row>
    <row r="32" spans="1:15">
      <c r="A32" s="16"/>
      <c r="B32" s="11" t="s">
        <v>21</v>
      </c>
      <c r="C32" s="27">
        <v>12.764288074000657</v>
      </c>
      <c r="D32" s="27">
        <v>12.081228145357903</v>
      </c>
      <c r="E32" s="27">
        <v>15.793692307113369</v>
      </c>
      <c r="F32" s="27">
        <v>9.0622249595393018</v>
      </c>
      <c r="G32" s="27">
        <v>8.2365320473020773</v>
      </c>
      <c r="H32" s="27">
        <v>8.1849652019157038</v>
      </c>
      <c r="I32" s="27">
        <v>10.754412468125963</v>
      </c>
      <c r="J32" s="36">
        <v>10.418126762594271</v>
      </c>
      <c r="K32" s="45">
        <v>19</v>
      </c>
      <c r="L32" s="18"/>
    </row>
    <row r="33" spans="1:14">
      <c r="A33" s="16"/>
      <c r="B33" s="11" t="s">
        <v>15</v>
      </c>
      <c r="C33" s="27"/>
      <c r="D33" s="27"/>
      <c r="E33" s="27"/>
      <c r="F33" s="27">
        <v>11.589475845481477</v>
      </c>
      <c r="G33" s="27">
        <v>6.7509531262131164</v>
      </c>
      <c r="H33" s="27">
        <v>11.737791190930366</v>
      </c>
      <c r="I33" s="27">
        <v>12.493542832544122</v>
      </c>
      <c r="J33" s="36">
        <v>8.626476682755996</v>
      </c>
      <c r="K33" s="45">
        <v>20</v>
      </c>
      <c r="L33" s="18"/>
    </row>
    <row r="34" spans="1:14">
      <c r="A34" s="16"/>
      <c r="B34" s="11" t="s">
        <v>5</v>
      </c>
      <c r="C34" s="27">
        <v>4.4164640482803526</v>
      </c>
      <c r="D34" s="27">
        <v>4.3315098414204458</v>
      </c>
      <c r="E34" s="27">
        <v>13.591500760718327</v>
      </c>
      <c r="F34" s="27">
        <v>7.1826284571667633</v>
      </c>
      <c r="G34" s="27">
        <v>8.8999693043931689</v>
      </c>
      <c r="H34" s="27">
        <v>14.632836067606103</v>
      </c>
      <c r="I34" s="27">
        <v>16.982218800317462</v>
      </c>
      <c r="J34" s="36">
        <v>8.1345706554109363</v>
      </c>
      <c r="K34" s="45">
        <v>21</v>
      </c>
      <c r="L34" s="18"/>
    </row>
    <row r="35" spans="1:14">
      <c r="A35" s="16"/>
      <c r="B35" s="11" t="s">
        <v>12</v>
      </c>
      <c r="C35" s="27"/>
      <c r="D35" s="27"/>
      <c r="E35" s="27"/>
      <c r="F35" s="27">
        <v>11.040669856459328</v>
      </c>
      <c r="G35" s="27">
        <v>2.1747927312422948</v>
      </c>
      <c r="H35" s="27">
        <v>5.6047441960625157</v>
      </c>
      <c r="I35" s="27">
        <v>5.553671147880042</v>
      </c>
      <c r="J35" s="36">
        <v>6.8910756111179596</v>
      </c>
      <c r="K35" s="45">
        <v>22</v>
      </c>
      <c r="L35" s="18"/>
    </row>
    <row r="36" spans="1:14" ht="14.25" customHeight="1">
      <c r="A36" s="16"/>
      <c r="B36" s="11" t="s">
        <v>6</v>
      </c>
      <c r="C36" s="27"/>
      <c r="D36" s="27"/>
      <c r="E36" s="27"/>
      <c r="F36" s="27">
        <v>10.235749063784816</v>
      </c>
      <c r="G36" s="27">
        <v>9.0281465746149756</v>
      </c>
      <c r="H36" s="27">
        <v>6.0642565369468997</v>
      </c>
      <c r="I36" s="27">
        <v>4.7749684454408703</v>
      </c>
      <c r="J36" s="36">
        <v>6.3269803519413497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6.4338362876695214</v>
      </c>
      <c r="G37" s="27">
        <v>3.1026968128575318</v>
      </c>
      <c r="H37" s="27">
        <v>5.5628933260818902</v>
      </c>
      <c r="I37" s="27">
        <v>3.1347758927296567</v>
      </c>
      <c r="J37" s="36">
        <v>2.1897054062803498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2" t="s">
        <v>92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190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0"/>
      <c r="I10" s="190"/>
      <c r="J10" s="190"/>
      <c r="K10" s="191" t="s">
        <v>194</v>
      </c>
      <c r="L10" s="18"/>
    </row>
    <row r="11" spans="1:15">
      <c r="A11" s="16"/>
      <c r="B11" s="11"/>
      <c r="C11" s="184">
        <v>2004</v>
      </c>
      <c r="D11" s="184">
        <v>2005</v>
      </c>
      <c r="E11" s="184">
        <v>2006</v>
      </c>
      <c r="F11" s="184">
        <v>2007</v>
      </c>
      <c r="G11" s="184">
        <v>2008</v>
      </c>
      <c r="H11" s="184">
        <v>2009</v>
      </c>
      <c r="I11" s="184">
        <v>2010</v>
      </c>
      <c r="J11" s="184">
        <v>2011</v>
      </c>
      <c r="K11" s="191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10</v>
      </c>
      <c r="C13" s="27">
        <v>2.7351648852872761</v>
      </c>
      <c r="D13" s="27">
        <v>3.0416582489936821</v>
      </c>
      <c r="E13" s="27">
        <v>3.1227046695990603</v>
      </c>
      <c r="F13" s="27">
        <v>4.3410806519920921</v>
      </c>
      <c r="G13" s="27">
        <v>4.383983019579718</v>
      </c>
      <c r="H13" s="27">
        <v>4.9586303878605538</v>
      </c>
      <c r="I13" s="27">
        <v>7.5119244158592</v>
      </c>
      <c r="J13" s="36">
        <v>7.6375529399773958</v>
      </c>
      <c r="K13" s="45">
        <v>1</v>
      </c>
      <c r="L13" s="18"/>
    </row>
    <row r="14" spans="1:15">
      <c r="A14" s="16"/>
      <c r="B14" s="11" t="s">
        <v>7</v>
      </c>
      <c r="C14" s="27">
        <v>10.96661125188975</v>
      </c>
      <c r="D14" s="27">
        <v>9.4821139054627253</v>
      </c>
      <c r="E14" s="27">
        <v>6.8716833145942315</v>
      </c>
      <c r="F14" s="27">
        <v>5.3665628969326455</v>
      </c>
      <c r="G14" s="27">
        <v>5.6706394852084134</v>
      </c>
      <c r="H14" s="27">
        <v>4.6115784515169223</v>
      </c>
      <c r="I14" s="27">
        <v>7.5285355472488105</v>
      </c>
      <c r="J14" s="36">
        <v>6.3504372558334365</v>
      </c>
      <c r="K14" s="45">
        <v>2</v>
      </c>
      <c r="L14" s="18"/>
    </row>
    <row r="15" spans="1:15">
      <c r="A15" s="16"/>
      <c r="B15" s="11" t="s">
        <v>9</v>
      </c>
      <c r="C15" s="27"/>
      <c r="D15" s="27"/>
      <c r="E15" s="27"/>
      <c r="F15" s="27">
        <v>4.3220963546115208</v>
      </c>
      <c r="G15" s="27">
        <v>4.4748868313868693</v>
      </c>
      <c r="H15" s="27">
        <v>4.4216447403087837</v>
      </c>
      <c r="I15" s="27">
        <v>5.1667729182578102</v>
      </c>
      <c r="J15" s="36">
        <v>5.9532409535693178</v>
      </c>
      <c r="K15" s="45">
        <v>3</v>
      </c>
      <c r="L15" s="18"/>
    </row>
    <row r="16" spans="1:15">
      <c r="A16" s="16"/>
      <c r="B16" s="12" t="s">
        <v>4</v>
      </c>
      <c r="C16" s="50">
        <v>4.8065396954382829</v>
      </c>
      <c r="D16" s="50">
        <v>4.7252836637358939</v>
      </c>
      <c r="E16" s="50">
        <v>5.1151680506600812</v>
      </c>
      <c r="F16" s="50">
        <v>2.6501491411255671</v>
      </c>
      <c r="G16" s="50">
        <v>5.5524681482479421</v>
      </c>
      <c r="H16" s="50">
        <v>3.0483323980131072</v>
      </c>
      <c r="I16" s="50">
        <v>4.465718163752519</v>
      </c>
      <c r="J16" s="50">
        <v>5.9469300458929801</v>
      </c>
      <c r="K16" s="107">
        <v>4</v>
      </c>
      <c r="L16" s="18"/>
    </row>
    <row r="17" spans="1:15">
      <c r="A17" s="16"/>
      <c r="B17" s="11" t="s">
        <v>19</v>
      </c>
      <c r="C17" s="49">
        <v>5.4257659289958413</v>
      </c>
      <c r="D17" s="49">
        <v>4.9465854686537494</v>
      </c>
      <c r="E17" s="49">
        <v>3.9527539430808396</v>
      </c>
      <c r="F17" s="49">
        <v>1.5919138898001906</v>
      </c>
      <c r="G17" s="49">
        <v>1.318291083916084</v>
      </c>
      <c r="H17" s="49">
        <v>4.3330860795719932</v>
      </c>
      <c r="I17" s="49">
        <v>3.7654883169698379</v>
      </c>
      <c r="J17" s="36">
        <v>5.1231337670039716</v>
      </c>
      <c r="K17" s="130">
        <v>5</v>
      </c>
      <c r="L17" s="18"/>
    </row>
    <row r="18" spans="1:15">
      <c r="A18" s="16"/>
      <c r="B18" s="11" t="s">
        <v>20</v>
      </c>
      <c r="C18" s="27">
        <v>5.4179945040592647</v>
      </c>
      <c r="D18" s="27">
        <v>4.4734309497194129</v>
      </c>
      <c r="E18" s="27">
        <v>3.7890289184393917</v>
      </c>
      <c r="F18" s="27">
        <v>4.1404817948597961</v>
      </c>
      <c r="G18" s="27">
        <v>1.9509070577889718</v>
      </c>
      <c r="H18" s="27">
        <v>3.1260991580916748</v>
      </c>
      <c r="I18" s="27">
        <v>6.6515538881606089</v>
      </c>
      <c r="J18" s="36">
        <v>5.1052768214527502</v>
      </c>
      <c r="K18" s="45">
        <v>6</v>
      </c>
      <c r="L18" s="18"/>
    </row>
    <row r="19" spans="1:15">
      <c r="A19" s="16"/>
      <c r="B19" s="11" t="s">
        <v>23</v>
      </c>
      <c r="C19" s="27">
        <v>4.3766628060078654</v>
      </c>
      <c r="D19" s="27">
        <v>3.7750196653436126</v>
      </c>
      <c r="E19" s="27">
        <v>3.8484483581256308</v>
      </c>
      <c r="F19" s="27">
        <v>2.8651856947803287</v>
      </c>
      <c r="G19" s="27">
        <v>3.5920273882584812</v>
      </c>
      <c r="H19" s="27">
        <v>5.6963212463793571</v>
      </c>
      <c r="I19" s="27">
        <v>5.5486568849783664</v>
      </c>
      <c r="J19" s="36">
        <v>4.6251501611169177</v>
      </c>
      <c r="K19" s="45">
        <v>7</v>
      </c>
      <c r="L19" s="18"/>
    </row>
    <row r="20" spans="1:15">
      <c r="A20" s="16"/>
      <c r="B20" s="11" t="s">
        <v>24</v>
      </c>
      <c r="C20" s="27">
        <v>5.8641073018200336</v>
      </c>
      <c r="D20" s="27">
        <v>4.7472412601569367</v>
      </c>
      <c r="E20" s="27">
        <v>6.6605490534002234</v>
      </c>
      <c r="F20" s="27">
        <v>4.6800982948608949</v>
      </c>
      <c r="G20" s="27">
        <v>4.7096294206894598</v>
      </c>
      <c r="H20" s="27">
        <v>5.5078993045958589</v>
      </c>
      <c r="I20" s="27">
        <v>8.4799578880011062</v>
      </c>
      <c r="J20" s="36">
        <v>4.5994014146359907</v>
      </c>
      <c r="K20" s="45">
        <v>8</v>
      </c>
      <c r="L20" s="18"/>
    </row>
    <row r="21" spans="1:15">
      <c r="A21" s="16"/>
      <c r="B21" s="11" t="s">
        <v>21</v>
      </c>
      <c r="C21" s="53">
        <v>5.4884661237270356</v>
      </c>
      <c r="D21" s="53">
        <v>3.7205558776608196</v>
      </c>
      <c r="E21" s="53">
        <v>5.1509187586315885</v>
      </c>
      <c r="F21" s="53">
        <v>3.1538944272066862</v>
      </c>
      <c r="G21" s="53">
        <v>2.891765453311578</v>
      </c>
      <c r="H21" s="53">
        <v>3.4154211219307515</v>
      </c>
      <c r="I21" s="53">
        <v>4.299769096033339</v>
      </c>
      <c r="J21" s="36">
        <v>4.3781081180774688</v>
      </c>
      <c r="K21" s="108">
        <v>9</v>
      </c>
      <c r="L21" s="18"/>
    </row>
    <row r="22" spans="1:15">
      <c r="A22" s="16"/>
      <c r="B22" s="11" t="s">
        <v>3</v>
      </c>
      <c r="C22" s="27"/>
      <c r="D22" s="27"/>
      <c r="E22" s="27"/>
      <c r="F22" s="27">
        <v>4.5627315488766795</v>
      </c>
      <c r="G22" s="27">
        <v>5.4638052341841084</v>
      </c>
      <c r="H22" s="27">
        <v>3.5420840862809748</v>
      </c>
      <c r="I22" s="27">
        <v>4.366511220493015</v>
      </c>
      <c r="J22" s="36">
        <v>4.3119589963354796</v>
      </c>
      <c r="K22" s="45">
        <v>10</v>
      </c>
      <c r="L22" s="18"/>
    </row>
    <row r="23" spans="1:15">
      <c r="A23" s="16"/>
      <c r="B23" s="12" t="s">
        <v>26</v>
      </c>
      <c r="C23" s="28">
        <v>5.0537186706742077</v>
      </c>
      <c r="D23" s="28">
        <v>4.3904067071189639</v>
      </c>
      <c r="E23" s="28">
        <v>4.5841767094774193</v>
      </c>
      <c r="F23" s="28">
        <v>3.2362555590847699</v>
      </c>
      <c r="G23" s="28">
        <v>3.8919158404039575</v>
      </c>
      <c r="H23" s="28">
        <v>3.4893764802601703</v>
      </c>
      <c r="I23" s="28">
        <v>4.5479811908189864</v>
      </c>
      <c r="J23" s="50">
        <v>4.2397903550498137</v>
      </c>
      <c r="K23" s="45"/>
      <c r="L23" s="18"/>
      <c r="N23" s="23"/>
      <c r="O23" s="34"/>
    </row>
    <row r="24" spans="1:15">
      <c r="A24" s="16"/>
      <c r="B24" s="11" t="s">
        <v>16</v>
      </c>
      <c r="C24" s="27"/>
      <c r="D24" s="27"/>
      <c r="E24" s="27"/>
      <c r="F24" s="27">
        <v>4.5209742374318367</v>
      </c>
      <c r="G24" s="27">
        <v>2.2438894717104736</v>
      </c>
      <c r="H24" s="27">
        <v>2.7204728368022306</v>
      </c>
      <c r="I24" s="27">
        <v>1.3156602008517617</v>
      </c>
      <c r="J24" s="36">
        <v>3.5746790422225665</v>
      </c>
      <c r="K24" s="45">
        <v>11</v>
      </c>
      <c r="L24" s="18"/>
      <c r="N24" s="23"/>
      <c r="O24" s="34"/>
    </row>
    <row r="25" spans="1:15">
      <c r="A25" s="16"/>
      <c r="B25" s="11" t="s">
        <v>11</v>
      </c>
      <c r="C25" s="27"/>
      <c r="D25" s="27"/>
      <c r="E25" s="27"/>
      <c r="F25" s="27">
        <v>4.2542224913907241</v>
      </c>
      <c r="G25" s="27">
        <v>7.3083206741379803</v>
      </c>
      <c r="H25" s="27">
        <v>4.9580770709206226</v>
      </c>
      <c r="I25" s="27">
        <v>5.3276695849140099</v>
      </c>
      <c r="J25" s="36">
        <v>3.4694597056144789</v>
      </c>
      <c r="K25" s="45">
        <v>12</v>
      </c>
      <c r="L25" s="18"/>
    </row>
    <row r="26" spans="1:15">
      <c r="A26" s="16"/>
      <c r="B26" s="11" t="s">
        <v>14</v>
      </c>
      <c r="C26" s="27"/>
      <c r="D26" s="27"/>
      <c r="E26" s="27"/>
      <c r="F26" s="27">
        <v>3.5687696957129216</v>
      </c>
      <c r="G26" s="27">
        <v>3.6231076230184387</v>
      </c>
      <c r="H26" s="27">
        <v>3.1985482325453183</v>
      </c>
      <c r="I26" s="27">
        <v>1.4853344043152739</v>
      </c>
      <c r="J26" s="36">
        <v>3.3139115507417367</v>
      </c>
      <c r="K26" s="45">
        <v>13</v>
      </c>
      <c r="L26" s="18"/>
    </row>
    <row r="27" spans="1:15">
      <c r="A27" s="16"/>
      <c r="B27" s="11" t="s">
        <v>22</v>
      </c>
      <c r="C27" s="27">
        <v>6.318700172038838</v>
      </c>
      <c r="D27" s="27">
        <v>4.5625684759993481</v>
      </c>
      <c r="E27" s="27">
        <v>5.4929225983552801</v>
      </c>
      <c r="F27" s="27">
        <v>1.4703233891711764</v>
      </c>
      <c r="G27" s="27">
        <v>2.1080726997634041</v>
      </c>
      <c r="H27" s="27">
        <v>2.8936519664362255</v>
      </c>
      <c r="I27" s="27">
        <v>4.1655410646730218</v>
      </c>
      <c r="J27" s="36">
        <v>3.304391253908221</v>
      </c>
      <c r="K27" s="45">
        <v>14</v>
      </c>
      <c r="L27" s="18"/>
    </row>
    <row r="28" spans="1:15">
      <c r="A28" s="16"/>
      <c r="B28" s="11" t="s">
        <v>17</v>
      </c>
      <c r="C28" s="27"/>
      <c r="D28" s="27"/>
      <c r="E28" s="27"/>
      <c r="F28" s="27">
        <v>3.8045093939565171</v>
      </c>
      <c r="G28" s="27">
        <v>0.71737870887079558</v>
      </c>
      <c r="H28" s="27">
        <v>0.77819403889592853</v>
      </c>
      <c r="I28" s="27">
        <v>1.0391378942815337</v>
      </c>
      <c r="J28" s="36">
        <v>3.1051135832087695</v>
      </c>
      <c r="K28" s="45">
        <v>15</v>
      </c>
      <c r="L28" s="18"/>
    </row>
    <row r="29" spans="1:15">
      <c r="A29" s="16"/>
      <c r="B29" s="11" t="s">
        <v>25</v>
      </c>
      <c r="C29" s="27">
        <v>2.9625780878343235</v>
      </c>
      <c r="D29" s="27">
        <v>5.1510227751952682</v>
      </c>
      <c r="E29" s="27">
        <v>1.1409268979823535</v>
      </c>
      <c r="F29" s="27">
        <v>2.7280126013728259</v>
      </c>
      <c r="G29" s="27">
        <v>2.0113436807961311</v>
      </c>
      <c r="H29" s="27">
        <v>0.8224182648062246</v>
      </c>
      <c r="I29" s="27">
        <v>1.2613337623119787</v>
      </c>
      <c r="J29" s="36">
        <v>2.7890873447232503</v>
      </c>
      <c r="K29" s="45">
        <v>16</v>
      </c>
      <c r="L29" s="18"/>
    </row>
    <row r="30" spans="1:15">
      <c r="A30" s="16"/>
      <c r="B30" s="11" t="s">
        <v>186</v>
      </c>
      <c r="C30" s="27"/>
      <c r="D30" s="27"/>
      <c r="E30" s="27"/>
      <c r="F30" s="27">
        <v>4.1029012433900238</v>
      </c>
      <c r="G30" s="27">
        <v>4.2214682963858028</v>
      </c>
      <c r="H30" s="27">
        <v>3.5673209630424778</v>
      </c>
      <c r="I30" s="27">
        <v>4.2361179392690573</v>
      </c>
      <c r="J30" s="36">
        <v>2.7391051481058097</v>
      </c>
      <c r="K30" s="45">
        <v>17</v>
      </c>
      <c r="L30" s="18"/>
    </row>
    <row r="31" spans="1:15">
      <c r="A31" s="16"/>
      <c r="B31" s="11" t="s">
        <v>18</v>
      </c>
      <c r="C31" s="27">
        <v>3.6401665422836715</v>
      </c>
      <c r="D31" s="27">
        <v>4.3373195010450569</v>
      </c>
      <c r="E31" s="27">
        <v>3.3001917947135202</v>
      </c>
      <c r="F31" s="27">
        <v>3.532683619038516</v>
      </c>
      <c r="G31" s="27">
        <v>2.3224836032141312</v>
      </c>
      <c r="H31" s="27">
        <v>1.3894303249421289</v>
      </c>
      <c r="I31" s="27">
        <v>3.9439515170087898</v>
      </c>
      <c r="J31" s="36">
        <v>2.5909287407503596</v>
      </c>
      <c r="K31" s="45">
        <v>18</v>
      </c>
      <c r="L31" s="18"/>
    </row>
    <row r="32" spans="1:15">
      <c r="A32" s="16"/>
      <c r="B32" s="11" t="s">
        <v>8</v>
      </c>
      <c r="C32" s="27">
        <v>7.1886579058201105</v>
      </c>
      <c r="D32" s="27">
        <v>4.8222608662868236</v>
      </c>
      <c r="E32" s="27">
        <v>5.4419607344752441</v>
      </c>
      <c r="F32" s="27">
        <v>4.2449655743645485</v>
      </c>
      <c r="G32" s="27">
        <v>2.4237723486488094</v>
      </c>
      <c r="H32" s="27">
        <v>1.774286148494622</v>
      </c>
      <c r="I32" s="27">
        <v>2.2456417875351384</v>
      </c>
      <c r="J32" s="36">
        <v>2.0954504042482136</v>
      </c>
      <c r="K32" s="45">
        <v>19</v>
      </c>
      <c r="L32" s="18"/>
    </row>
    <row r="33" spans="1:14">
      <c r="A33" s="16"/>
      <c r="B33" s="11" t="s">
        <v>12</v>
      </c>
      <c r="C33" s="27"/>
      <c r="D33" s="27"/>
      <c r="E33" s="27"/>
      <c r="F33" s="27">
        <v>2.3297754876702248</v>
      </c>
      <c r="G33" s="27">
        <v>0.4150080460743627</v>
      </c>
      <c r="H33" s="27">
        <v>0.72885693697872223</v>
      </c>
      <c r="I33" s="27">
        <v>0.49058945191313341</v>
      </c>
      <c r="J33" s="36">
        <v>2.0644946085291829</v>
      </c>
      <c r="K33" s="45">
        <v>20</v>
      </c>
      <c r="L33" s="18"/>
    </row>
    <row r="34" spans="1:14">
      <c r="A34" s="16"/>
      <c r="B34" s="11" t="s">
        <v>6</v>
      </c>
      <c r="C34" s="27"/>
      <c r="D34" s="27"/>
      <c r="E34" s="27"/>
      <c r="F34" s="27">
        <v>3.8609330995595372</v>
      </c>
      <c r="G34" s="27">
        <v>2.509741209043661</v>
      </c>
      <c r="H34" s="27">
        <v>1.4199055842281636</v>
      </c>
      <c r="I34" s="27">
        <v>0.98726867194208945</v>
      </c>
      <c r="J34" s="36">
        <v>1.6331562353403224</v>
      </c>
      <c r="K34" s="45">
        <v>21</v>
      </c>
      <c r="L34" s="18"/>
    </row>
    <row r="35" spans="1:14">
      <c r="A35" s="16"/>
      <c r="B35" s="11" t="s">
        <v>15</v>
      </c>
      <c r="C35" s="27"/>
      <c r="D35" s="27"/>
      <c r="E35" s="27"/>
      <c r="F35" s="27">
        <v>4.3989479756352727</v>
      </c>
      <c r="G35" s="27">
        <v>1.8841864817486034</v>
      </c>
      <c r="H35" s="27">
        <v>2.8418658941277153</v>
      </c>
      <c r="I35" s="27">
        <v>3.5745802841153682</v>
      </c>
      <c r="J35" s="36">
        <v>1.4503204706435557</v>
      </c>
      <c r="K35" s="45">
        <v>22</v>
      </c>
      <c r="L35" s="18"/>
    </row>
    <row r="36" spans="1:14" ht="14.25" customHeight="1">
      <c r="A36" s="16"/>
      <c r="B36" s="11" t="s">
        <v>5</v>
      </c>
      <c r="C36" s="27">
        <v>0.876051556919347</v>
      </c>
      <c r="D36" s="27">
        <v>1.1601164267465247</v>
      </c>
      <c r="E36" s="27">
        <v>2.4057833169548233</v>
      </c>
      <c r="F36" s="27">
        <v>2.3843415739260228</v>
      </c>
      <c r="G36" s="27">
        <v>1.7492797627192611</v>
      </c>
      <c r="H36" s="27">
        <v>2.4382894609970109</v>
      </c>
      <c r="I36" s="27">
        <v>2.5453381206119796</v>
      </c>
      <c r="J36" s="36">
        <v>0.92709035690029373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2.0099665468275014</v>
      </c>
      <c r="G37" s="27">
        <v>0.76954508308362857</v>
      </c>
      <c r="H37" s="27">
        <v>1.8245150596949211</v>
      </c>
      <c r="I37" s="27">
        <v>0.89824634276145843</v>
      </c>
      <c r="J37" s="36">
        <v>0.66817740369051493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2" t="s">
        <v>93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190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0"/>
      <c r="I10" s="190"/>
      <c r="J10" s="190"/>
      <c r="K10" s="191" t="s">
        <v>194</v>
      </c>
      <c r="L10" s="18"/>
    </row>
    <row r="11" spans="1:15">
      <c r="A11" s="16"/>
      <c r="B11" s="11"/>
      <c r="C11" s="184">
        <v>2004</v>
      </c>
      <c r="D11" s="184">
        <v>2005</v>
      </c>
      <c r="E11" s="184">
        <v>2006</v>
      </c>
      <c r="F11" s="184">
        <v>2007</v>
      </c>
      <c r="G11" s="184">
        <v>2008</v>
      </c>
      <c r="H11" s="184">
        <v>2009</v>
      </c>
      <c r="I11" s="184">
        <v>2010</v>
      </c>
      <c r="J11" s="184">
        <v>2011</v>
      </c>
      <c r="K11" s="191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3</v>
      </c>
      <c r="C13" s="27"/>
      <c r="D13" s="27"/>
      <c r="E13" s="27"/>
      <c r="F13" s="27">
        <v>6.4859060689511487</v>
      </c>
      <c r="G13" s="27">
        <v>3.9795642551096058</v>
      </c>
      <c r="H13" s="27">
        <v>3.3725685023120726</v>
      </c>
      <c r="I13" s="27">
        <v>7.5211395183325269</v>
      </c>
      <c r="J13" s="36">
        <v>11.846260607019806</v>
      </c>
      <c r="K13" s="45">
        <v>1</v>
      </c>
      <c r="L13" s="18"/>
    </row>
    <row r="14" spans="1:15">
      <c r="A14" s="16"/>
      <c r="B14" s="11" t="s">
        <v>9</v>
      </c>
      <c r="C14" s="27"/>
      <c r="D14" s="27"/>
      <c r="E14" s="27"/>
      <c r="F14" s="27">
        <v>6.395902171419646</v>
      </c>
      <c r="G14" s="27">
        <v>8.2455893951016108</v>
      </c>
      <c r="H14" s="27">
        <v>10.37974461208789</v>
      </c>
      <c r="I14" s="27">
        <v>11.429936017606204</v>
      </c>
      <c r="J14" s="36">
        <v>10.25337394102581</v>
      </c>
      <c r="K14" s="45">
        <v>2</v>
      </c>
      <c r="L14" s="18"/>
    </row>
    <row r="15" spans="1:15">
      <c r="A15" s="16"/>
      <c r="B15" s="11" t="s">
        <v>17</v>
      </c>
      <c r="C15" s="27"/>
      <c r="D15" s="27"/>
      <c r="E15" s="27"/>
      <c r="F15" s="27">
        <v>8.3767999862413607</v>
      </c>
      <c r="G15" s="27">
        <v>8.0665080962400513</v>
      </c>
      <c r="H15" s="27">
        <v>6.8223972967513271</v>
      </c>
      <c r="I15" s="27">
        <v>8.4910873384948751</v>
      </c>
      <c r="J15" s="36">
        <v>10.192240126566226</v>
      </c>
      <c r="K15" s="45">
        <v>3</v>
      </c>
      <c r="L15" s="18"/>
    </row>
    <row r="16" spans="1:15">
      <c r="A16" s="16"/>
      <c r="B16" s="11" t="s">
        <v>7</v>
      </c>
      <c r="C16" s="27">
        <v>1.690150695912757</v>
      </c>
      <c r="D16" s="27">
        <v>2.8417682477468382</v>
      </c>
      <c r="E16" s="27">
        <v>2.3715828295502073</v>
      </c>
      <c r="F16" s="27">
        <v>9.0739724851487669</v>
      </c>
      <c r="G16" s="27">
        <v>12.562327682290137</v>
      </c>
      <c r="H16" s="27">
        <v>6.4350690107636321</v>
      </c>
      <c r="I16" s="27">
        <v>7.7206967060652625</v>
      </c>
      <c r="J16" s="36">
        <v>9.8184420478789338</v>
      </c>
      <c r="K16" s="45">
        <v>4</v>
      </c>
      <c r="L16" s="18"/>
    </row>
    <row r="17" spans="1:15">
      <c r="A17" s="16"/>
      <c r="B17" s="12" t="s">
        <v>4</v>
      </c>
      <c r="C17" s="50">
        <v>1.3702914158540864</v>
      </c>
      <c r="D17" s="50">
        <v>1.6012386485093497</v>
      </c>
      <c r="E17" s="50">
        <v>1.2697977002651704</v>
      </c>
      <c r="F17" s="50">
        <v>5.8092379025897447</v>
      </c>
      <c r="G17" s="50">
        <v>9.3442231045168</v>
      </c>
      <c r="H17" s="50">
        <v>7.1609522775743324</v>
      </c>
      <c r="I17" s="50">
        <v>9.4846010912914505</v>
      </c>
      <c r="J17" s="50">
        <v>9.3109411820487527</v>
      </c>
      <c r="K17" s="107">
        <v>5</v>
      </c>
      <c r="L17" s="18"/>
    </row>
    <row r="18" spans="1:15">
      <c r="A18" s="16"/>
      <c r="B18" s="11" t="s">
        <v>16</v>
      </c>
      <c r="C18" s="27"/>
      <c r="D18" s="27"/>
      <c r="E18" s="27"/>
      <c r="F18" s="27">
        <v>7.4879087423165123</v>
      </c>
      <c r="G18" s="27">
        <v>4.8789287053607451</v>
      </c>
      <c r="H18" s="27">
        <v>7.0291632239985651</v>
      </c>
      <c r="I18" s="27">
        <v>3.7278462898809499</v>
      </c>
      <c r="J18" s="36">
        <v>8.7322325072244347</v>
      </c>
      <c r="K18" s="45">
        <v>6</v>
      </c>
      <c r="L18" s="18"/>
    </row>
    <row r="19" spans="1:15">
      <c r="A19" s="16"/>
      <c r="B19" s="11" t="s">
        <v>14</v>
      </c>
      <c r="C19" s="27"/>
      <c r="D19" s="27"/>
      <c r="E19" s="27"/>
      <c r="F19" s="27">
        <v>7.8000972250079039</v>
      </c>
      <c r="G19" s="27">
        <v>8.3549658074194877</v>
      </c>
      <c r="H19" s="27">
        <v>6.7544596563537782</v>
      </c>
      <c r="I19" s="27">
        <v>4.5115114232631655</v>
      </c>
      <c r="J19" s="36">
        <v>8.6721427892438374</v>
      </c>
      <c r="K19" s="45">
        <v>7</v>
      </c>
      <c r="L19" s="18"/>
    </row>
    <row r="20" spans="1:15">
      <c r="A20" s="16"/>
      <c r="B20" s="11" t="s">
        <v>11</v>
      </c>
      <c r="C20" s="27"/>
      <c r="D20" s="27"/>
      <c r="E20" s="27"/>
      <c r="F20" s="27">
        <v>7.3561389210137218</v>
      </c>
      <c r="G20" s="27">
        <v>9.973917280518215</v>
      </c>
      <c r="H20" s="27">
        <v>6.6022607149721306</v>
      </c>
      <c r="I20" s="27">
        <v>11.097589024983186</v>
      </c>
      <c r="J20" s="36">
        <v>8.2677674295619461</v>
      </c>
      <c r="K20" s="45">
        <v>8</v>
      </c>
      <c r="L20" s="18"/>
    </row>
    <row r="21" spans="1:15">
      <c r="A21" s="16"/>
      <c r="B21" s="11" t="s">
        <v>20</v>
      </c>
      <c r="C21" s="53">
        <v>1.0783955196589592</v>
      </c>
      <c r="D21" s="53">
        <v>1.2230855218951637</v>
      </c>
      <c r="E21" s="53">
        <v>1.3160542152146477</v>
      </c>
      <c r="F21" s="53">
        <v>5.1847572003735207</v>
      </c>
      <c r="G21" s="53">
        <v>5.3535210975690388</v>
      </c>
      <c r="H21" s="53">
        <v>5.3985968194574365</v>
      </c>
      <c r="I21" s="53">
        <v>6.9412557125578491</v>
      </c>
      <c r="J21" s="36">
        <v>8.2466136478940388</v>
      </c>
      <c r="K21" s="108">
        <v>9</v>
      </c>
      <c r="L21" s="18"/>
    </row>
    <row r="22" spans="1:15">
      <c r="A22" s="16"/>
      <c r="B22" s="11" t="s">
        <v>19</v>
      </c>
      <c r="C22" s="49">
        <v>2.5492836077191812</v>
      </c>
      <c r="D22" s="49">
        <v>1.9958176178794134</v>
      </c>
      <c r="E22" s="49">
        <v>1.3905861763424101</v>
      </c>
      <c r="F22" s="49">
        <v>3.1290752854234127</v>
      </c>
      <c r="G22" s="49">
        <v>2.8850251311188813</v>
      </c>
      <c r="H22" s="49">
        <v>6.562391156275309</v>
      </c>
      <c r="I22" s="49">
        <v>10.010243637212755</v>
      </c>
      <c r="J22" s="36">
        <v>8.0276117968172311</v>
      </c>
      <c r="K22" s="130">
        <v>10</v>
      </c>
      <c r="L22" s="18"/>
    </row>
    <row r="23" spans="1:15">
      <c r="A23" s="16"/>
      <c r="B23" s="11" t="s">
        <v>177</v>
      </c>
      <c r="C23" s="27"/>
      <c r="D23" s="27"/>
      <c r="E23" s="27"/>
      <c r="F23" s="27">
        <v>9.8676575675289424</v>
      </c>
      <c r="G23" s="27">
        <v>8.9928893433099404</v>
      </c>
      <c r="H23" s="27">
        <v>7.7192915197055667</v>
      </c>
      <c r="I23" s="27">
        <v>10.768349457286131</v>
      </c>
      <c r="J23" s="36">
        <v>7.6244911056294242</v>
      </c>
      <c r="K23" s="45">
        <v>11</v>
      </c>
      <c r="L23" s="18"/>
      <c r="N23" s="23"/>
      <c r="O23" s="34"/>
    </row>
    <row r="24" spans="1:15">
      <c r="A24" s="16"/>
      <c r="B24" s="11" t="s">
        <v>10</v>
      </c>
      <c r="C24" s="27">
        <v>1.1567925179893619</v>
      </c>
      <c r="D24" s="27">
        <v>0.96080948688037804</v>
      </c>
      <c r="E24" s="27">
        <v>1.5253657754100991</v>
      </c>
      <c r="F24" s="27">
        <v>6.7372090499124253</v>
      </c>
      <c r="G24" s="27">
        <v>5.6282879872646845</v>
      </c>
      <c r="H24" s="27">
        <v>5.0984367846163918</v>
      </c>
      <c r="I24" s="27">
        <v>8.2766244843124834</v>
      </c>
      <c r="J24" s="36">
        <v>7.6007884348330963</v>
      </c>
      <c r="K24" s="45">
        <v>12</v>
      </c>
      <c r="L24" s="18"/>
      <c r="N24" s="23"/>
      <c r="O24" s="34"/>
    </row>
    <row r="25" spans="1:15">
      <c r="A25" s="16"/>
      <c r="B25" s="11" t="s">
        <v>21</v>
      </c>
      <c r="C25" s="27">
        <v>1.5618491547090674</v>
      </c>
      <c r="D25" s="27">
        <v>1.8342594359836792</v>
      </c>
      <c r="E25" s="27">
        <v>2.2021607667673919</v>
      </c>
      <c r="F25" s="27">
        <v>5.7012183867401607</v>
      </c>
      <c r="G25" s="27">
        <v>5.6797507833143221</v>
      </c>
      <c r="H25" s="27">
        <v>5.4508558447759459</v>
      </c>
      <c r="I25" s="27">
        <v>8.4937215456456876</v>
      </c>
      <c r="J25" s="36">
        <v>7.5015676819433219</v>
      </c>
      <c r="K25" s="45">
        <v>13</v>
      </c>
      <c r="L25" s="18"/>
    </row>
    <row r="26" spans="1:15">
      <c r="A26" s="16"/>
      <c r="B26" s="11" t="s">
        <v>25</v>
      </c>
      <c r="C26" s="27">
        <v>5.3185761926634907</v>
      </c>
      <c r="D26" s="27">
        <v>5.5390325098204594</v>
      </c>
      <c r="E26" s="27">
        <v>2.8544697483172925</v>
      </c>
      <c r="F26" s="27">
        <v>4.9648750898514988</v>
      </c>
      <c r="G26" s="27">
        <v>4.7055957292190209</v>
      </c>
      <c r="H26" s="27">
        <v>3.727050468054252</v>
      </c>
      <c r="I26" s="27">
        <v>5.8503954042391229</v>
      </c>
      <c r="J26" s="36">
        <v>7.1168692652080336</v>
      </c>
      <c r="K26" s="45">
        <v>14</v>
      </c>
      <c r="L26" s="18"/>
    </row>
    <row r="27" spans="1:15">
      <c r="A27" s="16"/>
      <c r="B27" s="11" t="s">
        <v>24</v>
      </c>
      <c r="C27" s="27">
        <v>1.3903455292155091</v>
      </c>
      <c r="D27" s="27">
        <v>1.3737581887094632</v>
      </c>
      <c r="E27" s="27">
        <v>1.1759529033659015</v>
      </c>
      <c r="F27" s="27">
        <v>5.674688148952475</v>
      </c>
      <c r="G27" s="27">
        <v>6.5507537822327082</v>
      </c>
      <c r="H27" s="27">
        <v>8.0887718212070645</v>
      </c>
      <c r="I27" s="27">
        <v>10.261340839126976</v>
      </c>
      <c r="J27" s="36">
        <v>6.9433511886099781</v>
      </c>
      <c r="K27" s="45">
        <v>15</v>
      </c>
      <c r="L27" s="18"/>
    </row>
    <row r="28" spans="1:15">
      <c r="A28" s="16"/>
      <c r="B28" s="11" t="s">
        <v>23</v>
      </c>
      <c r="C28" s="27">
        <v>1.0857750100677444</v>
      </c>
      <c r="D28" s="27">
        <v>2.1322866865953887</v>
      </c>
      <c r="E28" s="27">
        <v>2.2687738226228231</v>
      </c>
      <c r="F28" s="27">
        <v>4.6604897105330592</v>
      </c>
      <c r="G28" s="27">
        <v>5.3232526700819101</v>
      </c>
      <c r="H28" s="27">
        <v>6.9853682327760085</v>
      </c>
      <c r="I28" s="27">
        <v>7.2629943956133785</v>
      </c>
      <c r="J28" s="36">
        <v>6.8476473475322512</v>
      </c>
      <c r="K28" s="45">
        <v>16</v>
      </c>
      <c r="L28" s="18"/>
    </row>
    <row r="29" spans="1:15">
      <c r="A29" s="16"/>
      <c r="B29" s="11" t="s">
        <v>18</v>
      </c>
      <c r="C29" s="27">
        <v>2.0326799952865389</v>
      </c>
      <c r="D29" s="27">
        <v>1.4563987058475456</v>
      </c>
      <c r="E29" s="27">
        <v>1.8321539060720295</v>
      </c>
      <c r="F29" s="27">
        <v>6.3273618928228759</v>
      </c>
      <c r="G29" s="27">
        <v>5.4214804348611763</v>
      </c>
      <c r="H29" s="27">
        <v>8.5746221542983516</v>
      </c>
      <c r="I29" s="27">
        <v>8.4142952680562288</v>
      </c>
      <c r="J29" s="36">
        <v>6.677476718536969</v>
      </c>
      <c r="K29" s="45">
        <v>17</v>
      </c>
      <c r="L29" s="18"/>
    </row>
    <row r="30" spans="1:15">
      <c r="A30" s="16"/>
      <c r="B30" s="12" t="s">
        <v>26</v>
      </c>
      <c r="C30" s="28">
        <v>1.522820565475737</v>
      </c>
      <c r="D30" s="28">
        <v>1.764858707145212</v>
      </c>
      <c r="E30" s="28">
        <v>1.7306758164226042</v>
      </c>
      <c r="F30" s="28">
        <v>4.7107412485243554</v>
      </c>
      <c r="G30" s="28">
        <v>5.7849683503925169</v>
      </c>
      <c r="H30" s="28">
        <v>5.2549499294634723</v>
      </c>
      <c r="I30" s="28">
        <v>6.647791941131759</v>
      </c>
      <c r="J30" s="50">
        <v>6.6674132576922949</v>
      </c>
      <c r="K30" s="45"/>
      <c r="L30" s="18"/>
    </row>
    <row r="31" spans="1:15">
      <c r="A31" s="16"/>
      <c r="B31" s="11" t="s">
        <v>12</v>
      </c>
      <c r="C31" s="27"/>
      <c r="D31" s="27"/>
      <c r="E31" s="27"/>
      <c r="F31" s="27">
        <v>5.4370629370629375</v>
      </c>
      <c r="G31" s="27">
        <v>1.4247668520557482</v>
      </c>
      <c r="H31" s="27">
        <v>4.3979890174511542</v>
      </c>
      <c r="I31" s="27">
        <v>4.1944157187176838</v>
      </c>
      <c r="J31" s="36">
        <v>5.8011790896499704</v>
      </c>
      <c r="K31" s="45">
        <v>18</v>
      </c>
      <c r="L31" s="18"/>
    </row>
    <row r="32" spans="1:15">
      <c r="A32" s="16"/>
      <c r="B32" s="11" t="s">
        <v>8</v>
      </c>
      <c r="C32" s="27">
        <v>1.9465831278777583</v>
      </c>
      <c r="D32" s="27">
        <v>1.2422652962161809</v>
      </c>
      <c r="E32" s="27">
        <v>1.3268942014864604</v>
      </c>
      <c r="F32" s="27">
        <v>6.3377994889099094</v>
      </c>
      <c r="G32" s="27">
        <v>4.1872749205149447</v>
      </c>
      <c r="H32" s="27">
        <v>2.684858411712062</v>
      </c>
      <c r="I32" s="27">
        <v>3.1432571959939724</v>
      </c>
      <c r="J32" s="36">
        <v>4.7622435528783544</v>
      </c>
      <c r="K32" s="45">
        <v>19</v>
      </c>
      <c r="L32" s="18"/>
    </row>
    <row r="33" spans="1:14">
      <c r="A33" s="16"/>
      <c r="B33" s="11" t="s">
        <v>5</v>
      </c>
      <c r="C33" s="27">
        <v>0.87775185107023512</v>
      </c>
      <c r="D33" s="27">
        <v>1.082037369229933</v>
      </c>
      <c r="E33" s="27">
        <v>3.9221113602461046</v>
      </c>
      <c r="F33" s="27">
        <v>5.1578747708812704</v>
      </c>
      <c r="G33" s="27">
        <v>5.2136303287388541</v>
      </c>
      <c r="H33" s="27">
        <v>4.3779357273716544</v>
      </c>
      <c r="I33" s="27">
        <v>3.48703953570512</v>
      </c>
      <c r="J33" s="36">
        <v>4.3297806885669514</v>
      </c>
      <c r="K33" s="45">
        <v>20</v>
      </c>
      <c r="L33" s="18"/>
    </row>
    <row r="34" spans="1:14">
      <c r="A34" s="16"/>
      <c r="B34" s="11" t="s">
        <v>22</v>
      </c>
      <c r="C34" s="27">
        <v>1.338802922057178</v>
      </c>
      <c r="D34" s="27">
        <v>1.4216836798422121</v>
      </c>
      <c r="E34" s="27">
        <v>0.85985061720513722</v>
      </c>
      <c r="F34" s="27">
        <v>3.0339237563173107</v>
      </c>
      <c r="G34" s="27">
        <v>6.3188323749666528</v>
      </c>
      <c r="H34" s="27">
        <v>2.8296492557331847</v>
      </c>
      <c r="I34" s="27">
        <v>2.4711167816136848</v>
      </c>
      <c r="J34" s="36">
        <v>3.8353370824511108</v>
      </c>
      <c r="K34" s="45">
        <v>21</v>
      </c>
      <c r="L34" s="18"/>
    </row>
    <row r="35" spans="1:14">
      <c r="A35" s="16"/>
      <c r="B35" s="11" t="s">
        <v>15</v>
      </c>
      <c r="C35" s="27"/>
      <c r="D35" s="27"/>
      <c r="E35" s="27"/>
      <c r="F35" s="27">
        <v>6.9969397432513043</v>
      </c>
      <c r="G35" s="27">
        <v>4.2765026295250506</v>
      </c>
      <c r="H35" s="27">
        <v>6.1680345516946948</v>
      </c>
      <c r="I35" s="27">
        <v>4.4109628354139758</v>
      </c>
      <c r="J35" s="36">
        <v>2.9432767838187326</v>
      </c>
      <c r="K35" s="45">
        <v>22</v>
      </c>
      <c r="L35" s="18"/>
    </row>
    <row r="36" spans="1:14" ht="14.25" customHeight="1">
      <c r="A36" s="16"/>
      <c r="B36" s="11" t="s">
        <v>6</v>
      </c>
      <c r="C36" s="27"/>
      <c r="D36" s="27"/>
      <c r="E36" s="27"/>
      <c r="F36" s="27">
        <v>4.7919555748330716</v>
      </c>
      <c r="G36" s="27">
        <v>3.4358273613108414</v>
      </c>
      <c r="H36" s="27">
        <v>2.8820047452486364</v>
      </c>
      <c r="I36" s="27">
        <v>1.6120201257571651</v>
      </c>
      <c r="J36" s="36">
        <v>1.2224125328649507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4.7014894296303487</v>
      </c>
      <c r="G37" s="27">
        <v>1.198583492236448</v>
      </c>
      <c r="H37" s="27">
        <v>3.283868127314634</v>
      </c>
      <c r="I37" s="27">
        <v>2.3442671893456559</v>
      </c>
      <c r="J37" s="36">
        <v>1.0812560699255425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2" t="s">
        <v>94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190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0"/>
      <c r="I10" s="190"/>
      <c r="J10" s="190"/>
      <c r="K10" s="191" t="s">
        <v>194</v>
      </c>
      <c r="L10" s="18"/>
    </row>
    <row r="11" spans="1:15">
      <c r="A11" s="16"/>
      <c r="B11" s="11"/>
      <c r="C11" s="184">
        <v>2004</v>
      </c>
      <c r="D11" s="184">
        <v>2005</v>
      </c>
      <c r="E11" s="184">
        <v>2006</v>
      </c>
      <c r="F11" s="184">
        <v>2007</v>
      </c>
      <c r="G11" s="184">
        <v>2008</v>
      </c>
      <c r="H11" s="184">
        <v>2009</v>
      </c>
      <c r="I11" s="184">
        <v>2010</v>
      </c>
      <c r="J11" s="184">
        <v>2011</v>
      </c>
      <c r="K11" s="191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8</v>
      </c>
      <c r="C13" s="27">
        <v>15.185099304842442</v>
      </c>
      <c r="D13" s="27">
        <v>13.519296112501355</v>
      </c>
      <c r="E13" s="27">
        <v>11.753533756019037</v>
      </c>
      <c r="F13" s="27">
        <v>13.204572515024449</v>
      </c>
      <c r="G13" s="27">
        <v>8.4624393287879833</v>
      </c>
      <c r="H13" s="27">
        <v>10.262617990239947</v>
      </c>
      <c r="I13" s="27">
        <v>10.130719652839385</v>
      </c>
      <c r="J13" s="36">
        <v>16.294434200722922</v>
      </c>
      <c r="K13" s="45">
        <v>1</v>
      </c>
      <c r="L13" s="18"/>
    </row>
    <row r="14" spans="1:15">
      <c r="A14" s="16"/>
      <c r="B14" s="11" t="s">
        <v>7</v>
      </c>
      <c r="C14" s="27">
        <v>17.746044299541079</v>
      </c>
      <c r="D14" s="27">
        <v>18.295512236130296</v>
      </c>
      <c r="E14" s="27">
        <v>17.016055880547725</v>
      </c>
      <c r="F14" s="27">
        <v>12.149777147678057</v>
      </c>
      <c r="G14" s="27">
        <v>14.788908414332749</v>
      </c>
      <c r="H14" s="27">
        <v>11.452162261486952</v>
      </c>
      <c r="I14" s="27">
        <v>15.697308974105706</v>
      </c>
      <c r="J14" s="36">
        <v>15.246862394777111</v>
      </c>
      <c r="K14" s="45">
        <v>2</v>
      </c>
      <c r="L14" s="18"/>
    </row>
    <row r="15" spans="1:15">
      <c r="A15" s="16"/>
      <c r="B15" s="11" t="s">
        <v>14</v>
      </c>
      <c r="C15" s="27"/>
      <c r="D15" s="27"/>
      <c r="E15" s="27"/>
      <c r="F15" s="27">
        <v>9.5603457946784598</v>
      </c>
      <c r="G15" s="27">
        <v>9.6838102033080986</v>
      </c>
      <c r="H15" s="27">
        <v>10.533189819251012</v>
      </c>
      <c r="I15" s="27">
        <v>8.7905414009619243</v>
      </c>
      <c r="J15" s="36">
        <v>14.680127714063646</v>
      </c>
      <c r="K15" s="45">
        <v>3</v>
      </c>
      <c r="L15" s="18"/>
    </row>
    <row r="16" spans="1:15">
      <c r="A16" s="16"/>
      <c r="B16" s="11" t="s">
        <v>10</v>
      </c>
      <c r="C16" s="27">
        <v>14.126291509108169</v>
      </c>
      <c r="D16" s="27">
        <v>13.089427185499448</v>
      </c>
      <c r="E16" s="27">
        <v>11.542504242403774</v>
      </c>
      <c r="F16" s="27">
        <v>11.539681154670417</v>
      </c>
      <c r="G16" s="27">
        <v>12.677898507165686</v>
      </c>
      <c r="H16" s="27">
        <v>12.291107986133824</v>
      </c>
      <c r="I16" s="27">
        <v>18.416862203902937</v>
      </c>
      <c r="J16" s="36">
        <v>14.309036606162969</v>
      </c>
      <c r="K16" s="45">
        <v>4</v>
      </c>
      <c r="L16" s="18"/>
    </row>
    <row r="17" spans="1:15">
      <c r="A17" s="16"/>
      <c r="B17" s="11" t="s">
        <v>11</v>
      </c>
      <c r="C17" s="27"/>
      <c r="D17" s="27"/>
      <c r="E17" s="27"/>
      <c r="F17" s="27">
        <v>11.385827634084036</v>
      </c>
      <c r="G17" s="27">
        <v>18.338731405313993</v>
      </c>
      <c r="H17" s="27">
        <v>15.535508360561213</v>
      </c>
      <c r="I17" s="27">
        <v>15.814435570979793</v>
      </c>
      <c r="J17" s="36">
        <v>13.295237535623</v>
      </c>
      <c r="K17" s="45">
        <v>5</v>
      </c>
      <c r="L17" s="18"/>
    </row>
    <row r="18" spans="1:15">
      <c r="A18" s="16"/>
      <c r="B18" s="11" t="s">
        <v>177</v>
      </c>
      <c r="C18" s="27"/>
      <c r="D18" s="27"/>
      <c r="E18" s="27"/>
      <c r="F18" s="27">
        <v>10.328998142060881</v>
      </c>
      <c r="G18" s="27">
        <v>10.620542929879734</v>
      </c>
      <c r="H18" s="27">
        <v>11.44427618463426</v>
      </c>
      <c r="I18" s="27">
        <v>15.758581035153496</v>
      </c>
      <c r="J18" s="36">
        <v>13.028498084752222</v>
      </c>
      <c r="K18" s="45">
        <v>6</v>
      </c>
      <c r="L18" s="18"/>
    </row>
    <row r="19" spans="1:15">
      <c r="A19" s="16"/>
      <c r="B19" s="11" t="s">
        <v>3</v>
      </c>
      <c r="C19" s="27"/>
      <c r="D19" s="27"/>
      <c r="E19" s="27"/>
      <c r="F19" s="27">
        <v>9.4315683755318798</v>
      </c>
      <c r="G19" s="27">
        <v>8.8923323136870813</v>
      </c>
      <c r="H19" s="27">
        <v>6.2655252799327394</v>
      </c>
      <c r="I19" s="27">
        <v>8.6954466049858894</v>
      </c>
      <c r="J19" s="36">
        <v>12.306699618938627</v>
      </c>
      <c r="K19" s="45">
        <v>7</v>
      </c>
      <c r="L19" s="18"/>
    </row>
    <row r="20" spans="1:15">
      <c r="A20" s="16"/>
      <c r="B20" s="11" t="s">
        <v>9</v>
      </c>
      <c r="C20" s="27"/>
      <c r="D20" s="27"/>
      <c r="E20" s="27"/>
      <c r="F20" s="27">
        <v>7.4198712473583255</v>
      </c>
      <c r="G20" s="27">
        <v>10.195438683678873</v>
      </c>
      <c r="H20" s="27">
        <v>12.369803101891698</v>
      </c>
      <c r="I20" s="27">
        <v>12.988152421589479</v>
      </c>
      <c r="J20" s="36">
        <v>12.036185722729362</v>
      </c>
      <c r="K20" s="45">
        <v>8</v>
      </c>
      <c r="L20" s="18"/>
    </row>
    <row r="21" spans="1:15">
      <c r="A21" s="16"/>
      <c r="B21" s="11" t="s">
        <v>25</v>
      </c>
      <c r="C21" s="53">
        <v>13.198814120468663</v>
      </c>
      <c r="D21" s="53">
        <v>17.676923350646067</v>
      </c>
      <c r="E21" s="53">
        <v>9.5987133035720529</v>
      </c>
      <c r="F21" s="53">
        <v>11.454792300806139</v>
      </c>
      <c r="G21" s="53">
        <v>8.8098341036664944</v>
      </c>
      <c r="H21" s="53">
        <v>5.4701923345077299</v>
      </c>
      <c r="I21" s="53">
        <v>8.2313548969064474</v>
      </c>
      <c r="J21" s="36">
        <v>11.770049577562116</v>
      </c>
      <c r="K21" s="108">
        <v>9</v>
      </c>
      <c r="L21" s="18"/>
    </row>
    <row r="22" spans="1:15">
      <c r="A22" s="16"/>
      <c r="B22" s="12" t="s">
        <v>4</v>
      </c>
      <c r="C22" s="50">
        <v>7.3378044769116482</v>
      </c>
      <c r="D22" s="50">
        <v>7.8565599566997557</v>
      </c>
      <c r="E22" s="50">
        <v>8.385232895085327</v>
      </c>
      <c r="F22" s="50">
        <v>6.6282340734482874</v>
      </c>
      <c r="G22" s="50">
        <v>10.576815896699362</v>
      </c>
      <c r="H22" s="50">
        <v>8.8737089175056383</v>
      </c>
      <c r="I22" s="50">
        <v>11.490258450513485</v>
      </c>
      <c r="J22" s="50">
        <v>11.349233172002011</v>
      </c>
      <c r="K22" s="107">
        <v>10</v>
      </c>
      <c r="L22" s="18"/>
    </row>
    <row r="23" spans="1:15">
      <c r="A23" s="16"/>
      <c r="B23" s="11" t="s">
        <v>22</v>
      </c>
      <c r="C23" s="27">
        <v>12.375082528947253</v>
      </c>
      <c r="D23" s="27">
        <v>9.9381054289497204</v>
      </c>
      <c r="E23" s="27">
        <v>11.468698675054698</v>
      </c>
      <c r="F23" s="27">
        <v>5.1579312135074007</v>
      </c>
      <c r="G23" s="27">
        <v>8.9133737554906212</v>
      </c>
      <c r="H23" s="27">
        <v>9.7174703869810966</v>
      </c>
      <c r="I23" s="27">
        <v>11.424941604311027</v>
      </c>
      <c r="J23" s="36">
        <v>11.313630522882278</v>
      </c>
      <c r="K23" s="45">
        <v>11</v>
      </c>
      <c r="L23" s="18"/>
      <c r="N23" s="23"/>
      <c r="O23" s="34"/>
    </row>
    <row r="24" spans="1:15">
      <c r="A24" s="16"/>
      <c r="B24" s="11" t="s">
        <v>17</v>
      </c>
      <c r="C24" s="27"/>
      <c r="D24" s="27"/>
      <c r="E24" s="27"/>
      <c r="F24" s="27">
        <v>9.8452890174120498</v>
      </c>
      <c r="G24" s="27">
        <v>10.124365972412811</v>
      </c>
      <c r="H24" s="27">
        <v>7.5606486327658722</v>
      </c>
      <c r="I24" s="27">
        <v>9.8052728849373629</v>
      </c>
      <c r="J24" s="36">
        <v>11.098452640573123</v>
      </c>
      <c r="K24" s="45">
        <v>12</v>
      </c>
      <c r="L24" s="18"/>
      <c r="N24" s="23"/>
      <c r="O24" s="34"/>
    </row>
    <row r="25" spans="1:15">
      <c r="A25" s="16"/>
      <c r="B25" s="11" t="s">
        <v>16</v>
      </c>
      <c r="C25" s="27"/>
      <c r="D25" s="27"/>
      <c r="E25" s="27"/>
      <c r="F25" s="27">
        <v>9.5169277607568858</v>
      </c>
      <c r="G25" s="27">
        <v>6.1743749436298145</v>
      </c>
      <c r="H25" s="27">
        <v>8.4906031554512182</v>
      </c>
      <c r="I25" s="27">
        <v>5.0247113450062573</v>
      </c>
      <c r="J25" s="36">
        <v>11.051600699585197</v>
      </c>
      <c r="K25" s="45">
        <v>13</v>
      </c>
      <c r="L25" s="18"/>
    </row>
    <row r="26" spans="1:15">
      <c r="A26" s="16"/>
      <c r="B26" s="11" t="s">
        <v>24</v>
      </c>
      <c r="C26" s="27">
        <v>13.382296396591837</v>
      </c>
      <c r="D26" s="27">
        <v>10.173734453102549</v>
      </c>
      <c r="E26" s="27">
        <v>11.287025161863843</v>
      </c>
      <c r="F26" s="27">
        <v>9.830930412796242</v>
      </c>
      <c r="G26" s="27">
        <v>9.8300836969487584</v>
      </c>
      <c r="H26" s="27">
        <v>11.645006688704381</v>
      </c>
      <c r="I26" s="27">
        <v>13.461571720106532</v>
      </c>
      <c r="J26" s="36">
        <v>10.77045074011567</v>
      </c>
      <c r="K26" s="45">
        <v>14</v>
      </c>
      <c r="L26" s="18"/>
    </row>
    <row r="27" spans="1:15">
      <c r="A27" s="16"/>
      <c r="B27" s="11" t="s">
        <v>23</v>
      </c>
      <c r="C27" s="27">
        <v>7.1735310048531424</v>
      </c>
      <c r="D27" s="27">
        <v>7.8455146949747849</v>
      </c>
      <c r="E27" s="27">
        <v>9.5174941765419305</v>
      </c>
      <c r="F27" s="27">
        <v>6.9803801644770322</v>
      </c>
      <c r="G27" s="27">
        <v>8.0785581588501714</v>
      </c>
      <c r="H27" s="27">
        <v>10.819825780667042</v>
      </c>
      <c r="I27" s="27">
        <v>10.563803262110287</v>
      </c>
      <c r="J27" s="36">
        <v>10.720142487362807</v>
      </c>
      <c r="K27" s="45">
        <v>15</v>
      </c>
      <c r="L27" s="18"/>
    </row>
    <row r="28" spans="1:15">
      <c r="A28" s="16"/>
      <c r="B28" s="11" t="s">
        <v>19</v>
      </c>
      <c r="C28" s="27">
        <v>10.559505198232324</v>
      </c>
      <c r="D28" s="27">
        <v>9.2395386411040636</v>
      </c>
      <c r="E28" s="27">
        <v>10.761999640614921</v>
      </c>
      <c r="F28" s="27">
        <v>4.8150206326144831</v>
      </c>
      <c r="G28" s="27">
        <v>3.7880381337412596</v>
      </c>
      <c r="H28" s="27">
        <v>9.2373716533357939</v>
      </c>
      <c r="I28" s="27">
        <v>12.090616703321428</v>
      </c>
      <c r="J28" s="36">
        <v>10.622491044579322</v>
      </c>
      <c r="K28" s="45">
        <v>16</v>
      </c>
      <c r="L28" s="18"/>
    </row>
    <row r="29" spans="1:15">
      <c r="A29" s="16"/>
      <c r="B29" s="12" t="s">
        <v>26</v>
      </c>
      <c r="C29" s="28">
        <v>9.3157315746646621</v>
      </c>
      <c r="D29" s="28">
        <v>10.071729547186813</v>
      </c>
      <c r="E29" s="28">
        <v>10.560901747985648</v>
      </c>
      <c r="F29" s="28">
        <v>7.4181371918239538</v>
      </c>
      <c r="G29" s="28">
        <v>8.6783430690075392</v>
      </c>
      <c r="H29" s="28">
        <v>8.5126279338338655</v>
      </c>
      <c r="I29" s="28">
        <v>10.370264059198849</v>
      </c>
      <c r="J29" s="50">
        <v>10.369501414892913</v>
      </c>
      <c r="K29" s="45"/>
      <c r="L29" s="18"/>
    </row>
    <row r="30" spans="1:15">
      <c r="A30" s="16"/>
      <c r="B30" s="11" t="s">
        <v>18</v>
      </c>
      <c r="C30" s="27">
        <v>13.007580816214304</v>
      </c>
      <c r="D30" s="27">
        <v>10.646980788135027</v>
      </c>
      <c r="E30" s="27">
        <v>7.1166126555117097</v>
      </c>
      <c r="F30" s="27">
        <v>9.2860005073212371</v>
      </c>
      <c r="G30" s="27">
        <v>8.8102929306662503</v>
      </c>
      <c r="H30" s="27">
        <v>10.777873990485295</v>
      </c>
      <c r="I30" s="27">
        <v>11.10579079340302</v>
      </c>
      <c r="J30" s="36">
        <v>10.32270221738022</v>
      </c>
      <c r="K30" s="45">
        <v>17</v>
      </c>
      <c r="L30" s="18"/>
    </row>
    <row r="31" spans="1:15">
      <c r="A31" s="16"/>
      <c r="B31" s="11" t="s">
        <v>20</v>
      </c>
      <c r="C31" s="27">
        <v>13.629306111360718</v>
      </c>
      <c r="D31" s="27">
        <v>9.9251053158555216</v>
      </c>
      <c r="E31" s="27">
        <v>10.850257804767509</v>
      </c>
      <c r="F31" s="27">
        <v>8.2175909443236197</v>
      </c>
      <c r="G31" s="27">
        <v>6.8164793268201116</v>
      </c>
      <c r="H31" s="27">
        <v>9.1971936389148752</v>
      </c>
      <c r="I31" s="27">
        <v>10.276085838650568</v>
      </c>
      <c r="J31" s="36">
        <v>9.1447202091792512</v>
      </c>
      <c r="K31" s="45">
        <v>18</v>
      </c>
      <c r="L31" s="18"/>
    </row>
    <row r="32" spans="1:15">
      <c r="A32" s="16"/>
      <c r="B32" s="11" t="s">
        <v>21</v>
      </c>
      <c r="C32" s="27">
        <v>10.102555263498081</v>
      </c>
      <c r="D32" s="27">
        <v>10.21419799990637</v>
      </c>
      <c r="E32" s="27">
        <v>14.155430704563498</v>
      </c>
      <c r="F32" s="27">
        <v>7.7987631557984605</v>
      </c>
      <c r="G32" s="27">
        <v>7.0611995899331479</v>
      </c>
      <c r="H32" s="27">
        <v>6.5458018028446165</v>
      </c>
      <c r="I32" s="27">
        <v>9.1663024738727525</v>
      </c>
      <c r="J32" s="36">
        <v>9.1217292454000685</v>
      </c>
      <c r="K32" s="45">
        <v>19</v>
      </c>
      <c r="L32" s="18"/>
    </row>
    <row r="33" spans="1:14">
      <c r="A33" s="16"/>
      <c r="B33" s="11" t="s">
        <v>15</v>
      </c>
      <c r="C33" s="27"/>
      <c r="D33" s="27"/>
      <c r="E33" s="27"/>
      <c r="F33" s="27">
        <v>10.119183801171305</v>
      </c>
      <c r="G33" s="27">
        <v>5.7449095091961864</v>
      </c>
      <c r="H33" s="27">
        <v>10.786959923625657</v>
      </c>
      <c r="I33" s="27">
        <v>11.046957956665231</v>
      </c>
      <c r="J33" s="36">
        <v>7.970797079707971</v>
      </c>
      <c r="K33" s="45">
        <v>20</v>
      </c>
      <c r="L33" s="18"/>
    </row>
    <row r="34" spans="1:14">
      <c r="A34" s="16"/>
      <c r="B34" s="11" t="s">
        <v>5</v>
      </c>
      <c r="C34" s="27">
        <v>4.2957431635672974</v>
      </c>
      <c r="D34" s="27">
        <v>3.801066421557727</v>
      </c>
      <c r="E34" s="27">
        <v>12.387355170934059</v>
      </c>
      <c r="F34" s="27">
        <v>6.4224151684576656</v>
      </c>
      <c r="G34" s="27">
        <v>8.1072460123448113</v>
      </c>
      <c r="H34" s="27">
        <v>13.980863534305824</v>
      </c>
      <c r="I34" s="27">
        <v>16.162486267913124</v>
      </c>
      <c r="J34" s="36">
        <v>7.9334389104312439</v>
      </c>
      <c r="K34" s="45">
        <v>21</v>
      </c>
      <c r="L34" s="18"/>
    </row>
    <row r="35" spans="1:14">
      <c r="A35" s="16"/>
      <c r="B35" s="11" t="s">
        <v>12</v>
      </c>
      <c r="C35" s="27"/>
      <c r="D35" s="27"/>
      <c r="E35" s="27"/>
      <c r="F35" s="27">
        <v>9.8794626426205365</v>
      </c>
      <c r="G35" s="27">
        <v>2.0308103479103732</v>
      </c>
      <c r="H35" s="27">
        <v>5.4498620969545382</v>
      </c>
      <c r="I35" s="27">
        <v>5.4461220268872808</v>
      </c>
      <c r="J35" s="36">
        <v>6.3841975881597932</v>
      </c>
      <c r="K35" s="45">
        <v>22</v>
      </c>
      <c r="L35" s="18"/>
    </row>
    <row r="36" spans="1:14" ht="14.25" customHeight="1">
      <c r="A36" s="16"/>
      <c r="B36" s="11" t="s">
        <v>6</v>
      </c>
      <c r="C36" s="27"/>
      <c r="D36" s="27"/>
      <c r="E36" s="27"/>
      <c r="F36" s="27">
        <v>8.0853559450427959</v>
      </c>
      <c r="G36" s="27">
        <v>8.083562567502252</v>
      </c>
      <c r="H36" s="27">
        <v>5.5187975442115311</v>
      </c>
      <c r="I36" s="27">
        <v>4.240702211412664</v>
      </c>
      <c r="J36" s="36">
        <v>5.4967653251584609</v>
      </c>
      <c r="K36" s="45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>
        <v>5.4885412473452613</v>
      </c>
      <c r="G37" s="27">
        <v>2.507491146826478</v>
      </c>
      <c r="H37" s="27">
        <v>4.8325693419314737</v>
      </c>
      <c r="I37" s="27">
        <v>2.7791118783992523</v>
      </c>
      <c r="J37" s="36">
        <v>1.8180640984137262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48</v>
      </c>
      <c r="C52" s="23"/>
      <c r="D52" s="23"/>
      <c r="E52" s="23" t="s">
        <v>46</v>
      </c>
    </row>
    <row r="53" spans="1:12">
      <c r="B53" s="23" t="s">
        <v>49</v>
      </c>
      <c r="C53" s="23"/>
      <c r="D53" s="23"/>
      <c r="E53" s="23" t="s">
        <v>47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zoomScaleNormal="100" zoomScaleSheetLayoutView="100" workbookViewId="0">
      <selection activeCell="I27" sqref="I27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89" t="s">
        <v>166</v>
      </c>
      <c r="C7" s="189"/>
      <c r="D7" s="189"/>
      <c r="E7" s="189"/>
      <c r="F7" s="189"/>
      <c r="G7" s="189"/>
      <c r="H7" s="189"/>
      <c r="I7" s="189"/>
      <c r="J7" s="18"/>
    </row>
    <row r="8" spans="1:13">
      <c r="A8" s="16"/>
      <c r="B8" s="189" t="s">
        <v>190</v>
      </c>
      <c r="C8" s="189"/>
      <c r="D8" s="189"/>
      <c r="E8" s="189"/>
      <c r="F8" s="189"/>
      <c r="G8" s="189"/>
      <c r="H8" s="189"/>
      <c r="I8" s="189"/>
      <c r="J8" s="189"/>
    </row>
    <row r="9" spans="1:13">
      <c r="A9" s="16"/>
      <c r="B9" s="10"/>
      <c r="C9" s="85"/>
      <c r="D9" s="85"/>
      <c r="E9" s="85"/>
      <c r="F9" s="85"/>
      <c r="G9" s="10"/>
      <c r="H9" s="10"/>
      <c r="I9" s="10"/>
      <c r="J9" s="18"/>
    </row>
    <row r="10" spans="1:13" ht="15.75" customHeight="1">
      <c r="A10" s="16"/>
      <c r="B10" s="11"/>
      <c r="C10" s="190" t="s">
        <v>2</v>
      </c>
      <c r="D10" s="190"/>
      <c r="E10" s="190"/>
      <c r="F10" s="190"/>
      <c r="G10" s="191" t="s">
        <v>196</v>
      </c>
      <c r="H10" s="191"/>
      <c r="I10" s="191" t="s">
        <v>195</v>
      </c>
      <c r="J10" s="18"/>
    </row>
    <row r="11" spans="1:13">
      <c r="A11" s="16"/>
      <c r="B11" s="11"/>
      <c r="C11" s="184">
        <v>2008</v>
      </c>
      <c r="D11" s="184">
        <v>2009</v>
      </c>
      <c r="E11" s="184">
        <v>2010</v>
      </c>
      <c r="F11" s="85">
        <v>2011</v>
      </c>
      <c r="G11" s="86" t="s">
        <v>106</v>
      </c>
      <c r="H11" s="86" t="s">
        <v>107</v>
      </c>
      <c r="I11" s="191"/>
      <c r="J11" s="18"/>
      <c r="M11" s="2"/>
    </row>
    <row r="12" spans="1:13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</row>
    <row r="13" spans="1:13">
      <c r="A13" s="16"/>
      <c r="B13" s="11" t="s">
        <v>29</v>
      </c>
      <c r="C13" s="25">
        <v>7099.9883333333337</v>
      </c>
      <c r="D13" s="25">
        <v>7204.5423333333338</v>
      </c>
      <c r="E13" s="25">
        <v>7308.8026666666665</v>
      </c>
      <c r="F13" s="29">
        <v>7412.7266666666665</v>
      </c>
      <c r="G13" s="28">
        <f>IF(OR(OR(F13=0,E13=0),F13=""),"",(F13/E13-1)*100)</f>
        <v>1.4219018454823873</v>
      </c>
      <c r="H13" s="26">
        <f>F13-E13</f>
        <v>103.92399999999998</v>
      </c>
      <c r="I13" s="28">
        <f>IF(F13=0,"",F13/$F$13*100)</f>
        <v>100</v>
      </c>
      <c r="J13" s="18"/>
    </row>
    <row r="14" spans="1:13">
      <c r="A14" s="16"/>
      <c r="B14" s="11" t="s">
        <v>30</v>
      </c>
      <c r="C14" s="25">
        <v>5651.9809999999998</v>
      </c>
      <c r="D14" s="25">
        <v>5762.4776666666667</v>
      </c>
      <c r="E14" s="25">
        <v>5871.221333333332</v>
      </c>
      <c r="F14" s="29">
        <v>5978.1316666666671</v>
      </c>
      <c r="G14" s="28">
        <f t="shared" ref="G14:G31" si="0">IF(OR(OR(F14=0,E14=0),F14=""),"",(F14/E14-1)*100)</f>
        <v>1.8209215300121873</v>
      </c>
      <c r="H14" s="26">
        <f t="shared" ref="H14:H31" si="1">F14-E14</f>
        <v>106.91033333333507</v>
      </c>
      <c r="I14" s="28">
        <f t="shared" ref="I14:I31" si="2">IF(F14=0,"",F14/$F$13*100)</f>
        <v>80.646864986253377</v>
      </c>
      <c r="J14" s="18"/>
      <c r="L14" s="23"/>
      <c r="M14" s="34"/>
    </row>
    <row r="15" spans="1:13">
      <c r="A15" s="16"/>
      <c r="B15" s="11" t="s">
        <v>31</v>
      </c>
      <c r="C15" s="25">
        <v>3741.0030000000002</v>
      </c>
      <c r="D15" s="25">
        <v>3792.5216666666661</v>
      </c>
      <c r="E15" s="25">
        <v>3945.5393333333327</v>
      </c>
      <c r="F15" s="29">
        <v>4175.9473333333326</v>
      </c>
      <c r="G15" s="28">
        <f t="shared" si="0"/>
        <v>5.8397086059548409</v>
      </c>
      <c r="H15" s="26">
        <f t="shared" si="1"/>
        <v>230.4079999999999</v>
      </c>
      <c r="I15" s="28">
        <f t="shared" si="2"/>
        <v>56.334834955018799</v>
      </c>
      <c r="J15" s="18"/>
      <c r="L15" s="23"/>
      <c r="M15" s="34"/>
    </row>
    <row r="16" spans="1:13">
      <c r="A16" s="16"/>
      <c r="B16" s="11" t="s">
        <v>32</v>
      </c>
      <c r="C16" s="25">
        <v>3322.6856666666667</v>
      </c>
      <c r="D16" s="25">
        <v>3322.1529999999998</v>
      </c>
      <c r="E16" s="25">
        <v>3440.7750000000001</v>
      </c>
      <c r="F16" s="29">
        <v>3687.2486666666664</v>
      </c>
      <c r="G16" s="28">
        <f t="shared" si="0"/>
        <v>7.1633183415557911</v>
      </c>
      <c r="H16" s="26">
        <f t="shared" si="1"/>
        <v>246.4736666666663</v>
      </c>
      <c r="I16" s="28">
        <f t="shared" si="2"/>
        <v>49.742137171297287</v>
      </c>
      <c r="J16" s="18"/>
    </row>
    <row r="17" spans="1:10">
      <c r="A17" s="16"/>
      <c r="B17" s="11" t="s">
        <v>33</v>
      </c>
      <c r="C17" s="25">
        <v>418.31700000000001</v>
      </c>
      <c r="D17" s="25">
        <v>470.36899999999997</v>
      </c>
      <c r="E17" s="25">
        <v>504.76399999999995</v>
      </c>
      <c r="F17" s="29">
        <v>488.69866666666667</v>
      </c>
      <c r="G17" s="28">
        <f t="shared" si="0"/>
        <v>-3.1827415056012831</v>
      </c>
      <c r="H17" s="26">
        <f t="shared" si="1"/>
        <v>-16.065333333333285</v>
      </c>
      <c r="I17" s="28">
        <f t="shared" si="2"/>
        <v>6.5926977837215102</v>
      </c>
      <c r="J17" s="18"/>
    </row>
    <row r="18" spans="1:10">
      <c r="A18" s="16"/>
      <c r="B18" s="11" t="s">
        <v>60</v>
      </c>
      <c r="C18" s="25">
        <v>397.21366666666671</v>
      </c>
      <c r="D18" s="25">
        <v>451.85599999999999</v>
      </c>
      <c r="E18" s="25">
        <v>477.08666666666659</v>
      </c>
      <c r="F18" s="29">
        <v>474.04400000000004</v>
      </c>
      <c r="G18" s="28">
        <f t="shared" si="0"/>
        <v>-0.63775973617649084</v>
      </c>
      <c r="H18" s="26">
        <f t="shared" si="1"/>
        <v>-3.0426666666665483</v>
      </c>
      <c r="I18" s="28">
        <f t="shared" si="2"/>
        <v>6.3950017492438684</v>
      </c>
      <c r="J18" s="18"/>
    </row>
    <row r="19" spans="1:10">
      <c r="A19" s="16"/>
      <c r="B19" s="11" t="s">
        <v>61</v>
      </c>
      <c r="C19" s="25">
        <v>21.103999999999999</v>
      </c>
      <c r="D19" s="25">
        <v>18.513000000000002</v>
      </c>
      <c r="E19" s="25">
        <v>27.677333333333333</v>
      </c>
      <c r="F19" s="29">
        <v>14.654666666666666</v>
      </c>
      <c r="G19" s="28">
        <f t="shared" si="0"/>
        <v>-47.051739088544174</v>
      </c>
      <c r="H19" s="26">
        <f t="shared" si="1"/>
        <v>-13.022666666666668</v>
      </c>
      <c r="I19" s="28">
        <f t="shared" si="2"/>
        <v>0.19769603447764161</v>
      </c>
      <c r="J19" s="18"/>
    </row>
    <row r="20" spans="1:10">
      <c r="A20" s="16"/>
      <c r="B20" s="11" t="s">
        <v>34</v>
      </c>
      <c r="C20" s="25">
        <v>1910.9780000000001</v>
      </c>
      <c r="D20" s="25">
        <v>1969.9560000000001</v>
      </c>
      <c r="E20" s="25">
        <v>1925.682</v>
      </c>
      <c r="F20" s="29">
        <v>1802.1843333333334</v>
      </c>
      <c r="G20" s="28">
        <f t="shared" si="0"/>
        <v>-6.4131911014729699</v>
      </c>
      <c r="H20" s="26">
        <f t="shared" si="1"/>
        <v>-123.49766666666665</v>
      </c>
      <c r="I20" s="28">
        <f t="shared" si="2"/>
        <v>24.312030031234571</v>
      </c>
      <c r="J20" s="18"/>
    </row>
    <row r="21" spans="1:10">
      <c r="A21" s="16"/>
      <c r="B21" s="11" t="s">
        <v>117</v>
      </c>
      <c r="C21" s="25">
        <v>810.40433333333328</v>
      </c>
      <c r="D21" s="25">
        <v>775.67433333333338</v>
      </c>
      <c r="E21" s="25">
        <v>813.81666666666661</v>
      </c>
      <c r="F21" s="29">
        <v>796.36233333333337</v>
      </c>
      <c r="G21" s="28">
        <f t="shared" ref="G21:G23" si="3">IF(OR(OR(F21=0,E21=0),F21=""),"",(F21/E21-1)*100)</f>
        <v>-2.144750046079158</v>
      </c>
      <c r="H21" s="26">
        <f t="shared" ref="H21:H23" si="4">F21-E21</f>
        <v>-17.454333333333238</v>
      </c>
      <c r="I21" s="28">
        <f t="shared" ref="I21:I23" si="5">IF(F21=0,"",F21/$F$13*100)</f>
        <v>10.743176824722168</v>
      </c>
      <c r="J21" s="18"/>
    </row>
    <row r="22" spans="1:10">
      <c r="A22" s="16"/>
      <c r="B22" s="11" t="s">
        <v>118</v>
      </c>
      <c r="C22" s="25">
        <v>778.22766666666666</v>
      </c>
      <c r="D22" s="25">
        <v>883.19366666666667</v>
      </c>
      <c r="E22" s="25">
        <v>723.03300000000002</v>
      </c>
      <c r="F22" s="29">
        <v>593.27966666666669</v>
      </c>
      <c r="G22" s="28">
        <f t="shared" si="3"/>
        <v>-17.945700034899282</v>
      </c>
      <c r="H22" s="26">
        <f t="shared" si="4"/>
        <v>-129.75333333333333</v>
      </c>
      <c r="I22" s="28">
        <f t="shared" si="5"/>
        <v>8.0035281664236919</v>
      </c>
      <c r="J22" s="18"/>
    </row>
    <row r="23" spans="1:10">
      <c r="A23" s="16"/>
      <c r="B23" s="11" t="s">
        <v>119</v>
      </c>
      <c r="C23" s="25">
        <v>322.34666666666664</v>
      </c>
      <c r="D23" s="25">
        <v>311.08766666666673</v>
      </c>
      <c r="E23" s="25">
        <v>388.83233333333328</v>
      </c>
      <c r="F23" s="29">
        <v>412.54233333333332</v>
      </c>
      <c r="G23" s="28">
        <f t="shared" si="3"/>
        <v>6.0977439290456958</v>
      </c>
      <c r="H23" s="26">
        <f t="shared" si="4"/>
        <v>23.710000000000036</v>
      </c>
      <c r="I23" s="28">
        <f t="shared" si="5"/>
        <v>5.5653250400887124</v>
      </c>
      <c r="J23" s="18"/>
    </row>
    <row r="24" spans="1:10">
      <c r="A24" s="16"/>
      <c r="B24" s="11" t="s">
        <v>57</v>
      </c>
      <c r="C24" s="25">
        <v>1242.7896666666666</v>
      </c>
      <c r="D24" s="25">
        <v>885.42399999999998</v>
      </c>
      <c r="E24" s="25">
        <v>1174.3926666666666</v>
      </c>
      <c r="F24" s="29">
        <v>1401.4606666666666</v>
      </c>
      <c r="G24" s="28">
        <f t="shared" si="0"/>
        <v>19.334929997859884</v>
      </c>
      <c r="H24" s="26">
        <f t="shared" si="1"/>
        <v>227.06799999999998</v>
      </c>
      <c r="I24" s="28">
        <f t="shared" si="2"/>
        <v>18.906142499071414</v>
      </c>
      <c r="J24" s="18"/>
    </row>
    <row r="25" spans="1:10">
      <c r="A25" s="16"/>
      <c r="B25" s="11" t="s">
        <v>35</v>
      </c>
      <c r="C25" s="25">
        <v>415.32499999999999</v>
      </c>
      <c r="D25" s="25">
        <v>216.39400000000001</v>
      </c>
      <c r="E25" s="25">
        <v>328.91233333333332</v>
      </c>
      <c r="F25" s="29">
        <v>490.8923333333334</v>
      </c>
      <c r="G25" s="28">
        <f t="shared" si="0"/>
        <v>49.247165151403081</v>
      </c>
      <c r="H25" s="26">
        <f t="shared" si="1"/>
        <v>161.98000000000008</v>
      </c>
      <c r="I25" s="28">
        <f t="shared" si="2"/>
        <v>6.6222910328093407</v>
      </c>
      <c r="J25" s="18"/>
    </row>
    <row r="26" spans="1:10">
      <c r="A26" s="16"/>
      <c r="B26" s="11" t="s">
        <v>44</v>
      </c>
      <c r="C26" s="25">
        <v>865.48599999999988</v>
      </c>
      <c r="D26" s="25">
        <v>589.42666666666662</v>
      </c>
      <c r="E26" s="25">
        <v>825.09533333333331</v>
      </c>
      <c r="F26" s="29">
        <v>904.86733333333325</v>
      </c>
      <c r="G26" s="28">
        <f t="shared" si="0"/>
        <v>9.6682161172486616</v>
      </c>
      <c r="H26" s="26">
        <f t="shared" si="1"/>
        <v>79.771999999999935</v>
      </c>
      <c r="I26" s="28">
        <f t="shared" si="2"/>
        <v>12.206943194092322</v>
      </c>
      <c r="J26" s="18"/>
    </row>
    <row r="27" spans="1:10">
      <c r="A27" s="16"/>
      <c r="B27" s="11" t="s">
        <v>36</v>
      </c>
      <c r="C27" s="25">
        <v>1043.2823333333333</v>
      </c>
      <c r="D27" s="25">
        <v>773.72233333333327</v>
      </c>
      <c r="E27" s="25">
        <v>990.34533333333331</v>
      </c>
      <c r="F27" s="29">
        <v>1175.5953333333334</v>
      </c>
      <c r="G27" s="28">
        <f t="shared" si="0"/>
        <v>18.705596297049265</v>
      </c>
      <c r="H27" s="26">
        <f t="shared" si="1"/>
        <v>185.25000000000011</v>
      </c>
      <c r="I27" s="28">
        <f t="shared" si="2"/>
        <v>15.85914854542953</v>
      </c>
      <c r="J27" s="18"/>
    </row>
    <row r="28" spans="1:10">
      <c r="A28" s="16"/>
      <c r="B28" s="11" t="s">
        <v>58</v>
      </c>
      <c r="C28" s="25">
        <v>499.08499999999998</v>
      </c>
      <c r="D28" s="25">
        <v>393.86966666666666</v>
      </c>
      <c r="E28" s="25">
        <v>548.75100000000009</v>
      </c>
      <c r="F28" s="29">
        <v>600.15733333333333</v>
      </c>
      <c r="G28" s="28">
        <f t="shared" si="0"/>
        <v>9.3678796636968755</v>
      </c>
      <c r="H28" s="26">
        <f t="shared" si="1"/>
        <v>51.406333333333237</v>
      </c>
      <c r="I28" s="28">
        <f t="shared" si="2"/>
        <v>8.0963100397604482</v>
      </c>
      <c r="J28" s="18"/>
    </row>
    <row r="29" spans="1:10">
      <c r="A29" s="16"/>
      <c r="B29" s="11" t="s">
        <v>35</v>
      </c>
      <c r="C29" s="25">
        <v>207.71799999999999</v>
      </c>
      <c r="D29" s="25">
        <v>115.60866666666665</v>
      </c>
      <c r="E29" s="25">
        <v>176.19666666666669</v>
      </c>
      <c r="F29" s="29">
        <v>248.34066666666664</v>
      </c>
      <c r="G29" s="28">
        <f t="shared" si="0"/>
        <v>40.945155981006032</v>
      </c>
      <c r="H29" s="26">
        <f t="shared" si="1"/>
        <v>72.143999999999949</v>
      </c>
      <c r="I29" s="28">
        <f t="shared" si="2"/>
        <v>3.3501932262442335</v>
      </c>
      <c r="J29" s="18"/>
    </row>
    <row r="30" spans="1:10">
      <c r="A30" s="16"/>
      <c r="B30" s="11" t="s">
        <v>44</v>
      </c>
      <c r="C30" s="25">
        <v>349.56766666666664</v>
      </c>
      <c r="D30" s="25">
        <v>271.58066666666667</v>
      </c>
      <c r="E30" s="25">
        <v>374.21866666666671</v>
      </c>
      <c r="F30" s="29">
        <v>388.82</v>
      </c>
      <c r="G30" s="28">
        <f t="shared" si="0"/>
        <v>3.9018185445942377</v>
      </c>
      <c r="H30" s="26">
        <f t="shared" si="1"/>
        <v>14.601333333333287</v>
      </c>
      <c r="I30" s="28">
        <f t="shared" si="2"/>
        <v>5.2453033476660407</v>
      </c>
      <c r="J30" s="18"/>
    </row>
    <row r="31" spans="1:10">
      <c r="A31" s="16"/>
      <c r="B31" s="11" t="s">
        <v>36</v>
      </c>
      <c r="C31" s="25">
        <v>395.67900000000003</v>
      </c>
      <c r="D31" s="25">
        <v>336.53733333333338</v>
      </c>
      <c r="E31" s="25">
        <v>453.35266666666666</v>
      </c>
      <c r="F31" s="29">
        <v>473.93799999999993</v>
      </c>
      <c r="G31" s="28">
        <f t="shared" si="0"/>
        <v>4.5406887059228129</v>
      </c>
      <c r="H31" s="26">
        <f t="shared" si="1"/>
        <v>20.585333333333267</v>
      </c>
      <c r="I31" s="28">
        <f t="shared" si="2"/>
        <v>6.3935717761075761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74" t="s">
        <v>191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112</v>
      </c>
      <c r="F49" s="34">
        <f>F15</f>
        <v>4175.9473333333326</v>
      </c>
    </row>
    <row r="50" spans="5:6">
      <c r="E50" s="23" t="s">
        <v>51</v>
      </c>
      <c r="F50" s="34">
        <f>F14-F15</f>
        <v>1802.1843333333345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J36" sqref="J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29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51"/>
      <c r="D9" s="151"/>
      <c r="E9" s="151"/>
      <c r="F9" s="151"/>
      <c r="G9" s="151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51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151"/>
      <c r="D12" s="151"/>
      <c r="E12" s="151"/>
      <c r="F12" s="151"/>
      <c r="G12" s="151"/>
      <c r="H12" s="151"/>
      <c r="I12" s="151"/>
      <c r="J12" s="151"/>
      <c r="K12" s="151"/>
      <c r="L12" s="18"/>
    </row>
    <row r="13" spans="1:15">
      <c r="A13" s="16"/>
      <c r="B13" s="12" t="s">
        <v>26</v>
      </c>
      <c r="C13" s="26">
        <v>42499.627333333337</v>
      </c>
      <c r="D13" s="26">
        <v>43004.828000000001</v>
      </c>
      <c r="E13" s="26">
        <v>43513.259333333328</v>
      </c>
      <c r="F13" s="26">
        <v>44024.203000000001</v>
      </c>
      <c r="G13" s="26">
        <v>44539.720999999998</v>
      </c>
      <c r="H13" s="28">
        <f>IF(OR(OR(G13=0,F13=0),G13=""),"",(G13/F13-1)*100)</f>
        <v>1.1709876951094378</v>
      </c>
      <c r="I13" s="27">
        <f>IF(OR(OR(G13=0,F13=0),F13=""),"",(F13/E13-1)*100)</f>
        <v>1.1742252235177109</v>
      </c>
      <c r="J13" s="28">
        <f>IF(G13=0,"",G13/$G$13*100)</f>
        <v>100</v>
      </c>
      <c r="K13" s="27">
        <f t="shared" ref="K13:K38" si="0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21111.955666666669</v>
      </c>
      <c r="D14" s="25">
        <f>D13-SUM(D15:D38)</f>
        <v>21306.254666666668</v>
      </c>
      <c r="E14" s="25">
        <f>E13-SUM(E15:E38)</f>
        <v>21504.680666666656</v>
      </c>
      <c r="F14" s="25">
        <f>F13-SUM(F15:F38)</f>
        <v>21707.401333333339</v>
      </c>
      <c r="G14" s="26">
        <f>G13-SUM(G15:G38)</f>
        <v>21917.587333333322</v>
      </c>
      <c r="H14" s="28">
        <f t="shared" ref="H14:H38" si="1">IF(OR(OR(G14=0,F14=0),G14=""),"",(G14/F14-1)*100)</f>
        <v>0.96826882579088558</v>
      </c>
      <c r="I14" s="27">
        <f>IF(OR(OR(G14=0,F14=0),F14=""),"",(F14/E14-1)*100)</f>
        <v>0.94268159480699332</v>
      </c>
      <c r="J14" s="28">
        <f t="shared" ref="J14:J38" si="2">IF(G14=0,"",G14/$G$13*100)</f>
        <v>49.209080886100125</v>
      </c>
      <c r="K14" s="27">
        <f>IF(F14=0,"",F14/$F$13*100)</f>
        <v>49.307880334218289</v>
      </c>
      <c r="L14" s="18"/>
    </row>
    <row r="15" spans="1:15">
      <c r="A15" s="16"/>
      <c r="B15" s="12" t="s">
        <v>4</v>
      </c>
      <c r="C15" s="109">
        <v>6995.1353333333345</v>
      </c>
      <c r="D15" s="109">
        <v>7099.9883333333337</v>
      </c>
      <c r="E15" s="109">
        <v>7204.5423333333338</v>
      </c>
      <c r="F15" s="109">
        <v>7308.8026666666665</v>
      </c>
      <c r="G15" s="109">
        <v>7412.7266666666665</v>
      </c>
      <c r="H15" s="50">
        <f>IF(OR(OR(G15=0,F15=0),G15=""),"",(G15/F15-1)*100)</f>
        <v>1.4219018454823873</v>
      </c>
      <c r="I15" s="36">
        <f t="shared" ref="I15:I38" si="3">IF(OR(OR(G15=0,F15=0),F15=""),"",(F15/E15-1)*100)</f>
        <v>1.4471472094896409</v>
      </c>
      <c r="J15" s="50">
        <f t="shared" si="2"/>
        <v>16.64295711835884</v>
      </c>
      <c r="K15" s="36">
        <f t="shared" si="0"/>
        <v>16.601783038903999</v>
      </c>
      <c r="L15" s="18"/>
      <c r="N15" s="23" t="s">
        <v>4</v>
      </c>
      <c r="O15" s="34">
        <f>J15</f>
        <v>16.64295711835884</v>
      </c>
    </row>
    <row r="16" spans="1:15">
      <c r="A16" s="16"/>
      <c r="B16" s="11" t="s">
        <v>23</v>
      </c>
      <c r="C16" s="55">
        <v>3202.7489999999998</v>
      </c>
      <c r="D16" s="55">
        <v>3250.6493333333333</v>
      </c>
      <c r="E16" s="55">
        <v>3298.3043333333335</v>
      </c>
      <c r="F16" s="55">
        <v>3346.1616666666669</v>
      </c>
      <c r="G16" s="56">
        <v>3394.3666666666668</v>
      </c>
      <c r="H16" s="28">
        <f t="shared" si="1"/>
        <v>1.4406058284691436</v>
      </c>
      <c r="I16" s="27">
        <f t="shared" si="3"/>
        <v>1.4509677851639591</v>
      </c>
      <c r="J16" s="28">
        <f t="shared" si="2"/>
        <v>7.6209877171585045</v>
      </c>
      <c r="K16" s="27">
        <f t="shared" si="0"/>
        <v>7.6007319579792663</v>
      </c>
      <c r="L16" s="18"/>
      <c r="N16" s="23" t="s">
        <v>37</v>
      </c>
      <c r="O16" s="34">
        <f>100-O15</f>
        <v>83.357042881641163</v>
      </c>
    </row>
    <row r="17" spans="1:12">
      <c r="A17" s="16"/>
      <c r="B17" s="11" t="s">
        <v>24</v>
      </c>
      <c r="C17" s="25">
        <v>2208.0709999999999</v>
      </c>
      <c r="D17" s="25">
        <v>2235.0303333333331</v>
      </c>
      <c r="E17" s="25">
        <v>2262.0553333333332</v>
      </c>
      <c r="F17" s="25">
        <v>2289.1426666666666</v>
      </c>
      <c r="G17" s="26">
        <v>2316.3130000000001</v>
      </c>
      <c r="H17" s="28">
        <f t="shared" si="1"/>
        <v>1.1869217995441828</v>
      </c>
      <c r="I17" s="27">
        <f t="shared" si="3"/>
        <v>1.197465549766985</v>
      </c>
      <c r="J17" s="28">
        <f t="shared" si="2"/>
        <v>5.2005557017296988</v>
      </c>
      <c r="K17" s="27">
        <f t="shared" si="0"/>
        <v>5.1997367599514899</v>
      </c>
      <c r="L17" s="18"/>
    </row>
    <row r="18" spans="1:12">
      <c r="A18" s="16"/>
      <c r="B18" s="11" t="s">
        <v>25</v>
      </c>
      <c r="C18" s="25">
        <v>1640.3983333333333</v>
      </c>
      <c r="D18" s="25">
        <v>1663.2683333333334</v>
      </c>
      <c r="E18" s="25">
        <v>1686.0556666666664</v>
      </c>
      <c r="F18" s="25">
        <v>1708.8023333333333</v>
      </c>
      <c r="G18" s="26">
        <v>1731.4963333333335</v>
      </c>
      <c r="H18" s="28">
        <f t="shared" si="1"/>
        <v>1.3280646659541651</v>
      </c>
      <c r="I18" s="27">
        <f t="shared" si="3"/>
        <v>1.3491053181913681</v>
      </c>
      <c r="J18" s="28">
        <f t="shared" si="2"/>
        <v>3.8875329581281695</v>
      </c>
      <c r="K18" s="27">
        <f t="shared" si="0"/>
        <v>3.8815065734031191</v>
      </c>
      <c r="L18" s="18"/>
    </row>
    <row r="19" spans="1:12">
      <c r="A19" s="16"/>
      <c r="B19" s="11" t="s">
        <v>19</v>
      </c>
      <c r="C19" s="25">
        <v>980.70733333333328</v>
      </c>
      <c r="D19" s="25">
        <v>990.803</v>
      </c>
      <c r="E19" s="25">
        <v>1000.7113333333333</v>
      </c>
      <c r="F19" s="25">
        <v>1010.4443333333332</v>
      </c>
      <c r="G19" s="26">
        <v>1020.16</v>
      </c>
      <c r="H19" s="28">
        <f t="shared" si="1"/>
        <v>0.96152418754389402</v>
      </c>
      <c r="I19" s="27">
        <f t="shared" si="3"/>
        <v>0.9726081514016327</v>
      </c>
      <c r="J19" s="28">
        <f t="shared" si="2"/>
        <v>2.2904499109906862</v>
      </c>
      <c r="K19" s="27">
        <f t="shared" si="0"/>
        <v>2.2952018764163276</v>
      </c>
      <c r="L19" s="18"/>
    </row>
    <row r="20" spans="1:12">
      <c r="A20" s="16"/>
      <c r="B20" s="11" t="s">
        <v>5</v>
      </c>
      <c r="C20" s="25">
        <v>860.40599999999995</v>
      </c>
      <c r="D20" s="25">
        <v>871.98199999999997</v>
      </c>
      <c r="E20" s="25">
        <v>883.6253333333334</v>
      </c>
      <c r="F20" s="25">
        <v>895.3</v>
      </c>
      <c r="G20" s="26">
        <v>906.92933333333315</v>
      </c>
      <c r="H20" s="28">
        <f t="shared" si="1"/>
        <v>1.2989314568673249</v>
      </c>
      <c r="I20" s="27">
        <f t="shared" si="3"/>
        <v>1.3212236256995746</v>
      </c>
      <c r="J20" s="28">
        <f t="shared" si="2"/>
        <v>2.0362258967300968</v>
      </c>
      <c r="K20" s="27">
        <f t="shared" si="0"/>
        <v>2.0336540788711153</v>
      </c>
      <c r="L20" s="18"/>
    </row>
    <row r="21" spans="1:12">
      <c r="A21" s="16"/>
      <c r="B21" s="11" t="s">
        <v>20</v>
      </c>
      <c r="C21" s="25">
        <v>733.31399999999996</v>
      </c>
      <c r="D21" s="25">
        <v>742.20866666666677</v>
      </c>
      <c r="E21" s="25">
        <v>751.13133333333337</v>
      </c>
      <c r="F21" s="25">
        <v>760.14033333333327</v>
      </c>
      <c r="G21" s="26">
        <v>769.27233333333334</v>
      </c>
      <c r="H21" s="28">
        <f t="shared" si="1"/>
        <v>1.2013571178304483</v>
      </c>
      <c r="I21" s="27">
        <f t="shared" si="3"/>
        <v>1.1993907856326702</v>
      </c>
      <c r="J21" s="28">
        <f t="shared" si="2"/>
        <v>1.7271601978228228</v>
      </c>
      <c r="K21" s="27">
        <f t="shared" si="0"/>
        <v>1.7266418958983385</v>
      </c>
      <c r="L21" s="18"/>
    </row>
    <row r="22" spans="1:12">
      <c r="A22" s="16"/>
      <c r="B22" s="11" t="s">
        <v>22</v>
      </c>
      <c r="C22" s="25">
        <v>579.42033333333336</v>
      </c>
      <c r="D22" s="25">
        <v>584.08600000000001</v>
      </c>
      <c r="E22" s="25">
        <v>588.66066666666666</v>
      </c>
      <c r="F22" s="25">
        <v>593.22766666666666</v>
      </c>
      <c r="G22" s="26">
        <v>597.88766666666663</v>
      </c>
      <c r="H22" s="28">
        <f t="shared" si="1"/>
        <v>0.78553315393807832</v>
      </c>
      <c r="I22" s="27">
        <f t="shared" si="3"/>
        <v>0.77582897220922487</v>
      </c>
      <c r="J22" s="28">
        <f t="shared" si="2"/>
        <v>1.3423695821234862</v>
      </c>
      <c r="K22" s="27">
        <f t="shared" si="0"/>
        <v>1.3475034781814599</v>
      </c>
      <c r="L22" s="18"/>
    </row>
    <row r="23" spans="1:12">
      <c r="A23" s="16"/>
      <c r="B23" s="11" t="s">
        <v>7</v>
      </c>
      <c r="C23" s="25">
        <v>477.85833333333335</v>
      </c>
      <c r="D23" s="25">
        <v>483.49233333333331</v>
      </c>
      <c r="E23" s="25">
        <v>489.012</v>
      </c>
      <c r="F23" s="25">
        <v>494.49033333333335</v>
      </c>
      <c r="G23" s="26">
        <v>499.94699999999995</v>
      </c>
      <c r="H23" s="28">
        <f t="shared" si="1"/>
        <v>1.1034930915400309</v>
      </c>
      <c r="I23" s="27">
        <f t="shared" si="3"/>
        <v>1.1202860734160547</v>
      </c>
      <c r="J23" s="28">
        <f t="shared" si="2"/>
        <v>1.1224744762096734</v>
      </c>
      <c r="K23" s="27">
        <f t="shared" si="0"/>
        <v>1.1232238169838835</v>
      </c>
      <c r="L23" s="18"/>
    </row>
    <row r="24" spans="1:12">
      <c r="A24" s="16"/>
      <c r="B24" s="11" t="s">
        <v>15</v>
      </c>
      <c r="C24" s="25">
        <v>398.30933333333331</v>
      </c>
      <c r="D24" s="25">
        <v>406.45499999999998</v>
      </c>
      <c r="E24" s="25">
        <v>414.50466666666671</v>
      </c>
      <c r="F24" s="25">
        <v>422.55933333333337</v>
      </c>
      <c r="G24" s="26">
        <v>430.67200000000003</v>
      </c>
      <c r="H24" s="28">
        <f t="shared" si="1"/>
        <v>1.9198881734951545</v>
      </c>
      <c r="I24" s="27">
        <f t="shared" si="3"/>
        <v>1.943202891161655</v>
      </c>
      <c r="J24" s="28">
        <f t="shared" si="2"/>
        <v>0.96693915078632853</v>
      </c>
      <c r="K24" s="27">
        <f t="shared" si="0"/>
        <v>0.95983414698804048</v>
      </c>
      <c r="L24" s="18"/>
    </row>
    <row r="25" spans="1:12">
      <c r="A25" s="16"/>
      <c r="B25" s="11" t="s">
        <v>18</v>
      </c>
      <c r="C25" s="25">
        <v>373.00233333333335</v>
      </c>
      <c r="D25" s="25">
        <v>383.27299999999997</v>
      </c>
      <c r="E25" s="25">
        <v>393.64300000000003</v>
      </c>
      <c r="F25" s="25">
        <v>404.09</v>
      </c>
      <c r="G25" s="26">
        <v>414.53733333333338</v>
      </c>
      <c r="H25" s="28">
        <f t="shared" si="1"/>
        <v>2.5853976424394132</v>
      </c>
      <c r="I25" s="27">
        <f t="shared" si="3"/>
        <v>2.6539275434848131</v>
      </c>
      <c r="J25" s="28">
        <f t="shared" si="2"/>
        <v>0.93071380786901059</v>
      </c>
      <c r="K25" s="27">
        <f t="shared" si="0"/>
        <v>0.91788146624710043</v>
      </c>
      <c r="L25" s="18"/>
    </row>
    <row r="26" spans="1:12">
      <c r="A26" s="16"/>
      <c r="B26" s="11" t="s">
        <v>21</v>
      </c>
      <c r="C26" s="25">
        <v>394.2763333333333</v>
      </c>
      <c r="D26" s="25">
        <v>396.91033333333331</v>
      </c>
      <c r="E26" s="25">
        <v>399.50200000000001</v>
      </c>
      <c r="F26" s="25">
        <v>401.99466666666672</v>
      </c>
      <c r="G26" s="26">
        <v>404.39133333333331</v>
      </c>
      <c r="H26" s="28">
        <f t="shared" si="1"/>
        <v>0.59619364767689031</v>
      </c>
      <c r="I26" s="27">
        <f t="shared" si="3"/>
        <v>0.62394347629466385</v>
      </c>
      <c r="J26" s="28">
        <f t="shared" si="2"/>
        <v>0.90793414115309201</v>
      </c>
      <c r="K26" s="27">
        <f t="shared" si="0"/>
        <v>0.91312196308622939</v>
      </c>
      <c r="L26" s="18"/>
    </row>
    <row r="27" spans="1:12">
      <c r="A27" s="16"/>
      <c r="B27" s="11" t="s">
        <v>17</v>
      </c>
      <c r="C27" s="25">
        <v>315.35866666666669</v>
      </c>
      <c r="D27" s="25">
        <v>325.19099999999997</v>
      </c>
      <c r="E27" s="25">
        <v>335.05966666666671</v>
      </c>
      <c r="F27" s="25">
        <v>343.49800000000005</v>
      </c>
      <c r="G27" s="26">
        <v>349.05</v>
      </c>
      <c r="H27" s="28">
        <f t="shared" si="1"/>
        <v>1.6163121764900978</v>
      </c>
      <c r="I27" s="27">
        <f t="shared" si="3"/>
        <v>2.5184569116545319</v>
      </c>
      <c r="J27" s="28">
        <f t="shared" si="2"/>
        <v>0.78368250218720492</v>
      </c>
      <c r="K27" s="27">
        <f t="shared" si="0"/>
        <v>0.78024808308284432</v>
      </c>
      <c r="L27" s="18"/>
    </row>
    <row r="28" spans="1:12">
      <c r="A28" s="16"/>
      <c r="B28" s="11" t="s">
        <v>10</v>
      </c>
      <c r="C28" s="25">
        <v>320.83033333333333</v>
      </c>
      <c r="D28" s="25">
        <v>326.00966666666665</v>
      </c>
      <c r="E28" s="25">
        <v>331.17233333333337</v>
      </c>
      <c r="F28" s="25">
        <v>336.44733333333335</v>
      </c>
      <c r="G28" s="26">
        <v>341.88266666666669</v>
      </c>
      <c r="H28" s="28">
        <f t="shared" si="1"/>
        <v>1.6155079249649873</v>
      </c>
      <c r="I28" s="27">
        <f t="shared" si="3"/>
        <v>1.5928262928565751</v>
      </c>
      <c r="J28" s="28">
        <f t="shared" si="2"/>
        <v>0.76759049897655784</v>
      </c>
      <c r="K28" s="27">
        <f t="shared" si="0"/>
        <v>0.76423265023862741</v>
      </c>
      <c r="L28" s="18"/>
    </row>
    <row r="29" spans="1:12">
      <c r="A29" s="16"/>
      <c r="B29" s="11" t="s">
        <v>8</v>
      </c>
      <c r="C29" s="25">
        <v>295.25033333333334</v>
      </c>
      <c r="D29" s="25">
        <v>300.65733333333333</v>
      </c>
      <c r="E29" s="25">
        <v>306.09266666666667</v>
      </c>
      <c r="F29" s="25">
        <v>311.56066666666669</v>
      </c>
      <c r="G29" s="26">
        <v>317.06166666666667</v>
      </c>
      <c r="H29" s="28">
        <f t="shared" si="1"/>
        <v>1.7656272400666584</v>
      </c>
      <c r="I29" s="27">
        <f t="shared" si="3"/>
        <v>1.7863871289522493</v>
      </c>
      <c r="J29" s="28">
        <f t="shared" si="2"/>
        <v>0.71186271388333722</v>
      </c>
      <c r="K29" s="27">
        <f t="shared" si="0"/>
        <v>0.70770313926334272</v>
      </c>
      <c r="L29" s="18"/>
    </row>
    <row r="30" spans="1:12">
      <c r="A30" s="16"/>
      <c r="B30" s="11" t="s">
        <v>9</v>
      </c>
      <c r="C30" s="25">
        <v>300.9546666666667</v>
      </c>
      <c r="D30" s="25">
        <v>303.76533333333333</v>
      </c>
      <c r="E30" s="25">
        <v>306.50466666666671</v>
      </c>
      <c r="F30" s="25">
        <v>309.298</v>
      </c>
      <c r="G30" s="26">
        <v>312.32866666666672</v>
      </c>
      <c r="H30" s="28">
        <f t="shared" si="1"/>
        <v>0.97985330220911049</v>
      </c>
      <c r="I30" s="27">
        <f t="shared" si="3"/>
        <v>0.91135099628716354</v>
      </c>
      <c r="J30" s="28">
        <f t="shared" si="2"/>
        <v>0.70123624408573804</v>
      </c>
      <c r="K30" s="27">
        <f t="shared" si="0"/>
        <v>0.70256354214975791</v>
      </c>
      <c r="L30" s="18"/>
    </row>
    <row r="31" spans="1:12">
      <c r="A31" s="16"/>
      <c r="B31" s="11" t="s">
        <v>3</v>
      </c>
      <c r="C31" s="25">
        <v>275.71599999999995</v>
      </c>
      <c r="D31" s="25">
        <v>277.30900000000003</v>
      </c>
      <c r="E31" s="25">
        <v>278.90366666666665</v>
      </c>
      <c r="F31" s="25">
        <v>280.4733333333333</v>
      </c>
      <c r="G31" s="26">
        <v>282.01633333333331</v>
      </c>
      <c r="H31" s="28">
        <f t="shared" si="1"/>
        <v>0.55014142758669227</v>
      </c>
      <c r="I31" s="27">
        <f t="shared" si="3"/>
        <v>0.56279886364587473</v>
      </c>
      <c r="J31" s="28">
        <f t="shared" si="2"/>
        <v>0.63317938909705629</v>
      </c>
      <c r="K31" s="27">
        <f t="shared" si="0"/>
        <v>0.63708895157814283</v>
      </c>
      <c r="L31" s="18"/>
    </row>
    <row r="32" spans="1:12">
      <c r="A32" s="16"/>
      <c r="B32" s="11" t="s">
        <v>14</v>
      </c>
      <c r="C32" s="25">
        <v>225.94200000000001</v>
      </c>
      <c r="D32" s="25">
        <v>229.69899999999998</v>
      </c>
      <c r="E32" s="25">
        <v>233.46366666666665</v>
      </c>
      <c r="F32" s="25">
        <v>237.221</v>
      </c>
      <c r="G32" s="26">
        <v>240.89966666666669</v>
      </c>
      <c r="H32" s="28">
        <f t="shared" si="1"/>
        <v>1.5507339850463042</v>
      </c>
      <c r="I32" s="27">
        <f t="shared" si="3"/>
        <v>1.609386756825848</v>
      </c>
      <c r="J32" s="28">
        <f t="shared" si="2"/>
        <v>0.54086478598881815</v>
      </c>
      <c r="K32" s="27">
        <f t="shared" si="0"/>
        <v>0.53884223639437612</v>
      </c>
      <c r="L32" s="18"/>
    </row>
    <row r="33" spans="1:14">
      <c r="A33" s="16"/>
      <c r="B33" s="11" t="s">
        <v>11</v>
      </c>
      <c r="C33" s="25">
        <v>230.65733333333333</v>
      </c>
      <c r="D33" s="25">
        <v>232.75800000000001</v>
      </c>
      <c r="E33" s="25">
        <v>234.96633333333332</v>
      </c>
      <c r="F33" s="25">
        <v>236.70899999999997</v>
      </c>
      <c r="G33" s="26">
        <v>237.55500000000001</v>
      </c>
      <c r="H33" s="28">
        <f t="shared" si="1"/>
        <v>0.35740085928293031</v>
      </c>
      <c r="I33" s="27">
        <f t="shared" si="3"/>
        <v>0.74166653662439685</v>
      </c>
      <c r="J33" s="28">
        <f t="shared" si="2"/>
        <v>0.53335538406268868</v>
      </c>
      <c r="K33" s="27">
        <f t="shared" si="0"/>
        <v>0.53767923975818477</v>
      </c>
      <c r="L33" s="18"/>
    </row>
    <row r="34" spans="1:14">
      <c r="A34" s="16"/>
      <c r="B34" s="11" t="s">
        <v>177</v>
      </c>
      <c r="C34" s="25">
        <v>148.79099999999997</v>
      </c>
      <c r="D34" s="25">
        <v>156.81899999999999</v>
      </c>
      <c r="E34" s="25">
        <v>164.9323333333333</v>
      </c>
      <c r="F34" s="25">
        <v>173.55799999999999</v>
      </c>
      <c r="G34" s="26">
        <v>183.078</v>
      </c>
      <c r="H34" s="28">
        <f t="shared" si="1"/>
        <v>5.4851980317818905</v>
      </c>
      <c r="I34" s="27">
        <f t="shared" si="3"/>
        <v>5.2298215227659206</v>
      </c>
      <c r="J34" s="28">
        <f t="shared" si="2"/>
        <v>0.41104433501054038</v>
      </c>
      <c r="K34" s="27">
        <f t="shared" si="0"/>
        <v>0.39423314489077743</v>
      </c>
      <c r="L34" s="18"/>
    </row>
    <row r="35" spans="1:14">
      <c r="A35" s="16"/>
      <c r="B35" s="11" t="s">
        <v>16</v>
      </c>
      <c r="C35" s="25">
        <v>152.46100000000001</v>
      </c>
      <c r="D35" s="25">
        <v>155.99799999999999</v>
      </c>
      <c r="E35" s="25">
        <v>159.44433333333333</v>
      </c>
      <c r="F35" s="25">
        <v>162.72733333333335</v>
      </c>
      <c r="G35" s="26">
        <v>165.74633333333335</v>
      </c>
      <c r="H35" s="28">
        <f t="shared" si="1"/>
        <v>1.8552507056794454</v>
      </c>
      <c r="I35" s="27">
        <f t="shared" si="3"/>
        <v>2.0590258251051097</v>
      </c>
      <c r="J35" s="28">
        <f t="shared" si="2"/>
        <v>0.37213150332336697</v>
      </c>
      <c r="K35" s="27">
        <f t="shared" si="0"/>
        <v>0.36963152594343013</v>
      </c>
      <c r="L35" s="18"/>
    </row>
    <row r="36" spans="1:14">
      <c r="A36" s="16"/>
      <c r="B36" s="11" t="s">
        <v>6</v>
      </c>
      <c r="C36" s="25">
        <v>126.06433333333332</v>
      </c>
      <c r="D36" s="25">
        <v>128.79933333333335</v>
      </c>
      <c r="E36" s="25">
        <v>131.56066666666666</v>
      </c>
      <c r="F36" s="25">
        <v>134.47733333333332</v>
      </c>
      <c r="G36" s="26">
        <v>137.63366666666667</v>
      </c>
      <c r="H36" s="28">
        <f t="shared" si="1"/>
        <v>2.3471117809197306</v>
      </c>
      <c r="I36" s="27">
        <f t="shared" si="3"/>
        <v>2.2169746783486488</v>
      </c>
      <c r="J36" s="28">
        <f t="shared" si="2"/>
        <v>0.30901331121195547</v>
      </c>
      <c r="K36" s="27">
        <f t="shared" si="0"/>
        <v>0.30546227795045677</v>
      </c>
      <c r="L36" s="18"/>
    </row>
    <row r="37" spans="1:14">
      <c r="A37" s="16"/>
      <c r="B37" s="11" t="s">
        <v>12</v>
      </c>
      <c r="C37" s="25">
        <v>102.92900000000002</v>
      </c>
      <c r="D37" s="25">
        <v>103.95100000000001</v>
      </c>
      <c r="E37" s="25">
        <v>104.83366666666666</v>
      </c>
      <c r="F37" s="25">
        <v>105.36733333333332</v>
      </c>
      <c r="G37" s="26">
        <v>105.43400000000001</v>
      </c>
      <c r="H37" s="28">
        <f t="shared" si="1"/>
        <v>6.327071641434312E-2</v>
      </c>
      <c r="I37" s="27">
        <f t="shared" si="3"/>
        <v>0.5090603845456787</v>
      </c>
      <c r="J37" s="28">
        <f t="shared" si="2"/>
        <v>0.23671904006762867</v>
      </c>
      <c r="K37" s="27">
        <f t="shared" si="0"/>
        <v>0.23933955904513099</v>
      </c>
      <c r="L37" s="18"/>
    </row>
    <row r="38" spans="1:14">
      <c r="A38" s="16"/>
      <c r="B38" s="11" t="s">
        <v>13</v>
      </c>
      <c r="C38" s="25">
        <v>49.069333333333333</v>
      </c>
      <c r="D38" s="25">
        <v>49.47</v>
      </c>
      <c r="E38" s="25">
        <v>49.896666666666668</v>
      </c>
      <c r="F38" s="25">
        <v>50.308333333333337</v>
      </c>
      <c r="G38" s="26">
        <v>50.747999999999998</v>
      </c>
      <c r="H38" s="28">
        <f t="shared" si="1"/>
        <v>0.87394401192644189</v>
      </c>
      <c r="I38" s="27">
        <f t="shared" si="3"/>
        <v>0.8250384127196142</v>
      </c>
      <c r="J38" s="28">
        <f t="shared" si="2"/>
        <v>0.11393874694455317</v>
      </c>
      <c r="K38" s="27">
        <f t="shared" si="0"/>
        <v>0.11427426257627728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Normal="100" zoomScaleSheetLayoutView="100" workbookViewId="0">
      <pane ySplit="11" topLeftCell="A24" activePane="bottomLeft" state="frozen"/>
      <selection activeCell="L12" sqref="L12"/>
      <selection pane="bottomLeft" activeCell="J36" sqref="J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30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32837.111666666671</v>
      </c>
      <c r="D13" s="26">
        <v>33399.018666666663</v>
      </c>
      <c r="E13" s="26">
        <v>33961.056333333334</v>
      </c>
      <c r="F13" s="26">
        <v>34513.943333333329</v>
      </c>
      <c r="G13" s="26">
        <v>35049.400666666661</v>
      </c>
      <c r="H13" s="28">
        <f t="shared" ref="H13:H26" si="0">IF(OR(OR(G13=0,F13=0),G13=""),"",(G13/F13-1)*100)</f>
        <v>1.5514232267287431</v>
      </c>
      <c r="I13" s="27">
        <f>IF(OR(OR(G13=0,F13=0),F13=""),"",(F13/E13-1)*100)</f>
        <v>1.6280029530687079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15979.170666666676</v>
      </c>
      <c r="D14" s="25">
        <f>D13-SUM(D15:D38)</f>
        <v>16213.455333333335</v>
      </c>
      <c r="E14" s="25">
        <f>E13-SUM(E15:E38)</f>
        <v>16448.06966666667</v>
      </c>
      <c r="F14" s="25">
        <f>F13-SUM(F15:F38)</f>
        <v>16678.791666666672</v>
      </c>
      <c r="G14" s="26">
        <f>G13-SUM(G15:G38)</f>
        <v>16901.045666666658</v>
      </c>
      <c r="H14" s="28">
        <f t="shared" si="0"/>
        <v>1.3325545665527461</v>
      </c>
      <c r="I14" s="27">
        <f>IF(OR(OR(G14=0,F14=0),F14=""),"",(F14/E14-1)*100)</f>
        <v>1.4027299535797733</v>
      </c>
      <c r="J14" s="28">
        <f t="shared" ref="J14:J38" si="2">IF(G14=0,"",G14/$G$13*100)</f>
        <v>48.220640995839361</v>
      </c>
      <c r="K14" s="27">
        <f>IF(F14=0,"",F14/$F$13*100)</f>
        <v>48.324792984632417</v>
      </c>
      <c r="L14" s="18"/>
    </row>
    <row r="15" spans="1:15">
      <c r="A15" s="16"/>
      <c r="B15" s="12" t="s">
        <v>4</v>
      </c>
      <c r="C15" s="109">
        <v>5540.0826666666662</v>
      </c>
      <c r="D15" s="109">
        <v>5651.9809999999998</v>
      </c>
      <c r="E15" s="109">
        <v>5762.4776666666667</v>
      </c>
      <c r="F15" s="109">
        <v>5871.221333333332</v>
      </c>
      <c r="G15" s="109">
        <v>5978.1316666666671</v>
      </c>
      <c r="H15" s="50">
        <f>IF(OR(OR(G15=0,F15=0),G15=""),"",(G15/F15-1)*100)</f>
        <v>1.8209215300121873</v>
      </c>
      <c r="I15" s="36">
        <f t="shared" ref="I15" si="3">IF(OR(OR(G15=0,F15=0),F15=""),"",(F15/E15-1)*100)</f>
        <v>1.8870991430595563</v>
      </c>
      <c r="J15" s="50">
        <f t="shared" si="2"/>
        <v>17.056302113468384</v>
      </c>
      <c r="K15" s="36">
        <f t="shared" si="1"/>
        <v>17.011157712781394</v>
      </c>
      <c r="L15" s="18"/>
      <c r="N15" s="23" t="s">
        <v>4</v>
      </c>
      <c r="O15" s="34">
        <f>J15</f>
        <v>17.056302113468384</v>
      </c>
    </row>
    <row r="16" spans="1:15">
      <c r="A16" s="16"/>
      <c r="B16" s="11" t="s">
        <v>23</v>
      </c>
      <c r="C16" s="55">
        <v>2627.4173333333333</v>
      </c>
      <c r="D16" s="55">
        <v>2679.5246666666667</v>
      </c>
      <c r="E16" s="55">
        <v>2730.6173333333331</v>
      </c>
      <c r="F16" s="55">
        <v>2780.8946666666666</v>
      </c>
      <c r="G16" s="56">
        <v>2830.4363333333336</v>
      </c>
      <c r="H16" s="28">
        <f t="shared" si="0"/>
        <v>1.7815010133429565</v>
      </c>
      <c r="I16" s="27">
        <f t="shared" ref="I16:I26" si="4">IF(OR(OR(G16=0,F16=0),F16=""),"",(F16/E16-1)*100)</f>
        <v>1.8412442021657593</v>
      </c>
      <c r="J16" s="28">
        <f t="shared" si="2"/>
        <v>8.0755627186093033</v>
      </c>
      <c r="K16" s="27">
        <f t="shared" si="1"/>
        <v>8.057307853260852</v>
      </c>
      <c r="L16" s="18"/>
      <c r="N16" s="23" t="s">
        <v>37</v>
      </c>
      <c r="O16" s="34">
        <f>100-O15</f>
        <v>82.943697886531623</v>
      </c>
    </row>
    <row r="17" spans="1:12">
      <c r="A17" s="16"/>
      <c r="B17" s="11" t="s">
        <v>24</v>
      </c>
      <c r="C17" s="25">
        <v>1755.3810000000001</v>
      </c>
      <c r="D17" s="25">
        <v>1785.3296666666665</v>
      </c>
      <c r="E17" s="25">
        <v>1815.585</v>
      </c>
      <c r="F17" s="25">
        <v>1845.3259999999998</v>
      </c>
      <c r="G17" s="26">
        <v>1873.9156666666668</v>
      </c>
      <c r="H17" s="28">
        <f t="shared" si="0"/>
        <v>1.5493016771381818</v>
      </c>
      <c r="I17" s="27">
        <f t="shared" si="4"/>
        <v>1.6380946086247627</v>
      </c>
      <c r="J17" s="28">
        <f t="shared" si="2"/>
        <v>5.3464984593840237</v>
      </c>
      <c r="K17" s="27">
        <f t="shared" si="1"/>
        <v>5.3466101574600335</v>
      </c>
      <c r="L17" s="18"/>
    </row>
    <row r="18" spans="1:12">
      <c r="A18" s="16"/>
      <c r="B18" s="11" t="s">
        <v>25</v>
      </c>
      <c r="C18" s="25">
        <v>1262.0286666666668</v>
      </c>
      <c r="D18" s="25">
        <v>1285.0816666666667</v>
      </c>
      <c r="E18" s="25">
        <v>1308.3906666666664</v>
      </c>
      <c r="F18" s="25">
        <v>1331.5333333333335</v>
      </c>
      <c r="G18" s="26">
        <v>1354.2343333333331</v>
      </c>
      <c r="H18" s="28">
        <f t="shared" si="0"/>
        <v>1.7048765833875379</v>
      </c>
      <c r="I18" s="27">
        <f t="shared" si="4"/>
        <v>1.7687887307868522</v>
      </c>
      <c r="J18" s="28">
        <f t="shared" si="2"/>
        <v>3.8637874188281414</v>
      </c>
      <c r="K18" s="27">
        <f t="shared" si="1"/>
        <v>3.857957696903755</v>
      </c>
      <c r="L18" s="18"/>
    </row>
    <row r="19" spans="1:12">
      <c r="A19" s="16"/>
      <c r="B19" s="11" t="s">
        <v>19</v>
      </c>
      <c r="C19" s="25">
        <v>782.76766666666663</v>
      </c>
      <c r="D19" s="25">
        <v>795.12166666666656</v>
      </c>
      <c r="E19" s="25">
        <v>807.3119999999999</v>
      </c>
      <c r="F19" s="25">
        <v>819.08233333333328</v>
      </c>
      <c r="G19" s="26">
        <v>830.35633333333328</v>
      </c>
      <c r="H19" s="28">
        <f t="shared" si="0"/>
        <v>1.3764184064524176</v>
      </c>
      <c r="I19" s="27">
        <f t="shared" si="4"/>
        <v>1.45796585871798</v>
      </c>
      <c r="J19" s="28">
        <f t="shared" si="2"/>
        <v>2.3691028021572831</v>
      </c>
      <c r="K19" s="27">
        <f t="shared" si="1"/>
        <v>2.3731925541590293</v>
      </c>
      <c r="L19" s="18"/>
    </row>
    <row r="20" spans="1:12">
      <c r="A20" s="16"/>
      <c r="B20" s="11" t="s">
        <v>5</v>
      </c>
      <c r="C20" s="25">
        <v>660.05166666666662</v>
      </c>
      <c r="D20" s="25">
        <v>671.72066666666672</v>
      </c>
      <c r="E20" s="25">
        <v>683.9413333333332</v>
      </c>
      <c r="F20" s="25">
        <v>696.36633333333339</v>
      </c>
      <c r="G20" s="26">
        <v>708.6246666666666</v>
      </c>
      <c r="H20" s="28">
        <f t="shared" si="0"/>
        <v>1.7603282563439793</v>
      </c>
      <c r="I20" s="27">
        <f t="shared" si="4"/>
        <v>1.8166762841257622</v>
      </c>
      <c r="J20" s="28">
        <f t="shared" si="2"/>
        <v>2.0217882565409915</v>
      </c>
      <c r="K20" s="27">
        <f t="shared" si="1"/>
        <v>2.0176377025594392</v>
      </c>
      <c r="L20" s="18"/>
    </row>
    <row r="21" spans="1:12">
      <c r="A21" s="16"/>
      <c r="B21" s="11" t="s">
        <v>20</v>
      </c>
      <c r="C21" s="25">
        <v>553.03433333333339</v>
      </c>
      <c r="D21" s="25">
        <v>563.20466666666664</v>
      </c>
      <c r="E21" s="25">
        <v>573.85799999999995</v>
      </c>
      <c r="F21" s="25">
        <v>584.63766666666663</v>
      </c>
      <c r="G21" s="26">
        <v>595.24233333333336</v>
      </c>
      <c r="H21" s="28">
        <f t="shared" si="0"/>
        <v>1.8138870057978984</v>
      </c>
      <c r="I21" s="27">
        <f t="shared" si="4"/>
        <v>1.8784554134762654</v>
      </c>
      <c r="J21" s="28">
        <f t="shared" si="2"/>
        <v>1.6982953260579772</v>
      </c>
      <c r="K21" s="27">
        <f t="shared" si="1"/>
        <v>1.6939173279050603</v>
      </c>
      <c r="L21" s="18"/>
    </row>
    <row r="22" spans="1:12">
      <c r="A22" s="16"/>
      <c r="B22" s="11" t="s">
        <v>22</v>
      </c>
      <c r="C22" s="25">
        <v>463.85533333333336</v>
      </c>
      <c r="D22" s="25">
        <v>470.17966666666666</v>
      </c>
      <c r="E22" s="25">
        <v>476.26900000000001</v>
      </c>
      <c r="F22" s="25">
        <v>482.08666666666664</v>
      </c>
      <c r="G22" s="26">
        <v>487.65499999999997</v>
      </c>
      <c r="H22" s="28">
        <f t="shared" si="0"/>
        <v>1.1550481932709245</v>
      </c>
      <c r="I22" s="27">
        <f t="shared" si="4"/>
        <v>1.2215085732362629</v>
      </c>
      <c r="J22" s="28">
        <f t="shared" si="2"/>
        <v>1.3913362018306314</v>
      </c>
      <c r="K22" s="27">
        <f t="shared" si="1"/>
        <v>1.3967881386682079</v>
      </c>
      <c r="L22" s="18"/>
    </row>
    <row r="23" spans="1:12">
      <c r="A23" s="16"/>
      <c r="B23" s="11" t="s">
        <v>7</v>
      </c>
      <c r="C23" s="25">
        <v>371.96399999999994</v>
      </c>
      <c r="D23" s="25">
        <v>378.15666666666669</v>
      </c>
      <c r="E23" s="25">
        <v>384.37166666666667</v>
      </c>
      <c r="F23" s="25">
        <v>390.46733333333333</v>
      </c>
      <c r="G23" s="26">
        <v>396.35099999999994</v>
      </c>
      <c r="H23" s="28">
        <f t="shared" si="0"/>
        <v>1.5068268621702741</v>
      </c>
      <c r="I23" s="27">
        <f t="shared" si="4"/>
        <v>1.585878251518702</v>
      </c>
      <c r="J23" s="28">
        <f t="shared" si="2"/>
        <v>1.1308353137602867</v>
      </c>
      <c r="K23" s="27">
        <f t="shared" si="1"/>
        <v>1.1313321389046342</v>
      </c>
      <c r="L23" s="18"/>
    </row>
    <row r="24" spans="1:12">
      <c r="A24" s="16"/>
      <c r="B24" s="11" t="s">
        <v>21</v>
      </c>
      <c r="C24" s="25">
        <v>324.1223333333333</v>
      </c>
      <c r="D24" s="25">
        <v>327.29533333333336</v>
      </c>
      <c r="E24" s="25">
        <v>330.33866666666665</v>
      </c>
      <c r="F24" s="25">
        <v>333.22</v>
      </c>
      <c r="G24" s="26">
        <v>335.87</v>
      </c>
      <c r="H24" s="28">
        <f t="shared" si="0"/>
        <v>0.79527039193325599</v>
      </c>
      <c r="I24" s="27">
        <f t="shared" si="4"/>
        <v>0.87223616974902995</v>
      </c>
      <c r="J24" s="28">
        <f t="shared" si="2"/>
        <v>0.9582760150287688</v>
      </c>
      <c r="K24" s="27">
        <f t="shared" si="1"/>
        <v>0.96546487540349646</v>
      </c>
      <c r="L24" s="18"/>
    </row>
    <row r="25" spans="1:12">
      <c r="A25" s="16"/>
      <c r="B25" s="11" t="s">
        <v>18</v>
      </c>
      <c r="C25" s="25">
        <v>285.83499999999998</v>
      </c>
      <c r="D25" s="25">
        <v>294.93233333333336</v>
      </c>
      <c r="E25" s="25">
        <v>304.09266666666667</v>
      </c>
      <c r="F25" s="25">
        <v>313.23700000000002</v>
      </c>
      <c r="G25" s="26">
        <v>322.24599999999998</v>
      </c>
      <c r="H25" s="28">
        <f t="shared" si="0"/>
        <v>2.876097012804979</v>
      </c>
      <c r="I25" s="27">
        <f t="shared" si="4"/>
        <v>3.0070877517598849</v>
      </c>
      <c r="J25" s="28">
        <f t="shared" si="2"/>
        <v>0.91940516491190227</v>
      </c>
      <c r="K25" s="27">
        <f t="shared" si="1"/>
        <v>0.90756653615258698</v>
      </c>
      <c r="L25" s="18"/>
    </row>
    <row r="26" spans="1:12">
      <c r="A26" s="16"/>
      <c r="B26" s="11" t="s">
        <v>15</v>
      </c>
      <c r="C26" s="25">
        <v>292.61799999999999</v>
      </c>
      <c r="D26" s="25">
        <v>299.30166666666668</v>
      </c>
      <c r="E26" s="25">
        <v>306.33300000000003</v>
      </c>
      <c r="F26" s="25">
        <v>313.56166666666667</v>
      </c>
      <c r="G26" s="26">
        <v>320.88633333333337</v>
      </c>
      <c r="H26" s="28">
        <f t="shared" si="0"/>
        <v>2.3359573077066376</v>
      </c>
      <c r="I26" s="27">
        <f t="shared" si="4"/>
        <v>2.3597414142996875</v>
      </c>
      <c r="J26" s="28">
        <f t="shared" si="2"/>
        <v>0.91552587841682753</v>
      </c>
      <c r="K26" s="27">
        <f t="shared" si="1"/>
        <v>0.90850721877332108</v>
      </c>
      <c r="L26" s="18"/>
    </row>
    <row r="27" spans="1:12">
      <c r="A27" s="16"/>
      <c r="B27" s="11" t="s">
        <v>10</v>
      </c>
      <c r="C27" s="25">
        <v>252.73666666666665</v>
      </c>
      <c r="D27" s="25">
        <v>258.35833333333335</v>
      </c>
      <c r="E27" s="25">
        <v>264.18866666666668</v>
      </c>
      <c r="F27" s="25">
        <v>270.18800000000005</v>
      </c>
      <c r="G27" s="26">
        <v>276.29266666666666</v>
      </c>
      <c r="H27" s="28">
        <f t="shared" ref="H27:H38" si="5">IF(OR(OR(G27=0,F27=0),G27=""),"",(G27/F27-1)*100)</f>
        <v>2.2594144324198817</v>
      </c>
      <c r="I27" s="27">
        <f t="shared" ref="I27:I38" si="6">IF(OR(OR(G27=0,F27=0),F27=""),"",(F27/E27-1)*100)</f>
        <v>2.2708518911989772</v>
      </c>
      <c r="J27" s="28">
        <f t="shared" si="2"/>
        <v>0.78829498197220738</v>
      </c>
      <c r="K27" s="27">
        <f t="shared" si="1"/>
        <v>0.7828372359267749</v>
      </c>
      <c r="L27" s="18"/>
    </row>
    <row r="28" spans="1:12">
      <c r="A28" s="16"/>
      <c r="B28" s="11" t="s">
        <v>17</v>
      </c>
      <c r="C28" s="25">
        <v>230.72466666666665</v>
      </c>
      <c r="D28" s="25">
        <v>239.27466666666666</v>
      </c>
      <c r="E28" s="25">
        <v>248.10299999999998</v>
      </c>
      <c r="F28" s="25">
        <v>255.94966666666664</v>
      </c>
      <c r="G28" s="26">
        <v>261.64499999999998</v>
      </c>
      <c r="H28" s="28">
        <f t="shared" si="5"/>
        <v>2.2251770855988617</v>
      </c>
      <c r="I28" s="27">
        <f t="shared" si="6"/>
        <v>3.1626649684472374</v>
      </c>
      <c r="J28" s="28">
        <f t="shared" si="2"/>
        <v>0.74650349228035318</v>
      </c>
      <c r="K28" s="27">
        <f t="shared" si="1"/>
        <v>0.7415833774620364</v>
      </c>
      <c r="L28" s="18"/>
    </row>
    <row r="29" spans="1:12">
      <c r="A29" s="16"/>
      <c r="B29" s="11" t="s">
        <v>9</v>
      </c>
      <c r="C29" s="25">
        <v>233.41066666666666</v>
      </c>
      <c r="D29" s="25">
        <v>237.27066666666667</v>
      </c>
      <c r="E29" s="25">
        <v>241.20966666666666</v>
      </c>
      <c r="F29" s="25">
        <v>245.13399999999999</v>
      </c>
      <c r="G29" s="26">
        <v>249.07266666666669</v>
      </c>
      <c r="H29" s="28">
        <f t="shared" si="5"/>
        <v>1.6067402590691948</v>
      </c>
      <c r="I29" s="27">
        <f t="shared" si="6"/>
        <v>1.6269386660844098</v>
      </c>
      <c r="J29" s="28">
        <f t="shared" si="2"/>
        <v>0.71063316898181506</v>
      </c>
      <c r="K29" s="27">
        <f t="shared" si="1"/>
        <v>0.71024628403805501</v>
      </c>
      <c r="L29" s="18"/>
    </row>
    <row r="30" spans="1:12">
      <c r="A30" s="16"/>
      <c r="B30" s="11" t="s">
        <v>8</v>
      </c>
      <c r="C30" s="25">
        <v>225.36666666666667</v>
      </c>
      <c r="D30" s="25">
        <v>230.53599999999997</v>
      </c>
      <c r="E30" s="25">
        <v>235.73799999999997</v>
      </c>
      <c r="F30" s="25">
        <v>240.90566666666669</v>
      </c>
      <c r="G30" s="26">
        <v>246.00199999999998</v>
      </c>
      <c r="H30" s="28">
        <f t="shared" si="5"/>
        <v>2.115489188714248</v>
      </c>
      <c r="I30" s="27">
        <f t="shared" si="6"/>
        <v>2.1921228934947745</v>
      </c>
      <c r="J30" s="28">
        <f t="shared" si="2"/>
        <v>0.70187220129546302</v>
      </c>
      <c r="K30" s="27">
        <f t="shared" si="1"/>
        <v>0.69799519672387489</v>
      </c>
      <c r="L30" s="18"/>
    </row>
    <row r="31" spans="1:12">
      <c r="A31" s="16"/>
      <c r="B31" s="11" t="s">
        <v>3</v>
      </c>
      <c r="C31" s="25">
        <v>219.69266666666667</v>
      </c>
      <c r="D31" s="25">
        <v>222.02199999999996</v>
      </c>
      <c r="E31" s="25">
        <v>224.245</v>
      </c>
      <c r="F31" s="25">
        <v>226.30500000000001</v>
      </c>
      <c r="G31" s="26">
        <v>228.19233333333332</v>
      </c>
      <c r="H31" s="28">
        <f t="shared" si="5"/>
        <v>0.83397774390019386</v>
      </c>
      <c r="I31" s="27">
        <f t="shared" si="6"/>
        <v>0.91863809672456664</v>
      </c>
      <c r="J31" s="28">
        <f t="shared" si="2"/>
        <v>0.6510591593377888</v>
      </c>
      <c r="K31" s="27">
        <f t="shared" si="1"/>
        <v>0.65569152100170536</v>
      </c>
      <c r="L31" s="18"/>
    </row>
    <row r="32" spans="1:12">
      <c r="A32" s="16"/>
      <c r="B32" s="11" t="s">
        <v>11</v>
      </c>
      <c r="C32" s="25">
        <v>185.61333333333332</v>
      </c>
      <c r="D32" s="25">
        <v>188.42233333333331</v>
      </c>
      <c r="E32" s="25">
        <v>191.40333333333334</v>
      </c>
      <c r="F32" s="25">
        <v>193.97400000000002</v>
      </c>
      <c r="G32" s="26">
        <v>195.69266666666667</v>
      </c>
      <c r="H32" s="28">
        <f t="shared" si="5"/>
        <v>0.88602939912907352</v>
      </c>
      <c r="I32" s="27">
        <f t="shared" si="6"/>
        <v>1.3430626425872116</v>
      </c>
      <c r="J32" s="28">
        <f t="shared" si="2"/>
        <v>0.55833384578463841</v>
      </c>
      <c r="K32" s="27">
        <f t="shared" si="1"/>
        <v>0.56201633677905838</v>
      </c>
      <c r="L32" s="18"/>
    </row>
    <row r="33" spans="1:14">
      <c r="A33" s="16"/>
      <c r="B33" s="11" t="s">
        <v>14</v>
      </c>
      <c r="C33" s="25">
        <v>171.0973333333333</v>
      </c>
      <c r="D33" s="25">
        <v>175.03800000000001</v>
      </c>
      <c r="E33" s="25">
        <v>179.04900000000001</v>
      </c>
      <c r="F33" s="25">
        <v>183.00233333333335</v>
      </c>
      <c r="G33" s="26">
        <v>186.75766666666667</v>
      </c>
      <c r="H33" s="28">
        <f t="shared" si="5"/>
        <v>2.0520685528599758</v>
      </c>
      <c r="I33" s="27">
        <f t="shared" si="6"/>
        <v>2.2079616939124858</v>
      </c>
      <c r="J33" s="28">
        <f t="shared" si="2"/>
        <v>0.53284125581148789</v>
      </c>
      <c r="K33" s="27">
        <f t="shared" si="1"/>
        <v>0.53022725211636701</v>
      </c>
      <c r="L33" s="18"/>
    </row>
    <row r="34" spans="1:14">
      <c r="A34" s="16"/>
      <c r="B34" s="11" t="s">
        <v>16</v>
      </c>
      <c r="C34" s="25">
        <v>117.64933333333333</v>
      </c>
      <c r="D34" s="25">
        <v>120.78099999999999</v>
      </c>
      <c r="E34" s="25">
        <v>123.95866666666666</v>
      </c>
      <c r="F34" s="25">
        <v>127.10599999999999</v>
      </c>
      <c r="G34" s="26">
        <v>130.07</v>
      </c>
      <c r="H34" s="28">
        <f t="shared" si="5"/>
        <v>2.3319119475083694</v>
      </c>
      <c r="I34" s="27">
        <f t="shared" si="6"/>
        <v>2.5390183824715695</v>
      </c>
      <c r="J34" s="28">
        <f t="shared" si="2"/>
        <v>0.37110477647539802</v>
      </c>
      <c r="K34" s="27">
        <f t="shared" si="1"/>
        <v>0.36827434863764724</v>
      </c>
      <c r="L34" s="18"/>
    </row>
    <row r="35" spans="1:14">
      <c r="A35" s="16"/>
      <c r="B35" s="11" t="s">
        <v>186</v>
      </c>
      <c r="C35" s="25">
        <v>102.20766666666668</v>
      </c>
      <c r="D35" s="25">
        <v>107.55766666666666</v>
      </c>
      <c r="E35" s="25">
        <v>112.88366666666667</v>
      </c>
      <c r="F35" s="25">
        <v>118.44766666666668</v>
      </c>
      <c r="G35" s="26">
        <v>124.57166666666667</v>
      </c>
      <c r="H35" s="28">
        <f t="shared" si="5"/>
        <v>5.1702158196446746</v>
      </c>
      <c r="I35" s="27">
        <f t="shared" si="6"/>
        <v>4.9289681707716859</v>
      </c>
      <c r="J35" s="28">
        <f t="shared" si="2"/>
        <v>0.35541739458369442</v>
      </c>
      <c r="K35" s="27">
        <f t="shared" si="1"/>
        <v>0.3431878690959973</v>
      </c>
      <c r="L35" s="18"/>
    </row>
    <row r="36" spans="1:14">
      <c r="A36" s="16"/>
      <c r="B36" s="11" t="s">
        <v>6</v>
      </c>
      <c r="C36" s="25">
        <v>92.684333333333328</v>
      </c>
      <c r="D36" s="25">
        <v>95.223333333333343</v>
      </c>
      <c r="E36" s="25">
        <v>97.820999999999984</v>
      </c>
      <c r="F36" s="25">
        <v>100.53100000000001</v>
      </c>
      <c r="G36" s="26">
        <v>103.411</v>
      </c>
      <c r="H36" s="28">
        <f t="shared" si="5"/>
        <v>2.8647879758482375</v>
      </c>
      <c r="I36" s="27">
        <f t="shared" si="6"/>
        <v>2.7703662812688767</v>
      </c>
      <c r="J36" s="28">
        <f t="shared" si="2"/>
        <v>0.29504356146765121</v>
      </c>
      <c r="K36" s="27">
        <f t="shared" si="1"/>
        <v>0.29127648217150504</v>
      </c>
      <c r="L36" s="18"/>
    </row>
    <row r="37" spans="1:14">
      <c r="A37" s="16"/>
      <c r="B37" s="11" t="s">
        <v>12</v>
      </c>
      <c r="C37" s="25">
        <v>69.066333333333333</v>
      </c>
      <c r="D37" s="25">
        <v>70.180666666666681</v>
      </c>
      <c r="E37" s="25">
        <v>71.194666666666663</v>
      </c>
      <c r="F37" s="25">
        <v>71.887999999999991</v>
      </c>
      <c r="G37" s="26">
        <v>72.12866666666666</v>
      </c>
      <c r="H37" s="28">
        <f t="shared" si="5"/>
        <v>0.33478002819200547</v>
      </c>
      <c r="I37" s="27">
        <f t="shared" si="6"/>
        <v>0.9738557195295483</v>
      </c>
      <c r="J37" s="28">
        <f t="shared" si="2"/>
        <v>0.20579144092259419</v>
      </c>
      <c r="K37" s="27">
        <f t="shared" si="1"/>
        <v>0.20828683441271997</v>
      </c>
      <c r="L37" s="18"/>
    </row>
    <row r="38" spans="1:14">
      <c r="A38" s="16"/>
      <c r="B38" s="11" t="s">
        <v>13</v>
      </c>
      <c r="C38" s="25">
        <v>38.533333333333331</v>
      </c>
      <c r="D38" s="25">
        <v>39.068999999999996</v>
      </c>
      <c r="E38" s="25">
        <v>39.604999999999997</v>
      </c>
      <c r="F38" s="25">
        <v>40.086000000000006</v>
      </c>
      <c r="G38" s="26">
        <v>40.568999999999996</v>
      </c>
      <c r="H38" s="28">
        <f t="shared" si="5"/>
        <v>1.2049094446938913</v>
      </c>
      <c r="I38" s="27">
        <f t="shared" si="6"/>
        <v>1.2144931195556374</v>
      </c>
      <c r="J38" s="28">
        <f t="shared" si="2"/>
        <v>0.11574805625302086</v>
      </c>
      <c r="K38" s="27">
        <f t="shared" si="1"/>
        <v>0.11614436407005752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Normal="100" zoomScaleSheetLayoutView="100" workbookViewId="0">
      <pane ySplit="11" topLeftCell="A24" activePane="bottomLeft" state="frozen"/>
      <selection activeCell="L12" sqref="L12"/>
      <selection pane="bottomLeft" activeCell="J34" sqref="J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17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7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7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16"/>
      <c r="B7" s="10"/>
      <c r="C7" s="192" t="s">
        <v>31</v>
      </c>
      <c r="D7" s="192"/>
      <c r="E7" s="192"/>
      <c r="F7" s="192"/>
      <c r="G7" s="192"/>
      <c r="H7" s="192"/>
      <c r="I7" s="192"/>
      <c r="J7" s="192"/>
      <c r="K7" s="192"/>
      <c r="L7" s="18"/>
      <c r="M7" s="16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  <c r="M8" s="16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  <c r="M10" s="16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M11" s="16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  <c r="M12" s="16"/>
    </row>
    <row r="13" spans="1:15">
      <c r="A13" s="16"/>
      <c r="B13" s="12" t="s">
        <v>26</v>
      </c>
      <c r="C13" s="26">
        <v>18925.627333333334</v>
      </c>
      <c r="D13" s="26">
        <v>19632.207666666665</v>
      </c>
      <c r="E13" s="26">
        <v>20259.952000000001</v>
      </c>
      <c r="F13" s="26">
        <v>21406.992666666669</v>
      </c>
      <c r="G13" s="26">
        <v>21915.910666666667</v>
      </c>
      <c r="H13" s="28">
        <f t="shared" ref="H13:H38" si="0">IF(OR(OR(G13=0,F13=0),G13=""),"",(G13/F13-1)*100)</f>
        <v>2.3773446738852178</v>
      </c>
      <c r="I13" s="27">
        <f>IF(OR(OR(G13=0,F13=0),F13=""),"",(F13/E13-1)*100)</f>
        <v>5.661615914325302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28</v>
      </c>
      <c r="C14" s="25">
        <f>C13-SUM(C15:C38)</f>
        <v>8649.8456666666661</v>
      </c>
      <c r="D14" s="25">
        <f t="shared" ref="D14:G14" si="3">D13-SUM(D15:D38)</f>
        <v>8951.6426666666648</v>
      </c>
      <c r="E14" s="25">
        <f t="shared" si="3"/>
        <v>9224.8216666666685</v>
      </c>
      <c r="F14" s="25">
        <f t="shared" si="3"/>
        <v>9893.4183333333367</v>
      </c>
      <c r="G14" s="26">
        <f t="shared" si="3"/>
        <v>10060.766333333335</v>
      </c>
      <c r="H14" s="28">
        <f t="shared" si="0"/>
        <v>1.6915083782130358</v>
      </c>
      <c r="I14" s="27">
        <f>IF(OR(OR(G14=0,F14=0),F14=""),"",(F14/E14-1)*100)</f>
        <v>7.2478004543177432</v>
      </c>
      <c r="J14" s="28">
        <f t="shared" si="1"/>
        <v>45.906220765151268</v>
      </c>
      <c r="K14" s="27">
        <f t="shared" si="2"/>
        <v>46.215825302442468</v>
      </c>
      <c r="L14" s="18"/>
      <c r="M14" s="16"/>
    </row>
    <row r="15" spans="1:15">
      <c r="A15" s="16"/>
      <c r="B15" s="12" t="s">
        <v>4</v>
      </c>
      <c r="C15" s="109">
        <v>3541.6119999999996</v>
      </c>
      <c r="D15" s="109">
        <v>3741.0030000000002</v>
      </c>
      <c r="E15" s="109">
        <v>3792.5216666666661</v>
      </c>
      <c r="F15" s="109">
        <v>3945.5393333333327</v>
      </c>
      <c r="G15" s="109">
        <v>4175.9473333333326</v>
      </c>
      <c r="H15" s="50">
        <f t="shared" si="0"/>
        <v>5.8397086059548409</v>
      </c>
      <c r="I15" s="36">
        <f t="shared" ref="I15:I38" si="4">IF(OR(OR(G15=0,F15=0),F15=""),"",(F15/E15-1)*100)</f>
        <v>4.0347209618226687</v>
      </c>
      <c r="J15" s="50">
        <f t="shared" si="1"/>
        <v>19.054409359702319</v>
      </c>
      <c r="K15" s="36">
        <f t="shared" si="2"/>
        <v>18.431077147408121</v>
      </c>
      <c r="L15" s="18"/>
      <c r="M15" s="16"/>
      <c r="N15" s="23" t="s">
        <v>4</v>
      </c>
      <c r="O15" s="34">
        <f>J15</f>
        <v>19.054409359702319</v>
      </c>
    </row>
    <row r="16" spans="1:15">
      <c r="A16" s="16"/>
      <c r="B16" s="11" t="s">
        <v>23</v>
      </c>
      <c r="C16" s="55">
        <v>1519.4826666666668</v>
      </c>
      <c r="D16" s="55">
        <v>1622.203666666667</v>
      </c>
      <c r="E16" s="55">
        <v>1711.3676666666668</v>
      </c>
      <c r="F16" s="55">
        <v>1761.4773333333335</v>
      </c>
      <c r="G16" s="56">
        <v>1775.3153333333332</v>
      </c>
      <c r="H16" s="28">
        <f t="shared" si="0"/>
        <v>0.78559058002827253</v>
      </c>
      <c r="I16" s="27">
        <f t="shared" si="4"/>
        <v>2.9280479959206129</v>
      </c>
      <c r="J16" s="28">
        <f t="shared" si="1"/>
        <v>8.1005775225828316</v>
      </c>
      <c r="K16" s="27">
        <f t="shared" si="2"/>
        <v>8.2285137420361298</v>
      </c>
      <c r="L16" s="18"/>
      <c r="M16" s="16"/>
      <c r="N16" s="23" t="s">
        <v>37</v>
      </c>
      <c r="O16" s="34">
        <f>100-O15</f>
        <v>80.945590640297681</v>
      </c>
    </row>
    <row r="17" spans="1:13">
      <c r="A17" s="16"/>
      <c r="B17" s="11" t="s">
        <v>24</v>
      </c>
      <c r="C17" s="25">
        <v>1153.943</v>
      </c>
      <c r="D17" s="25">
        <v>1151.0176666666666</v>
      </c>
      <c r="E17" s="25">
        <v>1206.0133333333333</v>
      </c>
      <c r="F17" s="25">
        <v>1233.5360000000001</v>
      </c>
      <c r="G17" s="26">
        <v>1199.2719999999999</v>
      </c>
      <c r="H17" s="28">
        <f t="shared" si="0"/>
        <v>-2.7777057175469633</v>
      </c>
      <c r="I17" s="27">
        <f t="shared" si="4"/>
        <v>2.2821196006677757</v>
      </c>
      <c r="J17" s="28">
        <f t="shared" si="1"/>
        <v>5.472152256141702</v>
      </c>
      <c r="K17" s="27">
        <f t="shared" si="2"/>
        <v>5.762304024706693</v>
      </c>
      <c r="L17" s="18"/>
      <c r="M17" s="16"/>
    </row>
    <row r="18" spans="1:13">
      <c r="A18" s="16"/>
      <c r="B18" s="11" t="s">
        <v>25</v>
      </c>
      <c r="C18" s="25">
        <v>729.44433333333336</v>
      </c>
      <c r="D18" s="25">
        <v>716.93366666666668</v>
      </c>
      <c r="E18" s="25">
        <v>717.15333333333331</v>
      </c>
      <c r="F18" s="25">
        <v>781.18366666666668</v>
      </c>
      <c r="G18" s="26">
        <v>798.81566666666674</v>
      </c>
      <c r="H18" s="28">
        <f t="shared" si="0"/>
        <v>2.257087641788047</v>
      </c>
      <c r="I18" s="27">
        <f t="shared" si="4"/>
        <v>8.9284021083357423</v>
      </c>
      <c r="J18" s="28">
        <f t="shared" si="1"/>
        <v>3.6449120404639967</v>
      </c>
      <c r="K18" s="27">
        <f t="shared" si="2"/>
        <v>3.6491985531581284</v>
      </c>
      <c r="L18" s="18"/>
      <c r="M18" s="16"/>
    </row>
    <row r="19" spans="1:13">
      <c r="A19" s="16"/>
      <c r="B19" s="11" t="s">
        <v>19</v>
      </c>
      <c r="C19" s="25">
        <v>448.077</v>
      </c>
      <c r="D19" s="25">
        <v>488.10666666666663</v>
      </c>
      <c r="E19" s="25">
        <v>538.80766666666659</v>
      </c>
      <c r="F19" s="25">
        <v>586.70566666666662</v>
      </c>
      <c r="G19" s="26">
        <v>573.86099999999999</v>
      </c>
      <c r="H19" s="28">
        <f t="shared" si="0"/>
        <v>-2.1892862804006707</v>
      </c>
      <c r="I19" s="27">
        <f t="shared" si="4"/>
        <v>8.889628519267557</v>
      </c>
      <c r="J19" s="28">
        <f t="shared" si="1"/>
        <v>2.6184675085066051</v>
      </c>
      <c r="K19" s="27">
        <f t="shared" si="2"/>
        <v>2.7407197068845628</v>
      </c>
      <c r="L19" s="18"/>
      <c r="M19" s="16"/>
    </row>
    <row r="20" spans="1:13">
      <c r="A20" s="16"/>
      <c r="B20" s="11" t="s">
        <v>5</v>
      </c>
      <c r="C20" s="25">
        <v>376.07866666666661</v>
      </c>
      <c r="D20" s="25">
        <v>360.52933333333334</v>
      </c>
      <c r="E20" s="25">
        <v>387.18399999999997</v>
      </c>
      <c r="F20" s="25">
        <v>393.54299999999995</v>
      </c>
      <c r="G20" s="26">
        <v>406.86433333333326</v>
      </c>
      <c r="H20" s="28">
        <f t="shared" si="0"/>
        <v>3.3849752970662284</v>
      </c>
      <c r="I20" s="27">
        <f t="shared" si="4"/>
        <v>1.6423715856026977</v>
      </c>
      <c r="J20" s="28">
        <f t="shared" si="1"/>
        <v>1.8564792470712144</v>
      </c>
      <c r="K20" s="27">
        <f t="shared" si="2"/>
        <v>1.8383852703084025</v>
      </c>
      <c r="L20" s="18"/>
      <c r="M20" s="16"/>
    </row>
    <row r="21" spans="1:13">
      <c r="A21" s="16"/>
      <c r="B21" s="11" t="s">
        <v>20</v>
      </c>
      <c r="C21" s="25">
        <v>327.69133333333338</v>
      </c>
      <c r="D21" s="25">
        <v>337.74033333333335</v>
      </c>
      <c r="E21" s="25">
        <v>356.33333333333331</v>
      </c>
      <c r="F21" s="25">
        <v>368.19466666666671</v>
      </c>
      <c r="G21" s="26">
        <v>392.90066666666667</v>
      </c>
      <c r="H21" s="28">
        <f t="shared" si="0"/>
        <v>6.7100374439607924</v>
      </c>
      <c r="I21" s="27">
        <f t="shared" si="4"/>
        <v>3.3287184284378046</v>
      </c>
      <c r="J21" s="28">
        <f t="shared" si="1"/>
        <v>1.7927645017473757</v>
      </c>
      <c r="K21" s="27">
        <f t="shared" si="2"/>
        <v>1.7199738066897705</v>
      </c>
      <c r="L21" s="18"/>
      <c r="M21" s="16"/>
    </row>
    <row r="22" spans="1:13">
      <c r="A22" s="16"/>
      <c r="B22" s="11" t="s">
        <v>22</v>
      </c>
      <c r="C22" s="25">
        <v>268.37633333333332</v>
      </c>
      <c r="D22" s="25">
        <v>266.13566666666662</v>
      </c>
      <c r="E22" s="25">
        <v>283.32133333333331</v>
      </c>
      <c r="F22" s="25">
        <v>307.24299999999999</v>
      </c>
      <c r="G22" s="26">
        <v>320.37166666666667</v>
      </c>
      <c r="H22" s="28">
        <f t="shared" si="0"/>
        <v>4.2730563972707802</v>
      </c>
      <c r="I22" s="27">
        <f t="shared" si="4"/>
        <v>8.4432987750069586</v>
      </c>
      <c r="J22" s="28">
        <f t="shared" si="1"/>
        <v>1.4618222876494051</v>
      </c>
      <c r="K22" s="27">
        <f t="shared" si="2"/>
        <v>1.4352459721183315</v>
      </c>
      <c r="L22" s="18"/>
      <c r="M22" s="16"/>
    </row>
    <row r="23" spans="1:13">
      <c r="A23" s="16"/>
      <c r="B23" s="11" t="s">
        <v>7</v>
      </c>
      <c r="C23" s="25">
        <v>248.52033333333335</v>
      </c>
      <c r="D23" s="25">
        <v>261.38733333333334</v>
      </c>
      <c r="E23" s="25">
        <v>263.94433333333336</v>
      </c>
      <c r="F23" s="25">
        <v>259.85133333333334</v>
      </c>
      <c r="G23" s="26">
        <v>272.95233333333334</v>
      </c>
      <c r="H23" s="28">
        <f t="shared" si="0"/>
        <v>5.0417289886268257</v>
      </c>
      <c r="I23" s="27">
        <f t="shared" si="4"/>
        <v>-1.5507057675040126</v>
      </c>
      <c r="J23" s="28">
        <f t="shared" si="1"/>
        <v>1.2454528469514357</v>
      </c>
      <c r="K23" s="27">
        <f t="shared" si="2"/>
        <v>1.2138619253042207</v>
      </c>
      <c r="L23" s="18"/>
      <c r="M23" s="16"/>
    </row>
    <row r="24" spans="1:13">
      <c r="A24" s="16"/>
      <c r="B24" s="11" t="s">
        <v>18</v>
      </c>
      <c r="C24" s="25">
        <v>181.34466666666665</v>
      </c>
      <c r="D24" s="25">
        <v>193.68633333333332</v>
      </c>
      <c r="E24" s="25">
        <v>193.24466666666663</v>
      </c>
      <c r="F24" s="25">
        <v>208.84299999999999</v>
      </c>
      <c r="G24" s="26">
        <v>210.50366666666665</v>
      </c>
      <c r="H24" s="28">
        <f t="shared" si="0"/>
        <v>0.79517468465146735</v>
      </c>
      <c r="I24" s="27">
        <f t="shared" si="4"/>
        <v>8.0718053452100591</v>
      </c>
      <c r="J24" s="28">
        <f t="shared" si="1"/>
        <v>0.96050613578579391</v>
      </c>
      <c r="K24" s="27">
        <f t="shared" si="2"/>
        <v>0.97558308750763634</v>
      </c>
      <c r="L24" s="18"/>
      <c r="M24" s="16"/>
    </row>
    <row r="25" spans="1:13">
      <c r="A25" s="16"/>
      <c r="B25" s="11" t="s">
        <v>21</v>
      </c>
      <c r="C25" s="25">
        <v>171.56566666666666</v>
      </c>
      <c r="D25" s="25">
        <v>184.68533333333335</v>
      </c>
      <c r="E25" s="25">
        <v>184.30133333333333</v>
      </c>
      <c r="F25" s="25">
        <v>193.73133333333331</v>
      </c>
      <c r="G25" s="26">
        <v>198.80733333333333</v>
      </c>
      <c r="H25" s="28">
        <f t="shared" si="0"/>
        <v>2.6201234011362873</v>
      </c>
      <c r="I25" s="27">
        <f t="shared" si="4"/>
        <v>5.1166206068322673</v>
      </c>
      <c r="J25" s="28">
        <f t="shared" si="1"/>
        <v>0.90713699447457741</v>
      </c>
      <c r="K25" s="27">
        <f t="shared" si="2"/>
        <v>0.90499088942557027</v>
      </c>
      <c r="L25" s="18"/>
      <c r="M25" s="16"/>
    </row>
    <row r="26" spans="1:13">
      <c r="A26" s="16"/>
      <c r="B26" s="11" t="s">
        <v>15</v>
      </c>
      <c r="C26" s="25">
        <v>170.465</v>
      </c>
      <c r="D26" s="25">
        <v>163.14733333333334</v>
      </c>
      <c r="E26" s="25">
        <v>181.91099999999997</v>
      </c>
      <c r="F26" s="25">
        <v>185.84</v>
      </c>
      <c r="G26" s="26">
        <v>189.98099999999999</v>
      </c>
      <c r="H26" s="28">
        <f t="shared" si="0"/>
        <v>2.2282608695652018</v>
      </c>
      <c r="I26" s="27">
        <f t="shared" si="4"/>
        <v>2.1598473979033805</v>
      </c>
      <c r="J26" s="28">
        <f t="shared" si="1"/>
        <v>0.86686336191794422</v>
      </c>
      <c r="K26" s="27">
        <f t="shared" si="2"/>
        <v>0.86812754548832927</v>
      </c>
      <c r="L26" s="18"/>
      <c r="M26" s="16"/>
    </row>
    <row r="27" spans="1:13">
      <c r="A27" s="16"/>
      <c r="B27" s="11" t="s">
        <v>10</v>
      </c>
      <c r="C27" s="25">
        <v>156.62766666666667</v>
      </c>
      <c r="D27" s="25">
        <v>160.81266666666667</v>
      </c>
      <c r="E27" s="25">
        <v>163.08266666666665</v>
      </c>
      <c r="F27" s="25">
        <v>182.11933333333332</v>
      </c>
      <c r="G27" s="26">
        <v>183.14766666666665</v>
      </c>
      <c r="H27" s="28">
        <f t="shared" si="0"/>
        <v>0.56464808788376786</v>
      </c>
      <c r="I27" s="27">
        <f t="shared" si="4"/>
        <v>11.673016547844849</v>
      </c>
      <c r="J27" s="28">
        <f t="shared" si="1"/>
        <v>0.83568357916893621</v>
      </c>
      <c r="K27" s="27">
        <f t="shared" si="2"/>
        <v>0.85074693194488549</v>
      </c>
      <c r="L27" s="18"/>
      <c r="M27" s="16"/>
    </row>
    <row r="28" spans="1:13">
      <c r="A28" s="16"/>
      <c r="B28" s="11" t="s">
        <v>8</v>
      </c>
      <c r="C28" s="25">
        <v>141.65800000000002</v>
      </c>
      <c r="D28" s="25">
        <v>151.70566666666664</v>
      </c>
      <c r="E28" s="25">
        <v>157.92266666666666</v>
      </c>
      <c r="F28" s="25">
        <v>155.93166666666664</v>
      </c>
      <c r="G28" s="26">
        <v>168.667</v>
      </c>
      <c r="H28" s="28">
        <f t="shared" si="0"/>
        <v>8.1672527496018823</v>
      </c>
      <c r="I28" s="27">
        <f t="shared" si="4"/>
        <v>-1.2607436551223428</v>
      </c>
      <c r="J28" s="28">
        <f t="shared" si="1"/>
        <v>0.76960981711125787</v>
      </c>
      <c r="K28" s="27">
        <f t="shared" si="2"/>
        <v>0.72841463111944493</v>
      </c>
      <c r="L28" s="18"/>
      <c r="M28" s="16"/>
    </row>
    <row r="29" spans="1:13">
      <c r="A29" s="16"/>
      <c r="B29" s="11" t="s">
        <v>9</v>
      </c>
      <c r="C29" s="25">
        <v>136.59266666666667</v>
      </c>
      <c r="D29" s="25">
        <v>154.26833333333332</v>
      </c>
      <c r="E29" s="25">
        <v>151.82133333333334</v>
      </c>
      <c r="F29" s="25">
        <v>158.429</v>
      </c>
      <c r="G29" s="26">
        <v>162.42133333333334</v>
      </c>
      <c r="H29" s="28">
        <f t="shared" si="0"/>
        <v>2.5199511032281574</v>
      </c>
      <c r="I29" s="27">
        <f t="shared" si="4"/>
        <v>4.3522649430031812</v>
      </c>
      <c r="J29" s="28">
        <f t="shared" si="1"/>
        <v>0.74111149567866463</v>
      </c>
      <c r="K29" s="27">
        <f t="shared" si="2"/>
        <v>0.74008060107711215</v>
      </c>
      <c r="L29" s="18"/>
      <c r="M29" s="16"/>
    </row>
    <row r="30" spans="1:13">
      <c r="A30" s="16"/>
      <c r="B30" s="11" t="s">
        <v>17</v>
      </c>
      <c r="C30" s="25">
        <v>135.67233333333334</v>
      </c>
      <c r="D30" s="25">
        <v>131.172</v>
      </c>
      <c r="E30" s="25">
        <v>145.208</v>
      </c>
      <c r="F30" s="25">
        <v>161.06300000000002</v>
      </c>
      <c r="G30" s="26">
        <v>160.33766666666668</v>
      </c>
      <c r="H30" s="28">
        <f t="shared" si="0"/>
        <v>-0.45034137780455286</v>
      </c>
      <c r="I30" s="27">
        <f t="shared" si="4"/>
        <v>10.918819899730048</v>
      </c>
      <c r="J30" s="28">
        <f t="shared" si="1"/>
        <v>0.73160394338773549</v>
      </c>
      <c r="K30" s="27">
        <f t="shared" si="2"/>
        <v>0.75238499170784978</v>
      </c>
      <c r="L30" s="18"/>
      <c r="M30" s="16"/>
    </row>
    <row r="31" spans="1:13">
      <c r="A31" s="16"/>
      <c r="B31" s="11" t="s">
        <v>3</v>
      </c>
      <c r="C31" s="25">
        <v>124.79366666666665</v>
      </c>
      <c r="D31" s="25">
        <v>124.553</v>
      </c>
      <c r="E31" s="25">
        <v>122.11266666666667</v>
      </c>
      <c r="F31" s="25">
        <v>133.95133333333334</v>
      </c>
      <c r="G31" s="26">
        <v>136.89833333333334</v>
      </c>
      <c r="H31" s="28">
        <f t="shared" si="0"/>
        <v>2.2000527554783655</v>
      </c>
      <c r="I31" s="27">
        <f t="shared" si="4"/>
        <v>9.6948719488559654</v>
      </c>
      <c r="J31" s="28">
        <f t="shared" si="1"/>
        <v>0.62465272566360164</v>
      </c>
      <c r="K31" s="27">
        <f t="shared" si="2"/>
        <v>0.62573634428301594</v>
      </c>
      <c r="L31" s="18"/>
      <c r="M31" s="16"/>
    </row>
    <row r="32" spans="1:13">
      <c r="A32" s="16"/>
      <c r="B32" s="11" t="s">
        <v>14</v>
      </c>
      <c r="C32" s="25">
        <v>98.054333333333332</v>
      </c>
      <c r="D32" s="25">
        <v>104.65233333333333</v>
      </c>
      <c r="E32" s="25">
        <v>101.57733333333334</v>
      </c>
      <c r="F32" s="25">
        <v>102.08699999999999</v>
      </c>
      <c r="G32" s="26">
        <v>119.22466666666666</v>
      </c>
      <c r="H32" s="28">
        <f t="shared" si="0"/>
        <v>16.78731539438585</v>
      </c>
      <c r="I32" s="27">
        <f t="shared" si="4"/>
        <v>0.5017523594502471</v>
      </c>
      <c r="J32" s="28">
        <f t="shared" si="1"/>
        <v>0.54400963975456984</v>
      </c>
      <c r="K32" s="27">
        <f t="shared" si="2"/>
        <v>0.47688622867126057</v>
      </c>
      <c r="L32" s="18"/>
      <c r="M32" s="16"/>
    </row>
    <row r="33" spans="1:14">
      <c r="A33" s="16"/>
      <c r="B33" s="11" t="s">
        <v>11</v>
      </c>
      <c r="C33" s="25">
        <v>103.47366666666666</v>
      </c>
      <c r="D33" s="25">
        <v>116.29666666666667</v>
      </c>
      <c r="E33" s="25">
        <v>110.99733333333334</v>
      </c>
      <c r="F33" s="25">
        <v>114.49033333333334</v>
      </c>
      <c r="G33" s="26">
        <v>113.45666666666666</v>
      </c>
      <c r="H33" s="28">
        <f t="shared" si="0"/>
        <v>-0.90284187020156503</v>
      </c>
      <c r="I33" s="27">
        <f t="shared" si="4"/>
        <v>3.1469224485873415</v>
      </c>
      <c r="J33" s="28">
        <f t="shared" si="1"/>
        <v>0.51769086118438279</v>
      </c>
      <c r="K33" s="27">
        <f t="shared" si="2"/>
        <v>0.53482679756138252</v>
      </c>
      <c r="L33" s="18"/>
      <c r="M33" s="16"/>
    </row>
    <row r="34" spans="1:14">
      <c r="A34" s="16"/>
      <c r="B34" s="11" t="s">
        <v>177</v>
      </c>
      <c r="C34" s="25">
        <v>58.308333333333337</v>
      </c>
      <c r="D34" s="25">
        <v>64.551000000000002</v>
      </c>
      <c r="E34" s="25">
        <v>69.557333333333332</v>
      </c>
      <c r="F34" s="25">
        <v>77.972333333333339</v>
      </c>
      <c r="G34" s="26">
        <v>83.105000000000004</v>
      </c>
      <c r="H34" s="28">
        <f t="shared" si="0"/>
        <v>6.5826767614153736</v>
      </c>
      <c r="I34" s="27">
        <f t="shared" si="4"/>
        <v>12.097933599141243</v>
      </c>
      <c r="J34" s="28">
        <f t="shared" si="1"/>
        <v>0.37919939200336222</v>
      </c>
      <c r="K34" s="27">
        <f t="shared" si="2"/>
        <v>0.36423767946978319</v>
      </c>
      <c r="L34" s="18"/>
      <c r="M34" s="16"/>
    </row>
    <row r="35" spans="1:14">
      <c r="A35" s="16"/>
      <c r="B35" s="11" t="s">
        <v>16</v>
      </c>
      <c r="C35" s="25">
        <v>69.195999999999998</v>
      </c>
      <c r="D35" s="25">
        <v>70.220333333333329</v>
      </c>
      <c r="E35" s="25">
        <v>76.249000000000009</v>
      </c>
      <c r="F35" s="25">
        <v>78.034333333333336</v>
      </c>
      <c r="G35" s="26">
        <v>79.475666666666669</v>
      </c>
      <c r="H35" s="28">
        <f t="shared" si="0"/>
        <v>1.8470502300269587</v>
      </c>
      <c r="I35" s="27">
        <f t="shared" si="4"/>
        <v>2.341451472587619</v>
      </c>
      <c r="J35" s="28">
        <f t="shared" si="1"/>
        <v>0.36263912495110862</v>
      </c>
      <c r="K35" s="27">
        <f t="shared" si="2"/>
        <v>0.36452730445805415</v>
      </c>
      <c r="L35" s="18"/>
      <c r="M35" s="16"/>
    </row>
    <row r="36" spans="1:14">
      <c r="A36" s="16"/>
      <c r="B36" s="11" t="s">
        <v>6</v>
      </c>
      <c r="C36" s="25">
        <v>54.563666666666656</v>
      </c>
      <c r="D36" s="25">
        <v>55.862333333333332</v>
      </c>
      <c r="E36" s="25">
        <v>54.510666666666658</v>
      </c>
      <c r="F36" s="25">
        <v>57.836333333333336</v>
      </c>
      <c r="G36" s="26">
        <v>61.108666666666672</v>
      </c>
      <c r="H36" s="28">
        <f t="shared" si="0"/>
        <v>5.6579197620872712</v>
      </c>
      <c r="I36" s="27">
        <f t="shared" si="4"/>
        <v>6.1009466037228455</v>
      </c>
      <c r="J36" s="28">
        <f t="shared" si="1"/>
        <v>0.27883243181681161</v>
      </c>
      <c r="K36" s="27">
        <f t="shared" si="2"/>
        <v>0.27017495747261894</v>
      </c>
      <c r="L36" s="18"/>
      <c r="M36" s="16"/>
    </row>
    <row r="37" spans="1:14">
      <c r="A37" s="16"/>
      <c r="B37" s="11" t="s">
        <v>12</v>
      </c>
      <c r="C37" s="25">
        <v>36.226666666666667</v>
      </c>
      <c r="D37" s="25">
        <v>35.420999999999999</v>
      </c>
      <c r="E37" s="25">
        <v>40.245666666666665</v>
      </c>
      <c r="F37" s="25">
        <v>40.291666666666664</v>
      </c>
      <c r="G37" s="26">
        <v>45.967666666666673</v>
      </c>
      <c r="H37" s="28">
        <f t="shared" si="0"/>
        <v>14.087280248190304</v>
      </c>
      <c r="I37" s="27">
        <f t="shared" si="4"/>
        <v>0.11429801966256203</v>
      </c>
      <c r="J37" s="28">
        <f t="shared" si="1"/>
        <v>0.20974563807007063</v>
      </c>
      <c r="K37" s="27">
        <f t="shared" si="2"/>
        <v>0.18821731428630686</v>
      </c>
      <c r="L37" s="18"/>
      <c r="M37" s="16"/>
    </row>
    <row r="38" spans="1:14">
      <c r="A38" s="16"/>
      <c r="B38" s="11" t="s">
        <v>13</v>
      </c>
      <c r="C38" s="25">
        <v>24.013666666666666</v>
      </c>
      <c r="D38" s="25">
        <v>24.473333333333333</v>
      </c>
      <c r="E38" s="25">
        <v>25.742000000000001</v>
      </c>
      <c r="F38" s="25">
        <v>25.679666666666666</v>
      </c>
      <c r="G38" s="26">
        <v>25.741666666666664</v>
      </c>
      <c r="H38" s="28">
        <f t="shared" si="0"/>
        <v>0.241436155713326</v>
      </c>
      <c r="I38" s="27">
        <f t="shared" si="4"/>
        <v>-0.24214642736902769</v>
      </c>
      <c r="J38" s="28">
        <f t="shared" si="1"/>
        <v>0.11745652306303127</v>
      </c>
      <c r="K38" s="27">
        <f t="shared" si="2"/>
        <v>0.11995924446993003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100"/>
      <c r="B52" s="100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Normal="100" zoomScaleSheetLayoutView="100" workbookViewId="0">
      <pane ySplit="11" topLeftCell="A24" activePane="bottomLeft" state="frozen"/>
      <selection activeCell="L12" sqref="L12"/>
      <selection pane="bottomLeft" activeCell="J36" sqref="J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32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16486.798333333332</v>
      </c>
      <c r="D13" s="26">
        <v>17256.808666666668</v>
      </c>
      <c r="E13" s="26">
        <v>17649.866666666669</v>
      </c>
      <c r="F13" s="26">
        <v>18624.885333333335</v>
      </c>
      <c r="G13" s="26">
        <v>19198.385333333335</v>
      </c>
      <c r="H13" s="28">
        <f t="shared" ref="H13:H38" si="0">IF(OR(OR(G13=0,F13=0),G13=""),"",(G13/F13-1)*100)</f>
        <v>3.0792135883574767</v>
      </c>
      <c r="I13" s="27">
        <f>IF(OR(OR(G13=0,F13=0),F13=""),"",(F13/E13-1)*100)</f>
        <v>5.5242268119117144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7619.1399999999994</v>
      </c>
      <c r="D14" s="25">
        <f t="shared" ref="D14:F14" si="3">D13-SUM(D15:D38)</f>
        <v>7924.5646666666671</v>
      </c>
      <c r="E14" s="25">
        <f t="shared" si="3"/>
        <v>8173.1080000000002</v>
      </c>
      <c r="F14" s="25">
        <f t="shared" si="3"/>
        <v>8694.3060000000005</v>
      </c>
      <c r="G14" s="26">
        <f>G13-SUM(G15:G38)</f>
        <v>8944.3913333333348</v>
      </c>
      <c r="H14" s="28">
        <f t="shared" si="0"/>
        <v>2.8764266329403876</v>
      </c>
      <c r="I14" s="27">
        <f>IF(OR(OR(G14=0,F14=0),F14=""),"",(F14/E14-1)*100)</f>
        <v>6.3769865759757627</v>
      </c>
      <c r="J14" s="28">
        <f t="shared" si="1"/>
        <v>46.589289557614883</v>
      </c>
      <c r="K14" s="27">
        <f t="shared" si="2"/>
        <v>46.681124980885784</v>
      </c>
      <c r="L14" s="18"/>
    </row>
    <row r="15" spans="1:15">
      <c r="A15" s="16"/>
      <c r="B15" s="12" t="s">
        <v>4</v>
      </c>
      <c r="C15" s="109">
        <v>3133.5453333333335</v>
      </c>
      <c r="D15" s="109">
        <v>3322.6856666666667</v>
      </c>
      <c r="E15" s="109">
        <v>3322.1529999999998</v>
      </c>
      <c r="F15" s="109">
        <v>3440.7750000000001</v>
      </c>
      <c r="G15" s="109">
        <v>3687.2486666666664</v>
      </c>
      <c r="H15" s="50">
        <f t="shared" si="0"/>
        <v>7.1633183415557911</v>
      </c>
      <c r="I15" s="36">
        <f t="shared" ref="I15:I38" si="4">IF(OR(OR(G15=0,F15=0),F15=""),"",(F15/E15-1)*100)</f>
        <v>3.5706362711169559</v>
      </c>
      <c r="J15" s="50">
        <f t="shared" si="1"/>
        <v>19.206035313108618</v>
      </c>
      <c r="K15" s="36">
        <f t="shared" si="2"/>
        <v>18.474073469016076</v>
      </c>
      <c r="L15" s="18"/>
      <c r="N15" s="34">
        <f>G15-F15</f>
        <v>246.4736666666663</v>
      </c>
      <c r="O15" s="34">
        <f>J15</f>
        <v>19.206035313108618</v>
      </c>
    </row>
    <row r="16" spans="1:15">
      <c r="A16" s="16"/>
      <c r="B16" s="11" t="s">
        <v>23</v>
      </c>
      <c r="C16" s="55">
        <v>1299.5703333333333</v>
      </c>
      <c r="D16" s="55">
        <v>1388.8393333333333</v>
      </c>
      <c r="E16" s="55">
        <v>1403.5836666666667</v>
      </c>
      <c r="F16" s="55">
        <v>1496.3060000000003</v>
      </c>
      <c r="G16" s="56">
        <v>1531.7183333333332</v>
      </c>
      <c r="H16" s="28">
        <f t="shared" si="0"/>
        <v>2.3666504935041965</v>
      </c>
      <c r="I16" s="27">
        <f t="shared" si="4"/>
        <v>6.6061137312560358</v>
      </c>
      <c r="J16" s="28">
        <f t="shared" si="1"/>
        <v>7.9783706115840696</v>
      </c>
      <c r="K16" s="27">
        <f t="shared" si="2"/>
        <v>8.0339071796701536</v>
      </c>
      <c r="L16" s="18"/>
      <c r="N16" s="23" t="s">
        <v>37</v>
      </c>
      <c r="O16" s="34">
        <f>100-O15</f>
        <v>80.793964686891385</v>
      </c>
    </row>
    <row r="17" spans="1:12">
      <c r="A17" s="16"/>
      <c r="B17" s="11" t="s">
        <v>24</v>
      </c>
      <c r="C17" s="25">
        <v>1007.745</v>
      </c>
      <c r="D17" s="25">
        <v>1019.3870000000001</v>
      </c>
      <c r="E17" s="25">
        <v>1035.1133333333335</v>
      </c>
      <c r="F17" s="25">
        <v>1066.1886666666667</v>
      </c>
      <c r="G17" s="26">
        <v>998.07733333333329</v>
      </c>
      <c r="H17" s="28">
        <f t="shared" si="0"/>
        <v>-6.388300257052693</v>
      </c>
      <c r="I17" s="27">
        <f t="shared" si="4"/>
        <v>3.0021189306162821</v>
      </c>
      <c r="J17" s="28">
        <f t="shared" si="1"/>
        <v>5.1987566454373342</v>
      </c>
      <c r="K17" s="27">
        <f t="shared" si="2"/>
        <v>5.7245381519664296</v>
      </c>
      <c r="L17" s="18"/>
    </row>
    <row r="18" spans="1:12">
      <c r="A18" s="16"/>
      <c r="B18" s="11" t="s">
        <v>25</v>
      </c>
      <c r="C18" s="25">
        <v>629.68299999999999</v>
      </c>
      <c r="D18" s="25">
        <v>634.74200000000008</v>
      </c>
      <c r="E18" s="25">
        <v>633.93833333333339</v>
      </c>
      <c r="F18" s="25">
        <v>707.19799999999998</v>
      </c>
      <c r="G18" s="26">
        <v>724.86199999999997</v>
      </c>
      <c r="H18" s="28">
        <f t="shared" si="0"/>
        <v>2.4977446203184872</v>
      </c>
      <c r="I18" s="27">
        <f t="shared" si="4"/>
        <v>11.556276504286679</v>
      </c>
      <c r="J18" s="28">
        <f t="shared" si="1"/>
        <v>3.7756404375395727</v>
      </c>
      <c r="K18" s="27">
        <f t="shared" si="2"/>
        <v>3.797059618586287</v>
      </c>
      <c r="L18" s="18"/>
    </row>
    <row r="19" spans="1:12">
      <c r="A19" s="16"/>
      <c r="B19" s="11" t="s">
        <v>19</v>
      </c>
      <c r="C19" s="25">
        <v>387.565</v>
      </c>
      <c r="D19" s="25">
        <v>439.58499999999998</v>
      </c>
      <c r="E19" s="25">
        <v>481.51</v>
      </c>
      <c r="F19" s="25">
        <v>517.85666666666668</v>
      </c>
      <c r="G19" s="26">
        <v>511.346</v>
      </c>
      <c r="H19" s="28">
        <f t="shared" si="0"/>
        <v>-1.2572333399846869</v>
      </c>
      <c r="I19" s="27">
        <f t="shared" si="4"/>
        <v>7.548475974884572</v>
      </c>
      <c r="J19" s="28">
        <f t="shared" si="1"/>
        <v>2.6634844083068372</v>
      </c>
      <c r="K19" s="27">
        <f t="shared" si="2"/>
        <v>2.7804555968988875</v>
      </c>
      <c r="L19" s="18"/>
    </row>
    <row r="20" spans="1:12">
      <c r="A20" s="16"/>
      <c r="B20" s="11" t="s">
        <v>5</v>
      </c>
      <c r="C20" s="25">
        <v>318.02433333333335</v>
      </c>
      <c r="D20" s="25">
        <v>313.8603333333333</v>
      </c>
      <c r="E20" s="25">
        <v>335.91633333333334</v>
      </c>
      <c r="F20" s="25">
        <v>344.53033333333332</v>
      </c>
      <c r="G20" s="26">
        <v>357.80733333333336</v>
      </c>
      <c r="H20" s="28">
        <f t="shared" si="0"/>
        <v>3.853651976458794</v>
      </c>
      <c r="I20" s="27">
        <f t="shared" si="4"/>
        <v>2.5643290144668818</v>
      </c>
      <c r="J20" s="28">
        <f t="shared" si="1"/>
        <v>1.8637365961818038</v>
      </c>
      <c r="K20" s="27">
        <f t="shared" si="2"/>
        <v>1.8498386817808774</v>
      </c>
      <c r="L20" s="18"/>
    </row>
    <row r="21" spans="1:12">
      <c r="A21" s="16"/>
      <c r="B21" s="11" t="s">
        <v>20</v>
      </c>
      <c r="C21" s="25">
        <v>270.63266666666664</v>
      </c>
      <c r="D21" s="25">
        <v>300.89733333333334</v>
      </c>
      <c r="E21" s="25">
        <v>310.80166666666668</v>
      </c>
      <c r="F21" s="25">
        <v>307.16633333333334</v>
      </c>
      <c r="G21" s="26">
        <v>319.26766666666668</v>
      </c>
      <c r="H21" s="28">
        <f t="shared" si="0"/>
        <v>3.9396678672467322</v>
      </c>
      <c r="I21" s="27">
        <f t="shared" si="4"/>
        <v>-1.1696633973434345</v>
      </c>
      <c r="J21" s="28">
        <f t="shared" si="1"/>
        <v>1.6629922835871822</v>
      </c>
      <c r="K21" s="27">
        <f t="shared" si="2"/>
        <v>1.6492253661481153</v>
      </c>
      <c r="L21" s="18"/>
    </row>
    <row r="22" spans="1:12">
      <c r="A22" s="16"/>
      <c r="B22" s="11" t="s">
        <v>22</v>
      </c>
      <c r="C22" s="25">
        <v>226.30833333333337</v>
      </c>
      <c r="D22" s="25">
        <v>225.90633333333335</v>
      </c>
      <c r="E22" s="25">
        <v>234.19466666666665</v>
      </c>
      <c r="F22" s="25">
        <v>239.77966666666666</v>
      </c>
      <c r="G22" s="26">
        <v>259.05900000000003</v>
      </c>
      <c r="H22" s="28">
        <f t="shared" si="0"/>
        <v>8.040437123525912</v>
      </c>
      <c r="I22" s="27">
        <f t="shared" si="4"/>
        <v>2.3847682270020432</v>
      </c>
      <c r="J22" s="28">
        <f t="shared" si="1"/>
        <v>1.3493791040343741</v>
      </c>
      <c r="K22" s="27">
        <f t="shared" si="2"/>
        <v>1.2874155323658725</v>
      </c>
      <c r="L22" s="18"/>
    </row>
    <row r="23" spans="1:12">
      <c r="A23" s="16"/>
      <c r="B23" s="11" t="s">
        <v>7</v>
      </c>
      <c r="C23" s="25">
        <v>204.06366666666668</v>
      </c>
      <c r="D23" s="25">
        <v>209.28466666666668</v>
      </c>
      <c r="E23" s="25">
        <v>211.78633333333335</v>
      </c>
      <c r="F23" s="25">
        <v>214.55666666666664</v>
      </c>
      <c r="G23" s="26">
        <v>219.48433333333332</v>
      </c>
      <c r="H23" s="28">
        <f t="shared" si="0"/>
        <v>2.2966737613994814</v>
      </c>
      <c r="I23" s="27">
        <f t="shared" si="4"/>
        <v>1.3080793693014403</v>
      </c>
      <c r="J23" s="28">
        <f t="shared" si="1"/>
        <v>1.1432437130650361</v>
      </c>
      <c r="K23" s="27">
        <f t="shared" si="2"/>
        <v>1.1519891952444412</v>
      </c>
      <c r="L23" s="18"/>
    </row>
    <row r="24" spans="1:12">
      <c r="A24" s="16"/>
      <c r="B24" s="11" t="s">
        <v>18</v>
      </c>
      <c r="C24" s="25">
        <v>159.83900000000003</v>
      </c>
      <c r="D24" s="25">
        <v>169.31666666666666</v>
      </c>
      <c r="E24" s="25">
        <v>168.75333333333333</v>
      </c>
      <c r="F24" s="25">
        <v>183.029</v>
      </c>
      <c r="G24" s="26">
        <v>179.77666666666664</v>
      </c>
      <c r="H24" s="28">
        <f t="shared" si="0"/>
        <v>-1.7769497365627052</v>
      </c>
      <c r="I24" s="27">
        <f t="shared" si="4"/>
        <v>8.4594872200055349</v>
      </c>
      <c r="J24" s="28">
        <f t="shared" si="1"/>
        <v>0.93641555550261868</v>
      </c>
      <c r="K24" s="27">
        <f t="shared" si="2"/>
        <v>0.98271209043327246</v>
      </c>
      <c r="L24" s="18"/>
    </row>
    <row r="25" spans="1:12">
      <c r="A25" s="16"/>
      <c r="B25" s="11" t="s">
        <v>15</v>
      </c>
      <c r="C25" s="25">
        <v>144.91933333333336</v>
      </c>
      <c r="D25" s="25">
        <v>144.51766666666666</v>
      </c>
      <c r="E25" s="25">
        <v>161.29933333333335</v>
      </c>
      <c r="F25" s="25">
        <v>170.00433333333334</v>
      </c>
      <c r="G25" s="26">
        <v>169.90733333333333</v>
      </c>
      <c r="H25" s="28">
        <f t="shared" si="0"/>
        <v>-5.7057369125890212E-2</v>
      </c>
      <c r="I25" s="27">
        <f t="shared" si="4"/>
        <v>5.3967984988571915</v>
      </c>
      <c r="J25" s="28">
        <f t="shared" si="1"/>
        <v>0.88500845453044674</v>
      </c>
      <c r="K25" s="27">
        <f t="shared" si="2"/>
        <v>0.91278056369599836</v>
      </c>
      <c r="L25" s="18"/>
    </row>
    <row r="26" spans="1:12">
      <c r="A26" s="16"/>
      <c r="B26" s="11" t="s">
        <v>21</v>
      </c>
      <c r="C26" s="25">
        <v>144.27766666666665</v>
      </c>
      <c r="D26" s="25">
        <v>160.14500000000001</v>
      </c>
      <c r="E26" s="25">
        <v>156.34633333333332</v>
      </c>
      <c r="F26" s="25">
        <v>159.59400000000002</v>
      </c>
      <c r="G26" s="26">
        <v>165.28133333333335</v>
      </c>
      <c r="H26" s="28">
        <f t="shared" si="0"/>
        <v>3.5636260343956172</v>
      </c>
      <c r="I26" s="27">
        <f t="shared" si="4"/>
        <v>2.0772259876044696</v>
      </c>
      <c r="J26" s="28">
        <f t="shared" si="1"/>
        <v>0.86091267814258543</v>
      </c>
      <c r="K26" s="27">
        <f t="shared" si="2"/>
        <v>0.85688581241556094</v>
      </c>
      <c r="L26" s="18"/>
    </row>
    <row r="27" spans="1:12">
      <c r="A27" s="16"/>
      <c r="B27" s="11" t="s">
        <v>10</v>
      </c>
      <c r="C27" s="25">
        <v>133.24333333333334</v>
      </c>
      <c r="D27" s="25">
        <v>137.00533333333334</v>
      </c>
      <c r="E27" s="25">
        <v>136.14466666666667</v>
      </c>
      <c r="F27" s="25">
        <v>150.76166666666668</v>
      </c>
      <c r="G27" s="26">
        <v>153.87733333333335</v>
      </c>
      <c r="H27" s="28">
        <f t="shared" si="0"/>
        <v>2.0666172877720879</v>
      </c>
      <c r="I27" s="27">
        <f t="shared" si="4"/>
        <v>10.736373563415391</v>
      </c>
      <c r="J27" s="28">
        <f t="shared" si="1"/>
        <v>0.80151184936455433</v>
      </c>
      <c r="K27" s="27">
        <f t="shared" si="2"/>
        <v>0.80946359651860766</v>
      </c>
      <c r="L27" s="18"/>
    </row>
    <row r="28" spans="1:12">
      <c r="A28" s="16"/>
      <c r="B28" s="11" t="s">
        <v>8</v>
      </c>
      <c r="C28" s="25">
        <v>121.11866666666667</v>
      </c>
      <c r="D28" s="25">
        <v>129.10333333333332</v>
      </c>
      <c r="E28" s="25">
        <v>132.86766666666668</v>
      </c>
      <c r="F28" s="25">
        <v>128.74566666666666</v>
      </c>
      <c r="G28" s="26">
        <v>141.88733333333332</v>
      </c>
      <c r="H28" s="28">
        <f t="shared" si="0"/>
        <v>10.207463293262942</v>
      </c>
      <c r="I28" s="27">
        <f t="shared" si="4"/>
        <v>-3.1023349046545134</v>
      </c>
      <c r="J28" s="28">
        <f t="shared" si="1"/>
        <v>0.73905868055987189</v>
      </c>
      <c r="K28" s="27">
        <f t="shared" si="2"/>
        <v>0.69125615735334445</v>
      </c>
      <c r="L28" s="18"/>
    </row>
    <row r="29" spans="1:12">
      <c r="A29" s="16"/>
      <c r="B29" s="11" t="s">
        <v>9</v>
      </c>
      <c r="C29" s="25">
        <v>114.24366666666667</v>
      </c>
      <c r="D29" s="25">
        <v>132.45599999999999</v>
      </c>
      <c r="E29" s="25">
        <v>127.004</v>
      </c>
      <c r="F29" s="25">
        <v>133.97566666666668</v>
      </c>
      <c r="G29" s="26">
        <v>138.92333333333332</v>
      </c>
      <c r="H29" s="28">
        <f t="shared" si="0"/>
        <v>3.6929591692023367</v>
      </c>
      <c r="I29" s="27">
        <f t="shared" si="4"/>
        <v>5.4893284201022574</v>
      </c>
      <c r="J29" s="28">
        <f t="shared" si="1"/>
        <v>0.72361988219981532</v>
      </c>
      <c r="K29" s="27">
        <f t="shared" si="2"/>
        <v>0.71933686714778167</v>
      </c>
      <c r="L29" s="18"/>
    </row>
    <row r="30" spans="1:12">
      <c r="A30" s="16"/>
      <c r="B30" s="11" t="s">
        <v>17</v>
      </c>
      <c r="C30" s="25">
        <v>108.90600000000001</v>
      </c>
      <c r="D30" s="25">
        <v>110.14766666666667</v>
      </c>
      <c r="E30" s="25">
        <v>127.58233333333332</v>
      </c>
      <c r="F30" s="25">
        <v>139.99033333333333</v>
      </c>
      <c r="G30" s="26">
        <v>137.798</v>
      </c>
      <c r="H30" s="28">
        <f t="shared" si="0"/>
        <v>-1.5660605137021277</v>
      </c>
      <c r="I30" s="27">
        <f t="shared" si="4"/>
        <v>9.7254844584020219</v>
      </c>
      <c r="J30" s="28">
        <f t="shared" si="1"/>
        <v>0.71775827814408544</v>
      </c>
      <c r="K30" s="27">
        <f t="shared" si="2"/>
        <v>0.7516305782714795</v>
      </c>
      <c r="L30" s="18"/>
    </row>
    <row r="31" spans="1:12">
      <c r="A31" s="16"/>
      <c r="B31" s="11" t="s">
        <v>3</v>
      </c>
      <c r="C31" s="25">
        <v>104.25666666666666</v>
      </c>
      <c r="D31" s="25">
        <v>105.976</v>
      </c>
      <c r="E31" s="25">
        <v>99.084666666666649</v>
      </c>
      <c r="F31" s="25">
        <v>110.26766666666667</v>
      </c>
      <c r="G31" s="26">
        <v>109.863</v>
      </c>
      <c r="H31" s="28">
        <f t="shared" si="0"/>
        <v>-0.36698578912525148</v>
      </c>
      <c r="I31" s="27">
        <f t="shared" si="4"/>
        <v>11.286307333122547</v>
      </c>
      <c r="J31" s="28">
        <f t="shared" si="1"/>
        <v>0.57225124974051633</v>
      </c>
      <c r="K31" s="27">
        <f t="shared" si="2"/>
        <v>0.59204480829376371</v>
      </c>
      <c r="L31" s="18"/>
    </row>
    <row r="32" spans="1:12">
      <c r="A32" s="16"/>
      <c r="B32" s="11" t="s">
        <v>14</v>
      </c>
      <c r="C32" s="25">
        <v>81.695333333333323</v>
      </c>
      <c r="D32" s="25">
        <v>92.100666666666669</v>
      </c>
      <c r="E32" s="25">
        <v>89.314000000000007</v>
      </c>
      <c r="F32" s="25">
        <v>90.840333333333319</v>
      </c>
      <c r="G32" s="26">
        <v>102.62733333333334</v>
      </c>
      <c r="H32" s="28">
        <f t="shared" si="0"/>
        <v>12.975513813614391</v>
      </c>
      <c r="I32" s="27">
        <f t="shared" si="4"/>
        <v>1.7089519373595596</v>
      </c>
      <c r="J32" s="28">
        <f t="shared" si="1"/>
        <v>0.534562316317018</v>
      </c>
      <c r="K32" s="27">
        <f t="shared" si="2"/>
        <v>0.48773633613064199</v>
      </c>
      <c r="L32" s="18"/>
    </row>
    <row r="33" spans="1:14">
      <c r="A33" s="16"/>
      <c r="B33" s="11" t="s">
        <v>11</v>
      </c>
      <c r="C33" s="25">
        <v>81.60466666666666</v>
      </c>
      <c r="D33" s="25">
        <v>90.289666666666662</v>
      </c>
      <c r="E33" s="25">
        <v>86.198333333333338</v>
      </c>
      <c r="F33" s="25">
        <v>91.595666666666673</v>
      </c>
      <c r="G33" s="26">
        <v>92.045000000000002</v>
      </c>
      <c r="H33" s="28">
        <f t="shared" si="0"/>
        <v>0.49056178057913513</v>
      </c>
      <c r="I33" s="27">
        <f t="shared" si="4"/>
        <v>6.2615286451787489</v>
      </c>
      <c r="J33" s="28">
        <f t="shared" si="1"/>
        <v>0.4794413613533749</v>
      </c>
      <c r="K33" s="27">
        <f t="shared" si="2"/>
        <v>0.49179184208310828</v>
      </c>
      <c r="L33" s="18"/>
    </row>
    <row r="34" spans="1:14">
      <c r="A34" s="16"/>
      <c r="B34" s="11" t="s">
        <v>177</v>
      </c>
      <c r="C34" s="25">
        <v>45.972666666666669</v>
      </c>
      <c r="D34" s="25">
        <v>50.455333333333328</v>
      </c>
      <c r="E34" s="25">
        <v>56.530666666666669</v>
      </c>
      <c r="F34" s="25">
        <v>65.651666666666657</v>
      </c>
      <c r="G34" s="26">
        <v>73.397666666666666</v>
      </c>
      <c r="H34" s="28">
        <f t="shared" si="0"/>
        <v>11.798634205783065</v>
      </c>
      <c r="I34" s="27">
        <f t="shared" si="4"/>
        <v>16.134605405915359</v>
      </c>
      <c r="J34" s="28">
        <f t="shared" si="1"/>
        <v>0.38231166523795851</v>
      </c>
      <c r="K34" s="27">
        <f t="shared" si="2"/>
        <v>0.35249434018886838</v>
      </c>
      <c r="L34" s="18"/>
    </row>
    <row r="35" spans="1:14">
      <c r="A35" s="16"/>
      <c r="B35" s="11" t="s">
        <v>16</v>
      </c>
      <c r="C35" s="25">
        <v>57.510333333333335</v>
      </c>
      <c r="D35" s="25">
        <v>59.744000000000007</v>
      </c>
      <c r="E35" s="25">
        <v>65.175333333333342</v>
      </c>
      <c r="F35" s="25">
        <v>66.504333333333349</v>
      </c>
      <c r="G35" s="26">
        <v>68.786333333333332</v>
      </c>
      <c r="H35" s="28">
        <f t="shared" si="0"/>
        <v>3.4313553502778982</v>
      </c>
      <c r="I35" s="27">
        <f t="shared" si="4"/>
        <v>2.0391150026083604</v>
      </c>
      <c r="J35" s="28">
        <f t="shared" si="1"/>
        <v>0.35829228416361952</v>
      </c>
      <c r="K35" s="27">
        <f t="shared" si="2"/>
        <v>0.35707244443706287</v>
      </c>
      <c r="L35" s="18"/>
    </row>
    <row r="36" spans="1:14">
      <c r="A36" s="16"/>
      <c r="B36" s="11" t="s">
        <v>6</v>
      </c>
      <c r="C36" s="25">
        <v>46.744</v>
      </c>
      <c r="D36" s="25">
        <v>46.233000000000004</v>
      </c>
      <c r="E36" s="25">
        <v>46.338999999999999</v>
      </c>
      <c r="F36" s="25">
        <v>49.350333333333339</v>
      </c>
      <c r="G36" s="26">
        <v>52.157999999999994</v>
      </c>
      <c r="H36" s="28">
        <f t="shared" si="0"/>
        <v>5.6892557294445645</v>
      </c>
      <c r="I36" s="27">
        <f t="shared" si="4"/>
        <v>6.4984857967011367</v>
      </c>
      <c r="J36" s="28">
        <f t="shared" si="1"/>
        <v>0.27167909745743196</v>
      </c>
      <c r="K36" s="27">
        <f t="shared" si="2"/>
        <v>0.2649698639755384</v>
      </c>
      <c r="L36" s="18"/>
    </row>
    <row r="37" spans="1:14">
      <c r="A37" s="16"/>
      <c r="B37" s="11" t="s">
        <v>12</v>
      </c>
      <c r="C37" s="25">
        <v>25.510666666666669</v>
      </c>
      <c r="D37" s="25">
        <v>26.912666666666667</v>
      </c>
      <c r="E37" s="25">
        <v>31.675999999999998</v>
      </c>
      <c r="F37" s="25">
        <v>32.896333333333331</v>
      </c>
      <c r="G37" s="26">
        <v>35.173666666666662</v>
      </c>
      <c r="H37" s="28">
        <f t="shared" si="0"/>
        <v>6.9227573488433336</v>
      </c>
      <c r="I37" s="27">
        <f t="shared" si="4"/>
        <v>3.8525487224817967</v>
      </c>
      <c r="J37" s="28">
        <f t="shared" si="1"/>
        <v>0.18321158814119709</v>
      </c>
      <c r="K37" s="27">
        <f t="shared" si="2"/>
        <v>0.17662569591479896</v>
      </c>
      <c r="L37" s="18"/>
    </row>
    <row r="38" spans="1:14">
      <c r="A38" s="16"/>
      <c r="B38" s="11" t="s">
        <v>13</v>
      </c>
      <c r="C38" s="25">
        <v>20.678666666666668</v>
      </c>
      <c r="D38" s="25">
        <v>22.653333333333336</v>
      </c>
      <c r="E38" s="25">
        <v>23.445666666666668</v>
      </c>
      <c r="F38" s="25">
        <v>23.015000000000001</v>
      </c>
      <c r="G38" s="26">
        <v>23.620999999999999</v>
      </c>
      <c r="H38" s="28">
        <f t="shared" si="0"/>
        <v>2.6330653921355474</v>
      </c>
      <c r="I38" s="27">
        <f t="shared" si="4"/>
        <v>-1.8368710635938479</v>
      </c>
      <c r="J38" s="28">
        <f t="shared" si="1"/>
        <v>0.12303638868518733</v>
      </c>
      <c r="K38" s="27">
        <f t="shared" si="2"/>
        <v>0.12357123057724058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Normal="100" zoomScaleSheetLayoutView="100" workbookViewId="0">
      <pane ySplit="11" topLeftCell="A33" activePane="bottomLeft" state="frozen"/>
      <selection activeCell="L12" sqref="L12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33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2438.8290000000002</v>
      </c>
      <c r="D13" s="26">
        <v>2375.3983333333331</v>
      </c>
      <c r="E13" s="26">
        <v>2610.0853333333334</v>
      </c>
      <c r="F13" s="26">
        <v>2782.107</v>
      </c>
      <c r="G13" s="26">
        <v>2717.5259999999998</v>
      </c>
      <c r="H13" s="28">
        <f t="shared" ref="H13:H38" si="0">IF(OR(OR(G13=0,F13=0),G13=""),"",(G13/F13-1)*100)</f>
        <v>-2.3212982103132718</v>
      </c>
      <c r="I13" s="27">
        <f>IF(OR(OR(G13=0,F13=0),F13=""),"",(F13/E13-1)*100)</f>
        <v>6.5906529748197107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1030.7066666666665</v>
      </c>
      <c r="D14" s="25">
        <f t="shared" ref="D14:G14" si="3">D13-SUM(D15:D38)</f>
        <v>1026.7776666666664</v>
      </c>
      <c r="E14" s="25">
        <f t="shared" si="3"/>
        <v>1051.711666666667</v>
      </c>
      <c r="F14" s="25">
        <f t="shared" si="3"/>
        <v>1199.1123333333333</v>
      </c>
      <c r="G14" s="26">
        <f t="shared" si="3"/>
        <v>1116.376666666667</v>
      </c>
      <c r="H14" s="28">
        <f t="shared" si="0"/>
        <v>-6.8997427819522787</v>
      </c>
      <c r="I14" s="27">
        <f>IF(OR(OR(G14=0,F14=0),F14=""),"",(F14/E14-1)*100)</f>
        <v>14.015311547683339</v>
      </c>
      <c r="J14" s="28">
        <f t="shared" si="1"/>
        <v>41.080625048910925</v>
      </c>
      <c r="K14" s="27">
        <f t="shared" si="2"/>
        <v>43.100870431415231</v>
      </c>
      <c r="L14" s="18"/>
    </row>
    <row r="15" spans="1:15">
      <c r="A15" s="16"/>
      <c r="B15" s="12" t="s">
        <v>4</v>
      </c>
      <c r="C15" s="109">
        <v>408.06700000000001</v>
      </c>
      <c r="D15" s="109">
        <v>418.31700000000001</v>
      </c>
      <c r="E15" s="109">
        <v>470.36899999999997</v>
      </c>
      <c r="F15" s="109">
        <v>504.76399999999995</v>
      </c>
      <c r="G15" s="109">
        <v>488.69866666666667</v>
      </c>
      <c r="H15" s="50">
        <f t="shared" si="0"/>
        <v>-3.1827415056012831</v>
      </c>
      <c r="I15" s="36">
        <f t="shared" ref="I15:I38" si="4">IF(OR(OR(G15=0,F15=0),F15=""),"",(F15/E15-1)*100)</f>
        <v>7.3123441383254439</v>
      </c>
      <c r="J15" s="50">
        <f t="shared" si="1"/>
        <v>17.983219541107122</v>
      </c>
      <c r="K15" s="36">
        <f t="shared" si="2"/>
        <v>18.143227417205736</v>
      </c>
      <c r="L15" s="18"/>
      <c r="N15" s="23" t="s">
        <v>4</v>
      </c>
      <c r="O15" s="34">
        <f>J15</f>
        <v>17.983219541107122</v>
      </c>
    </row>
    <row r="16" spans="1:15">
      <c r="A16" s="16"/>
      <c r="B16" s="11" t="s">
        <v>23</v>
      </c>
      <c r="C16" s="55">
        <v>219.91300000000001</v>
      </c>
      <c r="D16" s="55">
        <v>233.36433333333332</v>
      </c>
      <c r="E16" s="55">
        <v>307.78433333333334</v>
      </c>
      <c r="F16" s="55">
        <v>265.17099999999999</v>
      </c>
      <c r="G16" s="56">
        <v>243.59666666666666</v>
      </c>
      <c r="H16" s="28">
        <f t="shared" si="0"/>
        <v>-8.1360078339385957</v>
      </c>
      <c r="I16" s="27">
        <f t="shared" si="4"/>
        <v>-13.845192467019663</v>
      </c>
      <c r="J16" s="28">
        <f t="shared" si="1"/>
        <v>8.9639130100932505</v>
      </c>
      <c r="K16" s="27">
        <f t="shared" si="2"/>
        <v>9.5313012763348066</v>
      </c>
      <c r="L16" s="18"/>
      <c r="N16" s="23" t="s">
        <v>37</v>
      </c>
      <c r="O16" s="34">
        <f>100-O15</f>
        <v>82.016780458892882</v>
      </c>
    </row>
    <row r="17" spans="1:12">
      <c r="A17" s="16"/>
      <c r="B17" s="11" t="s">
        <v>24</v>
      </c>
      <c r="C17" s="25">
        <v>146.19833333333332</v>
      </c>
      <c r="D17" s="25">
        <v>131.63066666666668</v>
      </c>
      <c r="E17" s="25">
        <v>170.89966666666669</v>
      </c>
      <c r="F17" s="25">
        <v>167.34766666666667</v>
      </c>
      <c r="G17" s="26">
        <v>201.19433333333336</v>
      </c>
      <c r="H17" s="28">
        <f t="shared" si="0"/>
        <v>20.225359182380799</v>
      </c>
      <c r="I17" s="27">
        <f t="shared" si="4"/>
        <v>-2.0784124798371106</v>
      </c>
      <c r="J17" s="28">
        <f t="shared" si="1"/>
        <v>7.4035844857908764</v>
      </c>
      <c r="K17" s="27">
        <f t="shared" si="2"/>
        <v>6.0151412820091634</v>
      </c>
      <c r="L17" s="18"/>
    </row>
    <row r="18" spans="1:12">
      <c r="A18" s="16"/>
      <c r="B18" s="11" t="s">
        <v>25</v>
      </c>
      <c r="C18" s="25">
        <v>99.76100000000001</v>
      </c>
      <c r="D18" s="25">
        <v>82.191666666666677</v>
      </c>
      <c r="E18" s="25">
        <v>83.215000000000003</v>
      </c>
      <c r="F18" s="25">
        <v>73.984999999999999</v>
      </c>
      <c r="G18" s="26">
        <v>73.953666666666663</v>
      </c>
      <c r="H18" s="28">
        <f t="shared" si="0"/>
        <v>-4.2350926989709325E-2</v>
      </c>
      <c r="I18" s="27">
        <f t="shared" si="4"/>
        <v>-11.091750285405277</v>
      </c>
      <c r="J18" s="28">
        <f t="shared" si="1"/>
        <v>2.7213600409588232</v>
      </c>
      <c r="K18" s="27">
        <f t="shared" si="2"/>
        <v>2.6593154037569366</v>
      </c>
      <c r="L18" s="18"/>
    </row>
    <row r="19" spans="1:12">
      <c r="A19" s="16"/>
      <c r="B19" s="11" t="s">
        <v>20</v>
      </c>
      <c r="C19" s="25">
        <v>57.058666666666674</v>
      </c>
      <c r="D19" s="25">
        <v>36.843333333333334</v>
      </c>
      <c r="E19" s="25">
        <v>45.531666666666666</v>
      </c>
      <c r="F19" s="25">
        <v>61.027999999999999</v>
      </c>
      <c r="G19" s="26">
        <v>73.632999999999996</v>
      </c>
      <c r="H19" s="28">
        <f t="shared" si="0"/>
        <v>20.654453693386632</v>
      </c>
      <c r="I19" s="27">
        <f t="shared" si="4"/>
        <v>34.034188659907016</v>
      </c>
      <c r="J19" s="28">
        <f t="shared" si="1"/>
        <v>2.7095600925253338</v>
      </c>
      <c r="K19" s="27">
        <f t="shared" si="2"/>
        <v>2.1935892472863192</v>
      </c>
      <c r="L19" s="18"/>
    </row>
    <row r="20" spans="1:12">
      <c r="A20" s="16"/>
      <c r="B20" s="11" t="s">
        <v>19</v>
      </c>
      <c r="C20" s="25">
        <v>60.512</v>
      </c>
      <c r="D20" s="25">
        <v>48.521666666666668</v>
      </c>
      <c r="E20" s="25">
        <v>57.297666666666665</v>
      </c>
      <c r="F20" s="25">
        <v>68.84899999999999</v>
      </c>
      <c r="G20" s="26">
        <v>62.515000000000001</v>
      </c>
      <c r="H20" s="28">
        <f t="shared" si="0"/>
        <v>-9.1998431349765255</v>
      </c>
      <c r="I20" s="27">
        <f t="shared" si="4"/>
        <v>20.160215948293402</v>
      </c>
      <c r="J20" s="28">
        <f t="shared" si="1"/>
        <v>2.3004379718906098</v>
      </c>
      <c r="K20" s="27">
        <f t="shared" si="2"/>
        <v>2.4747071194601786</v>
      </c>
      <c r="L20" s="18"/>
    </row>
    <row r="21" spans="1:12">
      <c r="A21" s="16"/>
      <c r="B21" s="11" t="s">
        <v>22</v>
      </c>
      <c r="C21" s="25">
        <v>42.067999999999998</v>
      </c>
      <c r="D21" s="25">
        <v>40.229000000000006</v>
      </c>
      <c r="E21" s="25">
        <v>49.127000000000002</v>
      </c>
      <c r="F21" s="25">
        <v>67.462666666666664</v>
      </c>
      <c r="G21" s="26">
        <v>61.313000000000009</v>
      </c>
      <c r="H21" s="28">
        <f t="shared" si="0"/>
        <v>-9.1156590311678336</v>
      </c>
      <c r="I21" s="27">
        <f t="shared" si="4"/>
        <v>37.322992787401347</v>
      </c>
      <c r="J21" s="28">
        <f t="shared" si="1"/>
        <v>2.2562065643530187</v>
      </c>
      <c r="K21" s="27">
        <f t="shared" si="2"/>
        <v>2.4248767810392149</v>
      </c>
      <c r="L21" s="18"/>
    </row>
    <row r="22" spans="1:12">
      <c r="A22" s="16"/>
      <c r="B22" s="11" t="s">
        <v>7</v>
      </c>
      <c r="C22" s="25">
        <v>44.457000000000001</v>
      </c>
      <c r="D22" s="25">
        <v>52.102666666666664</v>
      </c>
      <c r="E22" s="25">
        <v>52.157999999999994</v>
      </c>
      <c r="F22" s="25">
        <v>45.294666666666664</v>
      </c>
      <c r="G22" s="26">
        <v>53.468333333333334</v>
      </c>
      <c r="H22" s="28">
        <f t="shared" si="0"/>
        <v>18.045538841953434</v>
      </c>
      <c r="I22" s="27">
        <f t="shared" si="4"/>
        <v>-13.158735636591379</v>
      </c>
      <c r="J22" s="28">
        <f t="shared" si="1"/>
        <v>1.967537139785722</v>
      </c>
      <c r="K22" s="27">
        <f t="shared" si="2"/>
        <v>1.6280706193782863</v>
      </c>
      <c r="L22" s="18"/>
    </row>
    <row r="23" spans="1:12">
      <c r="A23" s="16"/>
      <c r="B23" s="11" t="s">
        <v>5</v>
      </c>
      <c r="C23" s="25">
        <v>58.054333333333339</v>
      </c>
      <c r="D23" s="25">
        <v>46.668666666666667</v>
      </c>
      <c r="E23" s="25">
        <v>51.267666666666663</v>
      </c>
      <c r="F23" s="25">
        <v>49.012333333333338</v>
      </c>
      <c r="G23" s="26">
        <v>49.056666666666665</v>
      </c>
      <c r="H23" s="28">
        <f t="shared" si="0"/>
        <v>9.0453423287994994E-2</v>
      </c>
      <c r="I23" s="27">
        <f t="shared" si="4"/>
        <v>-4.399133957074941</v>
      </c>
      <c r="J23" s="28">
        <f t="shared" si="1"/>
        <v>1.805195853385273</v>
      </c>
      <c r="K23" s="27">
        <f t="shared" si="2"/>
        <v>1.7616983578752843</v>
      </c>
      <c r="L23" s="18"/>
    </row>
    <row r="24" spans="1:12">
      <c r="A24" s="16"/>
      <c r="B24" s="11" t="s">
        <v>21</v>
      </c>
      <c r="C24" s="25">
        <v>27.288</v>
      </c>
      <c r="D24" s="25">
        <v>24.540333333333333</v>
      </c>
      <c r="E24" s="25">
        <v>27.954666666666668</v>
      </c>
      <c r="F24" s="25">
        <v>34.137666666666668</v>
      </c>
      <c r="G24" s="26">
        <v>33.526333333333334</v>
      </c>
      <c r="H24" s="28">
        <f t="shared" si="0"/>
        <v>-1.7907882788317897</v>
      </c>
      <c r="I24" s="27">
        <f t="shared" si="4"/>
        <v>22.117952876085091</v>
      </c>
      <c r="J24" s="28">
        <f t="shared" si="1"/>
        <v>1.233707914232774</v>
      </c>
      <c r="K24" s="27">
        <f t="shared" si="2"/>
        <v>1.2270436279649442</v>
      </c>
      <c r="L24" s="18"/>
    </row>
    <row r="25" spans="1:12">
      <c r="A25" s="16"/>
      <c r="B25" s="11" t="s">
        <v>18</v>
      </c>
      <c r="C25" s="25">
        <v>21.506</v>
      </c>
      <c r="D25" s="25">
        <v>24.369666666666664</v>
      </c>
      <c r="E25" s="25">
        <v>24.491666666666664</v>
      </c>
      <c r="F25" s="25">
        <v>25.814000000000004</v>
      </c>
      <c r="G25" s="26">
        <v>30.727</v>
      </c>
      <c r="H25" s="28">
        <f t="shared" si="0"/>
        <v>19.032308049895398</v>
      </c>
      <c r="I25" s="27">
        <f t="shared" si="4"/>
        <v>5.3991153453555984</v>
      </c>
      <c r="J25" s="28">
        <f t="shared" si="1"/>
        <v>1.1306975535836641</v>
      </c>
      <c r="K25" s="27">
        <f t="shared" si="2"/>
        <v>0.92785791488249747</v>
      </c>
      <c r="L25" s="18"/>
    </row>
    <row r="26" spans="1:12">
      <c r="A26" s="16"/>
      <c r="B26" s="11" t="s">
        <v>10</v>
      </c>
      <c r="C26" s="25">
        <v>23.384333333333331</v>
      </c>
      <c r="D26" s="25">
        <v>23.807666666666666</v>
      </c>
      <c r="E26" s="25">
        <v>26.938333333333333</v>
      </c>
      <c r="F26" s="25">
        <v>31.357333333333333</v>
      </c>
      <c r="G26" s="26">
        <v>29.27</v>
      </c>
      <c r="H26" s="28">
        <f t="shared" si="0"/>
        <v>-6.6566034526745472</v>
      </c>
      <c r="I26" s="27">
        <f t="shared" si="4"/>
        <v>16.404132896120771</v>
      </c>
      <c r="J26" s="28">
        <f t="shared" si="1"/>
        <v>1.0770826111691296</v>
      </c>
      <c r="K26" s="27">
        <f t="shared" si="2"/>
        <v>1.1271073806051792</v>
      </c>
      <c r="L26" s="18"/>
    </row>
    <row r="27" spans="1:12">
      <c r="A27" s="16"/>
      <c r="B27" s="11" t="s">
        <v>3</v>
      </c>
      <c r="C27" s="25">
        <v>20.536999999999999</v>
      </c>
      <c r="D27" s="25">
        <v>18.576999999999998</v>
      </c>
      <c r="E27" s="25">
        <v>23.028333333333336</v>
      </c>
      <c r="F27" s="25">
        <v>23.683333333333337</v>
      </c>
      <c r="G27" s="26">
        <v>27.035333333333337</v>
      </c>
      <c r="H27" s="28">
        <f t="shared" si="0"/>
        <v>14.153413089373679</v>
      </c>
      <c r="I27" s="27">
        <f t="shared" si="4"/>
        <v>2.8443222117681133</v>
      </c>
      <c r="J27" s="28">
        <f t="shared" si="1"/>
        <v>0.99485095389458422</v>
      </c>
      <c r="K27" s="27">
        <f t="shared" si="2"/>
        <v>0.85127327357766391</v>
      </c>
      <c r="L27" s="18"/>
    </row>
    <row r="28" spans="1:12">
      <c r="A28" s="16"/>
      <c r="B28" s="11" t="s">
        <v>8</v>
      </c>
      <c r="C28" s="25">
        <v>20.539666666666665</v>
      </c>
      <c r="D28" s="25">
        <v>22.602333333333334</v>
      </c>
      <c r="E28" s="25">
        <v>25.054666666666666</v>
      </c>
      <c r="F28" s="25">
        <v>27.186666666666667</v>
      </c>
      <c r="G28" s="26">
        <v>26.779666666666667</v>
      </c>
      <c r="H28" s="28">
        <f t="shared" si="0"/>
        <v>-1.4970573810691556</v>
      </c>
      <c r="I28" s="27">
        <f t="shared" si="4"/>
        <v>8.5093927944228653</v>
      </c>
      <c r="J28" s="28">
        <f t="shared" si="1"/>
        <v>0.98544288690031556</v>
      </c>
      <c r="K28" s="27">
        <f t="shared" si="2"/>
        <v>0.97719701890210064</v>
      </c>
      <c r="L28" s="18"/>
    </row>
    <row r="29" spans="1:12">
      <c r="A29" s="16"/>
      <c r="B29" s="11" t="s">
        <v>9</v>
      </c>
      <c r="C29" s="25">
        <v>22.349</v>
      </c>
      <c r="D29" s="25">
        <v>21.812333333333331</v>
      </c>
      <c r="E29" s="25">
        <v>24.817666666666668</v>
      </c>
      <c r="F29" s="25">
        <v>24.453666666666663</v>
      </c>
      <c r="G29" s="26">
        <v>23.497666666666664</v>
      </c>
      <c r="H29" s="28">
        <f t="shared" si="0"/>
        <v>-3.909434168018433</v>
      </c>
      <c r="I29" s="27">
        <f t="shared" si="4"/>
        <v>-1.4666971109290605</v>
      </c>
      <c r="J29" s="28">
        <f t="shared" si="1"/>
        <v>0.86467127330765792</v>
      </c>
      <c r="K29" s="27">
        <f t="shared" si="2"/>
        <v>0.87896211995680484</v>
      </c>
      <c r="L29" s="18"/>
    </row>
    <row r="30" spans="1:12">
      <c r="A30" s="16"/>
      <c r="B30" s="11" t="s">
        <v>17</v>
      </c>
      <c r="C30" s="25">
        <v>26.766000000000002</v>
      </c>
      <c r="D30" s="25">
        <v>21.024666666666665</v>
      </c>
      <c r="E30" s="25">
        <v>17.625333333333334</v>
      </c>
      <c r="F30" s="25">
        <v>21.072666666666667</v>
      </c>
      <c r="G30" s="26">
        <v>22.539666666666665</v>
      </c>
      <c r="H30" s="28">
        <f t="shared" si="0"/>
        <v>6.9616248536809033</v>
      </c>
      <c r="I30" s="27">
        <f t="shared" si="4"/>
        <v>19.558968151902569</v>
      </c>
      <c r="J30" s="28">
        <f t="shared" si="1"/>
        <v>0.82941862071114181</v>
      </c>
      <c r="K30" s="27">
        <f t="shared" si="2"/>
        <v>0.75743552159089012</v>
      </c>
      <c r="L30" s="18"/>
    </row>
    <row r="31" spans="1:12">
      <c r="A31" s="16"/>
      <c r="B31" s="11" t="s">
        <v>11</v>
      </c>
      <c r="C31" s="25">
        <v>21.868666666666666</v>
      </c>
      <c r="D31" s="25">
        <v>26.006666666666664</v>
      </c>
      <c r="E31" s="25">
        <v>24.799000000000003</v>
      </c>
      <c r="F31" s="25">
        <v>22.895333333333337</v>
      </c>
      <c r="G31" s="26">
        <v>21.411000000000001</v>
      </c>
      <c r="H31" s="28">
        <f t="shared" si="0"/>
        <v>-6.4831261101243376</v>
      </c>
      <c r="I31" s="27">
        <f t="shared" si="4"/>
        <v>-7.6763848004623769</v>
      </c>
      <c r="J31" s="28">
        <f t="shared" si="1"/>
        <v>0.78788574607933837</v>
      </c>
      <c r="K31" s="27">
        <f t="shared" si="2"/>
        <v>0.82294941687481238</v>
      </c>
      <c r="L31" s="18"/>
    </row>
    <row r="32" spans="1:12">
      <c r="A32" s="16"/>
      <c r="B32" s="11" t="s">
        <v>15</v>
      </c>
      <c r="C32" s="25">
        <v>25.545666666666666</v>
      </c>
      <c r="D32" s="25">
        <v>18.63</v>
      </c>
      <c r="E32" s="25">
        <v>20.611333333333334</v>
      </c>
      <c r="F32" s="25">
        <v>15.835666666666668</v>
      </c>
      <c r="G32" s="26">
        <v>20.074000000000002</v>
      </c>
      <c r="H32" s="28">
        <f t="shared" si="0"/>
        <v>26.764476813943205</v>
      </c>
      <c r="I32" s="27">
        <f t="shared" si="4"/>
        <v>-23.17010059190736</v>
      </c>
      <c r="J32" s="28">
        <f t="shared" si="1"/>
        <v>0.73868658478336557</v>
      </c>
      <c r="K32" s="27">
        <f t="shared" si="2"/>
        <v>0.56919689525480754</v>
      </c>
      <c r="L32" s="18"/>
    </row>
    <row r="33" spans="1:14">
      <c r="A33" s="16"/>
      <c r="B33" s="11" t="s">
        <v>14</v>
      </c>
      <c r="C33" s="25">
        <v>16.358666666666668</v>
      </c>
      <c r="D33" s="25">
        <v>12.551</v>
      </c>
      <c r="E33" s="25">
        <v>12.263666666666666</v>
      </c>
      <c r="F33" s="25">
        <v>11.247</v>
      </c>
      <c r="G33" s="26">
        <v>16.597666666666665</v>
      </c>
      <c r="H33" s="28">
        <f t="shared" si="0"/>
        <v>47.574167926261815</v>
      </c>
      <c r="I33" s="27">
        <f t="shared" si="4"/>
        <v>-8.2900709412628064</v>
      </c>
      <c r="J33" s="28">
        <f t="shared" si="1"/>
        <v>0.61076385899037089</v>
      </c>
      <c r="K33" s="27">
        <f t="shared" si="2"/>
        <v>0.40426194966620621</v>
      </c>
      <c r="L33" s="18"/>
    </row>
    <row r="34" spans="1:14">
      <c r="A34" s="16"/>
      <c r="B34" s="11" t="s">
        <v>12</v>
      </c>
      <c r="C34" s="25">
        <v>10.715666666666666</v>
      </c>
      <c r="D34" s="25">
        <v>8.5086666666666666</v>
      </c>
      <c r="E34" s="25">
        <v>8.5703333333333322</v>
      </c>
      <c r="F34" s="25">
        <v>7.3949999999999996</v>
      </c>
      <c r="G34" s="26">
        <v>10.794333333333332</v>
      </c>
      <c r="H34" s="28">
        <f t="shared" si="0"/>
        <v>45.967996393959879</v>
      </c>
      <c r="I34" s="27">
        <f t="shared" si="4"/>
        <v>-13.713974563416432</v>
      </c>
      <c r="J34" s="28">
        <f t="shared" si="1"/>
        <v>0.39721177767327093</v>
      </c>
      <c r="K34" s="27">
        <f t="shared" si="2"/>
        <v>0.26580573644363781</v>
      </c>
      <c r="L34" s="18"/>
    </row>
    <row r="35" spans="1:14">
      <c r="A35" s="16"/>
      <c r="B35" s="11" t="s">
        <v>16</v>
      </c>
      <c r="C35" s="25">
        <v>11.685</v>
      </c>
      <c r="D35" s="25">
        <v>10.476333333333335</v>
      </c>
      <c r="E35" s="25">
        <v>11.074</v>
      </c>
      <c r="F35" s="25">
        <v>11.530333333333331</v>
      </c>
      <c r="G35" s="26">
        <v>10.689333333333332</v>
      </c>
      <c r="H35" s="28">
        <f t="shared" si="0"/>
        <v>-7.2938047468994789</v>
      </c>
      <c r="I35" s="27">
        <f t="shared" si="4"/>
        <v>4.1207633495875973</v>
      </c>
      <c r="J35" s="28">
        <f t="shared" si="1"/>
        <v>0.39334796919452963</v>
      </c>
      <c r="K35" s="27">
        <f t="shared" si="2"/>
        <v>0.41444607749929568</v>
      </c>
      <c r="L35" s="18"/>
    </row>
    <row r="36" spans="1:14">
      <c r="A36" s="16"/>
      <c r="B36" s="11" t="s">
        <v>177</v>
      </c>
      <c r="C36" s="25">
        <v>12.335333333333333</v>
      </c>
      <c r="D36" s="25">
        <v>14.095333333333334</v>
      </c>
      <c r="E36" s="25">
        <v>13.026333333333334</v>
      </c>
      <c r="F36" s="25">
        <v>12.321</v>
      </c>
      <c r="G36" s="26">
        <v>9.7073333333333327</v>
      </c>
      <c r="H36" s="28">
        <f t="shared" si="0"/>
        <v>-21.213104996888788</v>
      </c>
      <c r="I36" s="27">
        <f t="shared" si="4"/>
        <v>-5.4146728421914592</v>
      </c>
      <c r="J36" s="28">
        <f t="shared" si="1"/>
        <v>0.35721216037430126</v>
      </c>
      <c r="K36" s="27">
        <f t="shared" si="2"/>
        <v>0.44286578481704697</v>
      </c>
      <c r="L36" s="18"/>
    </row>
    <row r="37" spans="1:14">
      <c r="A37" s="16"/>
      <c r="B37" s="11" t="s">
        <v>6</v>
      </c>
      <c r="C37" s="25">
        <v>7.8193333333333328</v>
      </c>
      <c r="D37" s="25">
        <v>9.6293333333333333</v>
      </c>
      <c r="E37" s="25">
        <v>8.1716666666666669</v>
      </c>
      <c r="F37" s="25">
        <v>8.4860000000000007</v>
      </c>
      <c r="G37" s="26">
        <v>8.950333333333333</v>
      </c>
      <c r="H37" s="28">
        <f t="shared" si="0"/>
        <v>5.4717574043522621</v>
      </c>
      <c r="I37" s="27">
        <f t="shared" si="4"/>
        <v>3.8466245156026924</v>
      </c>
      <c r="J37" s="28">
        <f t="shared" si="1"/>
        <v>0.32935594115137568</v>
      </c>
      <c r="K37" s="27">
        <f t="shared" si="2"/>
        <v>0.30502061926446394</v>
      </c>
      <c r="L37" s="18"/>
    </row>
    <row r="38" spans="1:14">
      <c r="A38" s="16"/>
      <c r="B38" s="11" t="s">
        <v>13</v>
      </c>
      <c r="C38" s="25">
        <v>3.3346666666666667</v>
      </c>
      <c r="D38" s="25">
        <v>2.1203333333333334</v>
      </c>
      <c r="E38" s="25">
        <v>2.2966666666666664</v>
      </c>
      <c r="F38" s="25">
        <v>2.6646666666666667</v>
      </c>
      <c r="G38" s="26">
        <v>2.1203333333333334</v>
      </c>
      <c r="H38" s="28">
        <f t="shared" si="0"/>
        <v>-20.427820865649238</v>
      </c>
      <c r="I38" s="27">
        <f t="shared" si="4"/>
        <v>16.02322206095792</v>
      </c>
      <c r="J38" s="28">
        <f t="shared" si="1"/>
        <v>7.8024399153249449E-2</v>
      </c>
      <c r="K38" s="27">
        <f t="shared" si="2"/>
        <v>9.5778726938491821E-2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Normal="100" zoomScaleSheetLayoutView="100" workbookViewId="0">
      <pane ySplit="11" topLeftCell="A24" activePane="bottomLeft" state="frozen"/>
      <selection activeCell="L12" sqref="L12"/>
      <selection pane="bottomLeft" activeCell="I33" sqref="I3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95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2228.5459999999998</v>
      </c>
      <c r="D13" s="26">
        <v>2203.9699999999998</v>
      </c>
      <c r="E13" s="26">
        <v>2426.701333333333</v>
      </c>
      <c r="F13" s="26">
        <v>2594.6783333333333</v>
      </c>
      <c r="G13" s="26">
        <v>2535.3776666666668</v>
      </c>
      <c r="H13" s="28">
        <f t="shared" ref="H13:H38" si="0">IF(OR(OR(G13=0,F13=0),G13=""),"",(G13/F13-1)*100)</f>
        <v>-2.2854727657313889</v>
      </c>
      <c r="I13" s="27">
        <f>IF(OR(OR(G13=0,F13=0),F13=""),"",(F13/E13-1)*100)</f>
        <v>6.9220302347329232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922.76333333333287</v>
      </c>
      <c r="D14" s="25">
        <f t="shared" ref="D14:F14" si="3">D13-SUM(D15:D38)</f>
        <v>928.84800000000018</v>
      </c>
      <c r="E14" s="25">
        <f t="shared" si="3"/>
        <v>960.75966666666659</v>
      </c>
      <c r="F14" s="25">
        <f t="shared" si="3"/>
        <v>1094.2260000000001</v>
      </c>
      <c r="G14" s="26">
        <f>G13-SUM(G15:G38)</f>
        <v>1011.7663333333339</v>
      </c>
      <c r="H14" s="28">
        <f t="shared" si="0"/>
        <v>-7.5358899045230299</v>
      </c>
      <c r="I14" s="27">
        <f>IF(OR(OR(G14=0,F14=0),F14=""),"",(F14/E14-1)*100)</f>
        <v>13.891750243470558</v>
      </c>
      <c r="J14" s="28">
        <f t="shared" si="1"/>
        <v>39.905941692052998</v>
      </c>
      <c r="K14" s="27">
        <f t="shared" si="2"/>
        <v>42.171932680158818</v>
      </c>
      <c r="L14" s="18"/>
    </row>
    <row r="15" spans="1:15">
      <c r="A15" s="16"/>
      <c r="B15" s="12" t="s">
        <v>4</v>
      </c>
      <c r="C15" s="109">
        <v>384.83733333333339</v>
      </c>
      <c r="D15" s="109">
        <v>397.21366666666671</v>
      </c>
      <c r="E15" s="109">
        <v>451.85599999999999</v>
      </c>
      <c r="F15" s="109">
        <v>477.08666666666659</v>
      </c>
      <c r="G15" s="109">
        <v>474.04400000000004</v>
      </c>
      <c r="H15" s="50">
        <f t="shared" si="0"/>
        <v>-0.63775973617649084</v>
      </c>
      <c r="I15" s="36">
        <f t="shared" ref="I15:I38" si="4">IF(OR(OR(G15=0,F15=0),F15=""),"",(F15/E15-1)*100)</f>
        <v>5.5837848045984906</v>
      </c>
      <c r="J15" s="50">
        <f t="shared" si="1"/>
        <v>18.697175029676711</v>
      </c>
      <c r="K15" s="36">
        <f t="shared" si="2"/>
        <v>18.387121846189025</v>
      </c>
      <c r="L15" s="18"/>
      <c r="N15" s="23" t="s">
        <v>4</v>
      </c>
      <c r="O15" s="34">
        <f>J15</f>
        <v>18.697175029676711</v>
      </c>
    </row>
    <row r="16" spans="1:15">
      <c r="A16" s="16"/>
      <c r="B16" s="11" t="s">
        <v>23</v>
      </c>
      <c r="C16" s="55">
        <v>201.386</v>
      </c>
      <c r="D16" s="55">
        <v>219.91966666666667</v>
      </c>
      <c r="E16" s="55">
        <v>279.90600000000001</v>
      </c>
      <c r="F16" s="55">
        <v>251.05966666666669</v>
      </c>
      <c r="G16" s="56">
        <v>229.03466666666668</v>
      </c>
      <c r="H16" s="28">
        <f t="shared" si="0"/>
        <v>-8.7728149616492228</v>
      </c>
      <c r="I16" s="27">
        <f t="shared" si="4"/>
        <v>-10.305721682755397</v>
      </c>
      <c r="J16" s="28">
        <f t="shared" si="1"/>
        <v>9.0335522663093073</v>
      </c>
      <c r="K16" s="27">
        <f t="shared" si="2"/>
        <v>9.6759457016829984</v>
      </c>
      <c r="L16" s="18"/>
      <c r="N16" s="23" t="s">
        <v>37</v>
      </c>
      <c r="O16" s="34">
        <f>100-O15</f>
        <v>81.302824970323286</v>
      </c>
    </row>
    <row r="17" spans="1:12">
      <c r="A17" s="16"/>
      <c r="B17" s="11" t="s">
        <v>24</v>
      </c>
      <c r="C17" s="25">
        <v>129.10733333333334</v>
      </c>
      <c r="D17" s="25">
        <v>122.61233333333332</v>
      </c>
      <c r="E17" s="25">
        <v>157.56466666666665</v>
      </c>
      <c r="F17" s="25">
        <v>155.95500000000001</v>
      </c>
      <c r="G17" s="26">
        <v>188.59433333333334</v>
      </c>
      <c r="H17" s="28">
        <f t="shared" si="0"/>
        <v>20.928686693811251</v>
      </c>
      <c r="I17" s="27">
        <f t="shared" si="4"/>
        <v>-1.0215911350683338</v>
      </c>
      <c r="J17" s="28">
        <f t="shared" si="1"/>
        <v>7.4385104756911291</v>
      </c>
      <c r="K17" s="27">
        <f t="shared" si="2"/>
        <v>6.010571637974393</v>
      </c>
      <c r="L17" s="18"/>
    </row>
    <row r="18" spans="1:12">
      <c r="A18" s="16"/>
      <c r="B18" s="11" t="s">
        <v>25</v>
      </c>
      <c r="C18" s="25">
        <v>94.401666666666657</v>
      </c>
      <c r="D18" s="25">
        <v>78.49166666666666</v>
      </c>
      <c r="E18" s="25">
        <v>78.184333333333328</v>
      </c>
      <c r="F18" s="25">
        <v>69.303000000000011</v>
      </c>
      <c r="G18" s="26">
        <v>69.85199999999999</v>
      </c>
      <c r="H18" s="28">
        <f t="shared" si="0"/>
        <v>0.79217349898270673</v>
      </c>
      <c r="I18" s="27">
        <f t="shared" si="4"/>
        <v>-11.359479520620052</v>
      </c>
      <c r="J18" s="28">
        <f t="shared" si="1"/>
        <v>2.7550925023267401</v>
      </c>
      <c r="K18" s="27">
        <f t="shared" si="2"/>
        <v>2.6709669213974507</v>
      </c>
      <c r="L18" s="18"/>
    </row>
    <row r="19" spans="1:12">
      <c r="A19" s="16"/>
      <c r="B19" s="11" t="s">
        <v>20</v>
      </c>
      <c r="C19" s="25">
        <v>53.413000000000004</v>
      </c>
      <c r="D19" s="25">
        <v>35.408999999999999</v>
      </c>
      <c r="E19" s="25">
        <v>42.703000000000003</v>
      </c>
      <c r="F19" s="25">
        <v>57.877333333333333</v>
      </c>
      <c r="G19" s="26">
        <v>69.629000000000005</v>
      </c>
      <c r="H19" s="28">
        <f t="shared" si="0"/>
        <v>20.304436970143769</v>
      </c>
      <c r="I19" s="27">
        <f t="shared" si="4"/>
        <v>35.534583830956443</v>
      </c>
      <c r="J19" s="28">
        <f t="shared" si="1"/>
        <v>2.7462969685121208</v>
      </c>
      <c r="K19" s="27">
        <f t="shared" si="2"/>
        <v>2.2306168972775686</v>
      </c>
      <c r="L19" s="18"/>
    </row>
    <row r="20" spans="1:12">
      <c r="A20" s="16"/>
      <c r="B20" s="11" t="s">
        <v>22</v>
      </c>
      <c r="C20" s="25">
        <v>40.447333333333326</v>
      </c>
      <c r="D20" s="25">
        <v>37.633666666666663</v>
      </c>
      <c r="E20" s="25">
        <v>47.335666666666668</v>
      </c>
      <c r="F20" s="25">
        <v>64.727666666666664</v>
      </c>
      <c r="G20" s="26">
        <v>59.362666666666662</v>
      </c>
      <c r="H20" s="28">
        <f t="shared" si="0"/>
        <v>-8.2885731500697784</v>
      </c>
      <c r="I20" s="27">
        <f t="shared" si="4"/>
        <v>36.741850753836069</v>
      </c>
      <c r="J20" s="28">
        <f t="shared" si="1"/>
        <v>2.3413737309089915</v>
      </c>
      <c r="K20" s="27">
        <f t="shared" si="2"/>
        <v>2.4946316402739708</v>
      </c>
      <c r="L20" s="18"/>
    </row>
    <row r="21" spans="1:12">
      <c r="A21" s="16"/>
      <c r="B21" s="11" t="s">
        <v>19</v>
      </c>
      <c r="C21" s="25">
        <v>56.909666666666659</v>
      </c>
      <c r="D21" s="25">
        <v>46.404666666666664</v>
      </c>
      <c r="E21" s="25">
        <v>51.784666666666659</v>
      </c>
      <c r="F21" s="25">
        <v>65.523333333333326</v>
      </c>
      <c r="G21" s="26">
        <v>59.260666666666673</v>
      </c>
      <c r="H21" s="28">
        <f t="shared" si="0"/>
        <v>-9.5579182988248306</v>
      </c>
      <c r="I21" s="27">
        <f t="shared" si="4"/>
        <v>26.530375786912487</v>
      </c>
      <c r="J21" s="28">
        <f t="shared" si="1"/>
        <v>2.3373506616305555</v>
      </c>
      <c r="K21" s="27">
        <f t="shared" si="2"/>
        <v>2.5252969700161931</v>
      </c>
      <c r="L21" s="18"/>
    </row>
    <row r="22" spans="1:12">
      <c r="A22" s="16"/>
      <c r="B22" s="11" t="s">
        <v>7</v>
      </c>
      <c r="C22" s="25">
        <v>41.105666666666671</v>
      </c>
      <c r="D22" s="25">
        <v>49.647666666666673</v>
      </c>
      <c r="E22" s="25">
        <v>50.277333333333331</v>
      </c>
      <c r="F22" s="25">
        <v>43.853333333333332</v>
      </c>
      <c r="G22" s="26">
        <v>49.239666666666665</v>
      </c>
      <c r="H22" s="28">
        <f t="shared" si="0"/>
        <v>12.282608695652165</v>
      </c>
      <c r="I22" s="27">
        <f t="shared" si="4"/>
        <v>-12.777129521586927</v>
      </c>
      <c r="J22" s="28">
        <f t="shared" si="1"/>
        <v>1.9421038259520309</v>
      </c>
      <c r="K22" s="27">
        <f t="shared" si="2"/>
        <v>1.6901260079123488</v>
      </c>
      <c r="L22" s="18"/>
    </row>
    <row r="23" spans="1:12">
      <c r="A23" s="16"/>
      <c r="B23" s="11" t="s">
        <v>5</v>
      </c>
      <c r="C23" s="25">
        <v>54.048666666666662</v>
      </c>
      <c r="D23" s="25">
        <v>43.848333333333329</v>
      </c>
      <c r="E23" s="25">
        <v>49.119333333333337</v>
      </c>
      <c r="F23" s="25">
        <v>47.239666666666665</v>
      </c>
      <c r="G23" s="26">
        <v>45.873666666666672</v>
      </c>
      <c r="H23" s="28">
        <f t="shared" si="0"/>
        <v>-2.8916376773756358</v>
      </c>
      <c r="I23" s="27">
        <f t="shared" si="4"/>
        <v>-3.8267348905386966</v>
      </c>
      <c r="J23" s="28">
        <f t="shared" si="1"/>
        <v>1.8093425397636358</v>
      </c>
      <c r="K23" s="27">
        <f t="shared" si="2"/>
        <v>1.8206367263250998</v>
      </c>
      <c r="L23" s="18"/>
    </row>
    <row r="24" spans="1:12">
      <c r="A24" s="16"/>
      <c r="B24" s="11" t="s">
        <v>21</v>
      </c>
      <c r="C24" s="25">
        <v>25.268333333333334</v>
      </c>
      <c r="D24" s="25">
        <v>23.015333333333334</v>
      </c>
      <c r="E24" s="25">
        <v>26.273666666666667</v>
      </c>
      <c r="F24" s="25">
        <v>32.110666666666667</v>
      </c>
      <c r="G24" s="26">
        <v>30.903999999999996</v>
      </c>
      <c r="H24" s="28">
        <f t="shared" si="0"/>
        <v>-3.7578374787194391</v>
      </c>
      <c r="I24" s="27">
        <f t="shared" si="4"/>
        <v>22.216160667842331</v>
      </c>
      <c r="J24" s="28">
        <f t="shared" si="1"/>
        <v>1.2189111076548358</v>
      </c>
      <c r="K24" s="27">
        <f t="shared" si="2"/>
        <v>1.2375586697644603</v>
      </c>
      <c r="L24" s="18"/>
    </row>
    <row r="25" spans="1:12">
      <c r="A25" s="16"/>
      <c r="B25" s="11" t="s">
        <v>18</v>
      </c>
      <c r="C25" s="25">
        <v>20.465333333333334</v>
      </c>
      <c r="D25" s="25">
        <v>22.995666666666665</v>
      </c>
      <c r="E25" s="25">
        <v>23.967333333333332</v>
      </c>
      <c r="F25" s="25">
        <v>25.028999999999996</v>
      </c>
      <c r="G25" s="26">
        <v>30.192666666666668</v>
      </c>
      <c r="H25" s="28">
        <f t="shared" si="0"/>
        <v>20.630735014050394</v>
      </c>
      <c r="I25" s="27">
        <f t="shared" si="4"/>
        <v>4.4296403438012666</v>
      </c>
      <c r="J25" s="28">
        <f t="shared" si="1"/>
        <v>1.1908548009875715</v>
      </c>
      <c r="K25" s="27">
        <f t="shared" si="2"/>
        <v>0.96462824229336053</v>
      </c>
      <c r="L25" s="18"/>
    </row>
    <row r="26" spans="1:12">
      <c r="A26" s="16"/>
      <c r="B26" s="11" t="s">
        <v>10</v>
      </c>
      <c r="C26" s="25">
        <v>22.197999999999997</v>
      </c>
      <c r="D26" s="25">
        <v>23.418000000000003</v>
      </c>
      <c r="E26" s="25">
        <v>26.283333333333331</v>
      </c>
      <c r="F26" s="25">
        <v>30.384666666666664</v>
      </c>
      <c r="G26" s="26">
        <v>27.936666666666667</v>
      </c>
      <c r="H26" s="28">
        <f t="shared" si="0"/>
        <v>-8.0566952629615667</v>
      </c>
      <c r="I26" s="27">
        <f t="shared" si="4"/>
        <v>15.604311984781226</v>
      </c>
      <c r="J26" s="28">
        <f t="shared" si="1"/>
        <v>1.101873974593923</v>
      </c>
      <c r="K26" s="27">
        <f t="shared" si="2"/>
        <v>1.1710379000094422</v>
      </c>
      <c r="L26" s="18"/>
    </row>
    <row r="27" spans="1:12">
      <c r="A27" s="16"/>
      <c r="B27" s="11" t="s">
        <v>3</v>
      </c>
      <c r="C27" s="25">
        <v>17.891333333333336</v>
      </c>
      <c r="D27" s="25">
        <v>16.421333333333333</v>
      </c>
      <c r="E27" s="25">
        <v>21.609666666666669</v>
      </c>
      <c r="F27" s="25">
        <v>22.052000000000003</v>
      </c>
      <c r="G27" s="26">
        <v>25.791666666666668</v>
      </c>
      <c r="H27" s="28">
        <f t="shared" si="0"/>
        <v>16.958401354374498</v>
      </c>
      <c r="I27" s="27">
        <f t="shared" si="4"/>
        <v>2.0469234447546558</v>
      </c>
      <c r="J27" s="28">
        <f t="shared" si="1"/>
        <v>1.0172711941797494</v>
      </c>
      <c r="K27" s="27">
        <f t="shared" si="2"/>
        <v>0.84989340361393551</v>
      </c>
      <c r="L27" s="18"/>
    </row>
    <row r="28" spans="1:12">
      <c r="A28" s="16"/>
      <c r="B28" s="11" t="s">
        <v>8</v>
      </c>
      <c r="C28" s="25">
        <v>19.381666666666664</v>
      </c>
      <c r="D28" s="25">
        <v>22.103666666666665</v>
      </c>
      <c r="E28" s="25">
        <v>24.092333333333332</v>
      </c>
      <c r="F28" s="25">
        <v>26.583333333333332</v>
      </c>
      <c r="G28" s="26">
        <v>25.789666666666665</v>
      </c>
      <c r="H28" s="28">
        <f t="shared" si="0"/>
        <v>-2.9855799373040726</v>
      </c>
      <c r="I28" s="27">
        <f t="shared" si="4"/>
        <v>10.339388740539857</v>
      </c>
      <c r="J28" s="28">
        <f t="shared" si="1"/>
        <v>1.0171923104684075</v>
      </c>
      <c r="K28" s="27">
        <f t="shared" si="2"/>
        <v>1.0245329061341579</v>
      </c>
      <c r="L28" s="18"/>
    </row>
    <row r="29" spans="1:12">
      <c r="A29" s="16"/>
      <c r="B29" s="11" t="s">
        <v>9</v>
      </c>
      <c r="C29" s="25">
        <v>19.898</v>
      </c>
      <c r="D29" s="25">
        <v>20.335666666666668</v>
      </c>
      <c r="E29" s="25">
        <v>23.120333333333335</v>
      </c>
      <c r="F29" s="25">
        <v>23.185666666666666</v>
      </c>
      <c r="G29" s="26">
        <v>22.2</v>
      </c>
      <c r="H29" s="28">
        <f t="shared" si="0"/>
        <v>-4.2511896717799758</v>
      </c>
      <c r="I29" s="27">
        <f t="shared" si="4"/>
        <v>0.28257954758437176</v>
      </c>
      <c r="J29" s="28">
        <f t="shared" si="1"/>
        <v>0.87560919589494413</v>
      </c>
      <c r="K29" s="27">
        <f t="shared" si="2"/>
        <v>0.89358539626299205</v>
      </c>
      <c r="L29" s="18"/>
    </row>
    <row r="30" spans="1:12">
      <c r="A30" s="16"/>
      <c r="B30" s="11" t="s">
        <v>11</v>
      </c>
      <c r="C30" s="25">
        <v>21.004666666666669</v>
      </c>
      <c r="D30" s="25">
        <v>25.53833333333333</v>
      </c>
      <c r="E30" s="25">
        <v>24.293000000000003</v>
      </c>
      <c r="F30" s="25">
        <v>22.345333333333333</v>
      </c>
      <c r="G30" s="26">
        <v>20.900666666666666</v>
      </c>
      <c r="H30" s="28">
        <f t="shared" si="0"/>
        <v>-6.465182886807086</v>
      </c>
      <c r="I30" s="27">
        <f t="shared" si="4"/>
        <v>-8.0173987019580562</v>
      </c>
      <c r="J30" s="28">
        <f t="shared" si="1"/>
        <v>0.82436107809316517</v>
      </c>
      <c r="K30" s="27">
        <f t="shared" si="2"/>
        <v>0.86119859430231238</v>
      </c>
      <c r="L30" s="18"/>
    </row>
    <row r="31" spans="1:12">
      <c r="A31" s="16"/>
      <c r="B31" s="11" t="s">
        <v>17</v>
      </c>
      <c r="C31" s="25">
        <v>24.872666666666671</v>
      </c>
      <c r="D31" s="25">
        <v>19.872333333333334</v>
      </c>
      <c r="E31" s="25">
        <v>16.731999999999999</v>
      </c>
      <c r="F31" s="25">
        <v>20.238333333333333</v>
      </c>
      <c r="G31" s="26">
        <v>20.46166666666667</v>
      </c>
      <c r="H31" s="28">
        <f t="shared" si="0"/>
        <v>1.1035164292184874</v>
      </c>
      <c r="I31" s="27">
        <f t="shared" si="4"/>
        <v>20.955853056020413</v>
      </c>
      <c r="J31" s="28">
        <f t="shared" si="1"/>
        <v>0.80704610345362104</v>
      </c>
      <c r="K31" s="27">
        <f t="shared" si="2"/>
        <v>0.77999392346000496</v>
      </c>
      <c r="L31" s="18"/>
    </row>
    <row r="32" spans="1:12">
      <c r="A32" s="16"/>
      <c r="B32" s="11" t="s">
        <v>15</v>
      </c>
      <c r="C32" s="25">
        <v>23.669666666666668</v>
      </c>
      <c r="D32" s="25">
        <v>17.616000000000003</v>
      </c>
      <c r="E32" s="25">
        <v>19.631</v>
      </c>
      <c r="F32" s="25">
        <v>14.761666666666665</v>
      </c>
      <c r="G32" s="26">
        <v>18.3</v>
      </c>
      <c r="H32" s="28">
        <f t="shared" si="0"/>
        <v>23.969741447442729</v>
      </c>
      <c r="I32" s="27">
        <f t="shared" si="4"/>
        <v>-24.804306114478813</v>
      </c>
      <c r="J32" s="28">
        <f t="shared" si="1"/>
        <v>0.72178595877826479</v>
      </c>
      <c r="K32" s="27">
        <f t="shared" si="2"/>
        <v>0.56892087458496776</v>
      </c>
      <c r="L32" s="18"/>
    </row>
    <row r="33" spans="1:14">
      <c r="A33" s="16"/>
      <c r="B33" s="11" t="s">
        <v>14</v>
      </c>
      <c r="C33" s="25">
        <v>14.254666666666665</v>
      </c>
      <c r="D33" s="25">
        <v>11.421999999999999</v>
      </c>
      <c r="E33" s="25">
        <v>10.978333333333333</v>
      </c>
      <c r="F33" s="25">
        <v>10.712666666666669</v>
      </c>
      <c r="G33" s="26">
        <v>15.97</v>
      </c>
      <c r="H33" s="28">
        <f t="shared" si="0"/>
        <v>49.075860352230968</v>
      </c>
      <c r="I33" s="27">
        <f t="shared" si="4"/>
        <v>-2.4199180203430815</v>
      </c>
      <c r="J33" s="28">
        <f t="shared" si="1"/>
        <v>0.62988643506496667</v>
      </c>
      <c r="K33" s="27">
        <f t="shared" si="2"/>
        <v>0.4128707026625652</v>
      </c>
      <c r="L33" s="18"/>
    </row>
    <row r="34" spans="1:14">
      <c r="A34" s="16"/>
      <c r="B34" s="11" t="s">
        <v>16</v>
      </c>
      <c r="C34" s="25">
        <v>10.984</v>
      </c>
      <c r="D34" s="25">
        <v>10.026333333333334</v>
      </c>
      <c r="E34" s="25">
        <v>10.717333333333334</v>
      </c>
      <c r="F34" s="25">
        <v>11.214</v>
      </c>
      <c r="G34" s="26">
        <v>10.511000000000001</v>
      </c>
      <c r="H34" s="28">
        <f t="shared" si="0"/>
        <v>-6.2689495273764884</v>
      </c>
      <c r="I34" s="27">
        <f t="shared" si="4"/>
        <v>4.6342373724807207</v>
      </c>
      <c r="J34" s="28">
        <f t="shared" si="1"/>
        <v>0.41457334495728648</v>
      </c>
      <c r="K34" s="27">
        <f t="shared" si="2"/>
        <v>0.4321923012936093</v>
      </c>
      <c r="L34" s="18"/>
    </row>
    <row r="35" spans="1:14">
      <c r="A35" s="16"/>
      <c r="B35" s="11" t="s">
        <v>12</v>
      </c>
      <c r="C35" s="25">
        <v>9.5906666666666656</v>
      </c>
      <c r="D35" s="25">
        <v>7.2856666666666667</v>
      </c>
      <c r="E35" s="25">
        <v>7.5826666666666673</v>
      </c>
      <c r="F35" s="25">
        <v>6.7770000000000001</v>
      </c>
      <c r="G35" s="26">
        <v>9.4906666666666677</v>
      </c>
      <c r="H35" s="28">
        <f t="shared" si="0"/>
        <v>40.042299936058257</v>
      </c>
      <c r="I35" s="27">
        <f t="shared" si="4"/>
        <v>-10.625109899771413</v>
      </c>
      <c r="J35" s="28">
        <f t="shared" si="1"/>
        <v>0.3743295048877005</v>
      </c>
      <c r="K35" s="27">
        <f t="shared" si="2"/>
        <v>0.26118844532430802</v>
      </c>
      <c r="L35" s="18"/>
    </row>
    <row r="36" spans="1:14">
      <c r="A36" s="16"/>
      <c r="B36" s="11" t="s">
        <v>177</v>
      </c>
      <c r="C36" s="25">
        <v>10.468</v>
      </c>
      <c r="D36" s="25">
        <v>12.814666666666668</v>
      </c>
      <c r="E36" s="25">
        <v>11.960666666666667</v>
      </c>
      <c r="F36" s="25">
        <v>11.668999999999999</v>
      </c>
      <c r="G36" s="26">
        <v>9.3140000000000001</v>
      </c>
      <c r="H36" s="28">
        <f t="shared" si="0"/>
        <v>-20.181677950124254</v>
      </c>
      <c r="I36" s="27">
        <f t="shared" si="4"/>
        <v>-2.4385485758876446</v>
      </c>
      <c r="J36" s="28">
        <f t="shared" si="1"/>
        <v>0.36736144371916712</v>
      </c>
      <c r="K36" s="27">
        <f t="shared" si="2"/>
        <v>0.44972819366819394</v>
      </c>
      <c r="L36" s="18"/>
    </row>
    <row r="37" spans="1:14">
      <c r="A37" s="16"/>
      <c r="B37" s="11" t="s">
        <v>6</v>
      </c>
      <c r="C37" s="25">
        <v>7.1139999999999999</v>
      </c>
      <c r="D37" s="25">
        <v>9.1663333333333341</v>
      </c>
      <c r="E37" s="25">
        <v>7.8166666666666664</v>
      </c>
      <c r="F37" s="25">
        <v>8.1626666666666665</v>
      </c>
      <c r="G37" s="26">
        <v>8.9013333333333335</v>
      </c>
      <c r="H37" s="28">
        <f t="shared" si="0"/>
        <v>9.0493302842208578</v>
      </c>
      <c r="I37" s="27">
        <f t="shared" si="4"/>
        <v>4.4264392324093738</v>
      </c>
      <c r="J37" s="28">
        <f t="shared" si="1"/>
        <v>0.35108510461229114</v>
      </c>
      <c r="K37" s="27">
        <f t="shared" si="2"/>
        <v>0.31459262451928854</v>
      </c>
      <c r="L37" s="18"/>
    </row>
    <row r="38" spans="1:14">
      <c r="A38" s="16"/>
      <c r="B38" s="11" t="s">
        <v>13</v>
      </c>
      <c r="C38" s="25">
        <v>3.0649999999999999</v>
      </c>
      <c r="D38" s="25">
        <v>1.91</v>
      </c>
      <c r="E38" s="25">
        <v>2.1523333333333334</v>
      </c>
      <c r="F38" s="25">
        <v>2.6006666666666671</v>
      </c>
      <c r="G38" s="26">
        <v>2.0566666666666666</v>
      </c>
      <c r="H38" s="28">
        <f t="shared" si="0"/>
        <v>-20.917713406818784</v>
      </c>
      <c r="I38" s="27">
        <f t="shared" si="4"/>
        <v>20.83010686077127</v>
      </c>
      <c r="J38" s="28">
        <f t="shared" si="1"/>
        <v>8.1118749829906994E-2</v>
      </c>
      <c r="K38" s="27">
        <f t="shared" si="2"/>
        <v>0.1002307928985417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L12" sqref="L12"/>
      <selection pane="bottomLeft" activeCell="J36" sqref="J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96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210.28299999999999</v>
      </c>
      <c r="D13" s="26">
        <v>171.42866666666666</v>
      </c>
      <c r="E13" s="26">
        <v>183.38400000000001</v>
      </c>
      <c r="F13" s="26">
        <v>187.42866666666666</v>
      </c>
      <c r="G13" s="26">
        <v>182.14766666666665</v>
      </c>
      <c r="H13" s="28">
        <f t="shared" ref="H13:H38" si="0">IF(OR(OR(G13=0,F13=0),G13=""),"",(G13/F13-1)*100)</f>
        <v>-2.8176052756070824</v>
      </c>
      <c r="I13" s="27">
        <f>IF(OR(OR(G13=0,F13=0),F13=""),"",(F13/E13-1)*100)</f>
        <v>2.2055722782067466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107.9413333333333</v>
      </c>
      <c r="D14" s="25">
        <f t="shared" ref="D14:G14" si="3">D13-SUM(D15:D38)</f>
        <v>97.929333333333346</v>
      </c>
      <c r="E14" s="25">
        <f t="shared" si="3"/>
        <v>90.953333333333333</v>
      </c>
      <c r="F14" s="25">
        <f t="shared" si="3"/>
        <v>104.88633333333334</v>
      </c>
      <c r="G14" s="26">
        <f t="shared" si="3"/>
        <v>104.60799999999999</v>
      </c>
      <c r="H14" s="28">
        <f t="shared" si="0"/>
        <v>-0.26536663499218127</v>
      </c>
      <c r="I14" s="27">
        <f>IF(OR(OR(G14=0,F14=0),F14=""),"",(F14/E14-1)*100)</f>
        <v>15.318844828849976</v>
      </c>
      <c r="J14" s="28">
        <f t="shared" si="1"/>
        <v>57.430326676341359</v>
      </c>
      <c r="K14" s="27">
        <f t="shared" si="2"/>
        <v>55.960667702912758</v>
      </c>
      <c r="L14" s="18"/>
    </row>
    <row r="15" spans="1:15">
      <c r="A15" s="16"/>
      <c r="B15" s="12" t="s">
        <v>4</v>
      </c>
      <c r="C15" s="109">
        <v>23.229333333333333</v>
      </c>
      <c r="D15" s="109">
        <v>21.103999999999999</v>
      </c>
      <c r="E15" s="109">
        <v>18.513000000000002</v>
      </c>
      <c r="F15" s="109">
        <v>27.677333333333333</v>
      </c>
      <c r="G15" s="109">
        <v>14.654666666666666</v>
      </c>
      <c r="H15" s="50">
        <f t="shared" si="0"/>
        <v>-47.051739088544174</v>
      </c>
      <c r="I15" s="36">
        <f t="shared" ref="I15:I38" si="4">IF(OR(OR(G15=0,F15=0),F15=""),"",(F15/E15-1)*100)</f>
        <v>49.502151641189052</v>
      </c>
      <c r="J15" s="50">
        <f t="shared" si="1"/>
        <v>8.0454869034830718</v>
      </c>
      <c r="K15" s="36">
        <f t="shared" si="2"/>
        <v>14.766862415212186</v>
      </c>
      <c r="L15" s="18"/>
      <c r="N15" s="23" t="s">
        <v>4</v>
      </c>
      <c r="O15" s="34">
        <f>J15</f>
        <v>8.0454869034830718</v>
      </c>
    </row>
    <row r="16" spans="1:15">
      <c r="A16" s="16"/>
      <c r="B16" s="11" t="s">
        <v>23</v>
      </c>
      <c r="C16" s="25">
        <v>18.526999999999997</v>
      </c>
      <c r="D16" s="25">
        <v>13.444666666666668</v>
      </c>
      <c r="E16" s="25">
        <v>27.87833333333333</v>
      </c>
      <c r="F16" s="25">
        <v>14.111666666666666</v>
      </c>
      <c r="G16" s="26">
        <v>14.561999999999999</v>
      </c>
      <c r="H16" s="28">
        <f t="shared" si="0"/>
        <v>3.191212944372257</v>
      </c>
      <c r="I16" s="27">
        <f t="shared" si="4"/>
        <v>-49.381239911520289</v>
      </c>
      <c r="J16" s="28">
        <f t="shared" si="1"/>
        <v>7.9946124298417214</v>
      </c>
      <c r="K16" s="27">
        <f t="shared" si="2"/>
        <v>7.5290866213990757</v>
      </c>
      <c r="L16" s="18"/>
      <c r="N16" s="23" t="s">
        <v>37</v>
      </c>
      <c r="O16" s="34">
        <f>100-O15</f>
        <v>91.954513096516934</v>
      </c>
    </row>
    <row r="17" spans="1:12">
      <c r="A17" s="16"/>
      <c r="B17" s="11" t="s">
        <v>24</v>
      </c>
      <c r="C17" s="25">
        <v>17.090666666666667</v>
      </c>
      <c r="D17" s="25">
        <v>9.0186666666666664</v>
      </c>
      <c r="E17" s="25">
        <v>13.335000000000001</v>
      </c>
      <c r="F17" s="25">
        <v>11.392666666666665</v>
      </c>
      <c r="G17" s="26">
        <v>12.600666666666667</v>
      </c>
      <c r="H17" s="28">
        <f t="shared" si="0"/>
        <v>10.603312072093175</v>
      </c>
      <c r="I17" s="27">
        <f t="shared" si="4"/>
        <v>-14.565679290088751</v>
      </c>
      <c r="J17" s="28">
        <f t="shared" si="1"/>
        <v>6.9178304050010713</v>
      </c>
      <c r="K17" s="27">
        <f t="shared" si="2"/>
        <v>6.0784013829261259</v>
      </c>
      <c r="L17" s="18"/>
    </row>
    <row r="18" spans="1:12">
      <c r="A18" s="16"/>
      <c r="B18" s="11" t="s">
        <v>7</v>
      </c>
      <c r="C18" s="25">
        <v>3.3513333333333333</v>
      </c>
      <c r="D18" s="25">
        <v>2.4550000000000001</v>
      </c>
      <c r="E18" s="25">
        <v>1.8806666666666667</v>
      </c>
      <c r="F18" s="25">
        <v>1.4413333333333334</v>
      </c>
      <c r="G18" s="26">
        <v>4.2293333333333329</v>
      </c>
      <c r="H18" s="28">
        <f t="shared" si="0"/>
        <v>193.43200740055502</v>
      </c>
      <c r="I18" s="27">
        <f t="shared" si="4"/>
        <v>-23.360510457284654</v>
      </c>
      <c r="J18" s="28">
        <f t="shared" si="1"/>
        <v>2.3219256171274951</v>
      </c>
      <c r="K18" s="27">
        <f t="shared" si="2"/>
        <v>0.76900367428675098</v>
      </c>
      <c r="L18" s="18"/>
    </row>
    <row r="19" spans="1:12">
      <c r="A19" s="16"/>
      <c r="B19" s="11" t="s">
        <v>25</v>
      </c>
      <c r="C19" s="25">
        <v>5.3596666666666666</v>
      </c>
      <c r="D19" s="25">
        <v>3.7</v>
      </c>
      <c r="E19" s="25">
        <v>5.0303333333333331</v>
      </c>
      <c r="F19" s="25">
        <v>4.6819999999999995</v>
      </c>
      <c r="G19" s="26">
        <v>4.1016666666666666</v>
      </c>
      <c r="H19" s="28">
        <f t="shared" si="0"/>
        <v>-12.394987896910148</v>
      </c>
      <c r="I19" s="27">
        <f t="shared" si="4"/>
        <v>-6.9246570803790375</v>
      </c>
      <c r="J19" s="28">
        <f t="shared" si="1"/>
        <v>2.2518359645928308</v>
      </c>
      <c r="K19" s="27">
        <f t="shared" si="2"/>
        <v>2.4980170233653336</v>
      </c>
      <c r="L19" s="18"/>
    </row>
    <row r="20" spans="1:12">
      <c r="A20" s="16"/>
      <c r="B20" s="11" t="s">
        <v>20</v>
      </c>
      <c r="C20" s="25">
        <v>3.6456666666666666</v>
      </c>
      <c r="D20" s="25">
        <v>1.4336666666666666</v>
      </c>
      <c r="E20" s="25">
        <v>2.8286666666666669</v>
      </c>
      <c r="F20" s="25">
        <v>3.1503333333333328</v>
      </c>
      <c r="G20" s="26">
        <v>4.0039999999999996</v>
      </c>
      <c r="H20" s="28">
        <f t="shared" si="0"/>
        <v>27.097661623108671</v>
      </c>
      <c r="I20" s="27">
        <f t="shared" si="4"/>
        <v>11.37167098750882</v>
      </c>
      <c r="J20" s="28">
        <f t="shared" si="1"/>
        <v>2.1982164653952929</v>
      </c>
      <c r="K20" s="27">
        <f t="shared" si="2"/>
        <v>1.6808172353570956</v>
      </c>
      <c r="L20" s="18"/>
    </row>
    <row r="21" spans="1:12">
      <c r="A21" s="16"/>
      <c r="B21" s="11" t="s">
        <v>19</v>
      </c>
      <c r="C21" s="25">
        <v>3.6023333333333336</v>
      </c>
      <c r="D21" s="25">
        <v>2.117</v>
      </c>
      <c r="E21" s="25">
        <v>5.512666666666667</v>
      </c>
      <c r="F21" s="25">
        <v>3.3256666666666668</v>
      </c>
      <c r="G21" s="26">
        <v>3.2549999999999999</v>
      </c>
      <c r="H21" s="28">
        <f t="shared" si="0"/>
        <v>-2.1248872406535058</v>
      </c>
      <c r="I21" s="27">
        <f t="shared" si="4"/>
        <v>-39.672269923811832</v>
      </c>
      <c r="J21" s="28">
        <f t="shared" si="1"/>
        <v>1.7870116370783413</v>
      </c>
      <c r="K21" s="27">
        <f t="shared" si="2"/>
        <v>1.7743639357906831</v>
      </c>
      <c r="L21" s="18"/>
    </row>
    <row r="22" spans="1:12">
      <c r="A22" s="16"/>
      <c r="B22" s="11" t="s">
        <v>5</v>
      </c>
      <c r="C22" s="25">
        <v>4.0053333333333336</v>
      </c>
      <c r="D22" s="25">
        <v>2.8210000000000002</v>
      </c>
      <c r="E22" s="25">
        <v>2.1483333333333334</v>
      </c>
      <c r="F22" s="25">
        <v>1.7729999999999999</v>
      </c>
      <c r="G22" s="26">
        <v>3.1833333333333336</v>
      </c>
      <c r="H22" s="28">
        <f t="shared" si="0"/>
        <v>79.545027260763334</v>
      </c>
      <c r="I22" s="27">
        <f t="shared" si="4"/>
        <v>-17.470907680372395</v>
      </c>
      <c r="J22" s="28">
        <f t="shared" si="1"/>
        <v>1.7476662707729813</v>
      </c>
      <c r="K22" s="27">
        <f t="shared" si="2"/>
        <v>0.94595988518298513</v>
      </c>
      <c r="L22" s="18"/>
    </row>
    <row r="23" spans="1:12">
      <c r="A23" s="16"/>
      <c r="B23" s="11" t="s">
        <v>21</v>
      </c>
      <c r="C23" s="25">
        <v>2.02</v>
      </c>
      <c r="D23" s="25">
        <v>1.5249999999999999</v>
      </c>
      <c r="E23" s="25">
        <v>1.681</v>
      </c>
      <c r="F23" s="25">
        <v>2.0263333333333335</v>
      </c>
      <c r="G23" s="26">
        <v>2.6219999999999999</v>
      </c>
      <c r="H23" s="28">
        <f t="shared" si="0"/>
        <v>29.396282283270246</v>
      </c>
      <c r="I23" s="27">
        <f t="shared" si="4"/>
        <v>20.543327384493359</v>
      </c>
      <c r="J23" s="28">
        <f t="shared" si="1"/>
        <v>1.4394914016649496</v>
      </c>
      <c r="K23" s="27">
        <f t="shared" si="2"/>
        <v>1.0811224181288528</v>
      </c>
      <c r="L23" s="18"/>
    </row>
    <row r="24" spans="1:12">
      <c r="A24" s="16"/>
      <c r="B24" s="11" t="s">
        <v>17</v>
      </c>
      <c r="C24" s="25">
        <v>1.8933333333333333</v>
      </c>
      <c r="D24" s="25">
        <v>1.1530000000000002</v>
      </c>
      <c r="E24" s="25">
        <v>0.89300000000000013</v>
      </c>
      <c r="F24" s="25">
        <v>0.83466666666666678</v>
      </c>
      <c r="G24" s="26">
        <v>2.0779999999999998</v>
      </c>
      <c r="H24" s="28">
        <f t="shared" si="0"/>
        <v>148.96166134185302</v>
      </c>
      <c r="I24" s="27">
        <f t="shared" si="4"/>
        <v>-6.5322881672265742</v>
      </c>
      <c r="J24" s="28">
        <f t="shared" si="1"/>
        <v>1.140832621151703</v>
      </c>
      <c r="K24" s="27">
        <f t="shared" si="2"/>
        <v>0.44532497696901585</v>
      </c>
      <c r="L24" s="18"/>
    </row>
    <row r="25" spans="1:12">
      <c r="A25" s="16"/>
      <c r="B25" s="11" t="s">
        <v>22</v>
      </c>
      <c r="C25" s="25">
        <v>1.6209999999999998</v>
      </c>
      <c r="D25" s="25">
        <v>2.5950000000000002</v>
      </c>
      <c r="E25" s="25">
        <v>1.7913333333333334</v>
      </c>
      <c r="F25" s="25">
        <v>2.7353333333333332</v>
      </c>
      <c r="G25" s="26">
        <v>1.950333333333333</v>
      </c>
      <c r="H25" s="28">
        <f t="shared" si="0"/>
        <v>-28.698513282963688</v>
      </c>
      <c r="I25" s="27">
        <f t="shared" si="4"/>
        <v>52.698176404912523</v>
      </c>
      <c r="J25" s="28">
        <f t="shared" si="1"/>
        <v>1.0707429686170378</v>
      </c>
      <c r="K25" s="27">
        <f t="shared" si="2"/>
        <v>1.4593996649391947</v>
      </c>
      <c r="L25" s="18"/>
    </row>
    <row r="26" spans="1:12">
      <c r="A26" s="16"/>
      <c r="B26" s="11" t="s">
        <v>15</v>
      </c>
      <c r="C26" s="25">
        <v>1.8760000000000001</v>
      </c>
      <c r="D26" s="25">
        <v>1.0136666666666667</v>
      </c>
      <c r="E26" s="25">
        <v>0.98033333333333328</v>
      </c>
      <c r="F26" s="25">
        <v>1.0740000000000001</v>
      </c>
      <c r="G26" s="26">
        <v>1.774</v>
      </c>
      <c r="H26" s="28">
        <f t="shared" si="0"/>
        <v>65.176908752327734</v>
      </c>
      <c r="I26" s="27">
        <f t="shared" si="4"/>
        <v>9.554573274396482</v>
      </c>
      <c r="J26" s="28">
        <f t="shared" si="1"/>
        <v>0.97393506733547708</v>
      </c>
      <c r="K26" s="27">
        <f t="shared" si="2"/>
        <v>0.57301800151524318</v>
      </c>
      <c r="L26" s="18"/>
    </row>
    <row r="27" spans="1:12">
      <c r="A27" s="16"/>
      <c r="B27" s="11" t="s">
        <v>10</v>
      </c>
      <c r="C27" s="25">
        <v>1.1859999999999999</v>
      </c>
      <c r="D27" s="25">
        <v>0.38966666666666666</v>
      </c>
      <c r="E27" s="25">
        <v>0.65500000000000003</v>
      </c>
      <c r="F27" s="25">
        <v>0.97299999999999986</v>
      </c>
      <c r="G27" s="26">
        <v>1.3333333333333333</v>
      </c>
      <c r="H27" s="28">
        <f t="shared" si="0"/>
        <v>37.033230558410438</v>
      </c>
      <c r="I27" s="27">
        <f t="shared" si="4"/>
        <v>48.549618320610662</v>
      </c>
      <c r="J27" s="28">
        <f t="shared" si="1"/>
        <v>0.73200681498344755</v>
      </c>
      <c r="K27" s="27">
        <f t="shared" si="2"/>
        <v>0.51913083377498281</v>
      </c>
      <c r="L27" s="18"/>
    </row>
    <row r="28" spans="1:12">
      <c r="A28" s="16"/>
      <c r="B28" s="11" t="s">
        <v>12</v>
      </c>
      <c r="C28" s="25">
        <v>1.125</v>
      </c>
      <c r="D28" s="25">
        <v>1.2233333333333334</v>
      </c>
      <c r="E28" s="25">
        <v>0.98733333333333329</v>
      </c>
      <c r="F28" s="25">
        <v>0.61799999999999999</v>
      </c>
      <c r="G28" s="26">
        <v>1.3030000000000002</v>
      </c>
      <c r="H28" s="28">
        <f t="shared" si="0"/>
        <v>110.8414239482201</v>
      </c>
      <c r="I28" s="27">
        <f t="shared" si="4"/>
        <v>-37.407157326130992</v>
      </c>
      <c r="J28" s="28">
        <f t="shared" si="1"/>
        <v>0.71535365994257416</v>
      </c>
      <c r="K28" s="27">
        <f t="shared" si="2"/>
        <v>0.3297254422126818</v>
      </c>
      <c r="L28" s="18"/>
    </row>
    <row r="29" spans="1:12">
      <c r="A29" s="16"/>
      <c r="B29" s="11" t="s">
        <v>9</v>
      </c>
      <c r="C29" s="25">
        <v>2.4513333333333334</v>
      </c>
      <c r="D29" s="25">
        <v>1.4766666666666666</v>
      </c>
      <c r="E29" s="25">
        <v>1.6973333333333331</v>
      </c>
      <c r="F29" s="25">
        <v>1.2676666666666667</v>
      </c>
      <c r="G29" s="26">
        <v>1.298</v>
      </c>
      <c r="H29" s="28">
        <f t="shared" si="0"/>
        <v>2.3928477517749069</v>
      </c>
      <c r="I29" s="27">
        <f t="shared" si="4"/>
        <v>-25.314218381775323</v>
      </c>
      <c r="J29" s="28">
        <f t="shared" si="1"/>
        <v>0.71260863438638622</v>
      </c>
      <c r="K29" s="27">
        <f t="shared" si="2"/>
        <v>0.67634620104359711</v>
      </c>
      <c r="L29" s="18"/>
    </row>
    <row r="30" spans="1:12">
      <c r="A30" s="16"/>
      <c r="B30" s="11" t="s">
        <v>3</v>
      </c>
      <c r="C30" s="25">
        <v>2.6456666666666666</v>
      </c>
      <c r="D30" s="25">
        <v>2.1553333333333331</v>
      </c>
      <c r="E30" s="25">
        <v>1.4183333333333332</v>
      </c>
      <c r="F30" s="25">
        <v>1.6316666666666666</v>
      </c>
      <c r="G30" s="26">
        <v>1.244</v>
      </c>
      <c r="H30" s="28">
        <f t="shared" si="0"/>
        <v>-23.758937691521954</v>
      </c>
      <c r="I30" s="27">
        <f t="shared" si="4"/>
        <v>15.04112808460636</v>
      </c>
      <c r="J30" s="28">
        <f t="shared" si="1"/>
        <v>0.68296235837955654</v>
      </c>
      <c r="K30" s="27">
        <f t="shared" si="2"/>
        <v>0.87055341943423814</v>
      </c>
      <c r="L30" s="18"/>
    </row>
    <row r="31" spans="1:12">
      <c r="A31" s="16"/>
      <c r="B31" s="11" t="s">
        <v>8</v>
      </c>
      <c r="C31" s="25">
        <v>1.1580000000000001</v>
      </c>
      <c r="D31" s="25">
        <v>0.49866666666666665</v>
      </c>
      <c r="E31" s="25">
        <v>0.96233333333333337</v>
      </c>
      <c r="F31" s="25">
        <v>0.60266666666666657</v>
      </c>
      <c r="G31" s="26">
        <v>0.98966666666666658</v>
      </c>
      <c r="H31" s="28">
        <f t="shared" si="0"/>
        <v>64.214601769911511</v>
      </c>
      <c r="I31" s="27">
        <f t="shared" si="4"/>
        <v>-37.374437131970915</v>
      </c>
      <c r="J31" s="28">
        <f t="shared" si="1"/>
        <v>0.54333205842146381</v>
      </c>
      <c r="K31" s="27">
        <f t="shared" si="2"/>
        <v>0.3215445520606951</v>
      </c>
      <c r="L31" s="18"/>
    </row>
    <row r="32" spans="1:12">
      <c r="A32" s="16"/>
      <c r="B32" s="11" t="s">
        <v>14</v>
      </c>
      <c r="C32" s="25">
        <v>2.1039999999999996</v>
      </c>
      <c r="D32" s="25">
        <v>1.1286666666666667</v>
      </c>
      <c r="E32" s="25">
        <v>1.2853333333333332</v>
      </c>
      <c r="F32" s="25">
        <v>0.53466666666666662</v>
      </c>
      <c r="G32" s="26">
        <v>0.62733333333333341</v>
      </c>
      <c r="H32" s="28">
        <f t="shared" si="0"/>
        <v>17.331670822942669</v>
      </c>
      <c r="I32" s="27">
        <f t="shared" si="4"/>
        <v>-58.402489626556012</v>
      </c>
      <c r="J32" s="28">
        <f t="shared" si="1"/>
        <v>0.34440920644971212</v>
      </c>
      <c r="K32" s="27">
        <f t="shared" si="2"/>
        <v>0.28526408269101489</v>
      </c>
      <c r="L32" s="18"/>
    </row>
    <row r="33" spans="1:14">
      <c r="A33" s="16"/>
      <c r="B33" s="11" t="s">
        <v>18</v>
      </c>
      <c r="C33" s="25">
        <v>1.0406666666666666</v>
      </c>
      <c r="D33" s="25">
        <v>1.3739999999999999</v>
      </c>
      <c r="E33" s="25">
        <v>0.52433333333333332</v>
      </c>
      <c r="F33" s="25">
        <v>0.78500000000000003</v>
      </c>
      <c r="G33" s="26">
        <v>0.53500000000000003</v>
      </c>
      <c r="H33" s="28">
        <f t="shared" si="0"/>
        <v>-31.847133757961789</v>
      </c>
      <c r="I33" s="27">
        <f t="shared" si="4"/>
        <v>49.713922441195166</v>
      </c>
      <c r="J33" s="28">
        <f t="shared" si="1"/>
        <v>0.29371773451210836</v>
      </c>
      <c r="K33" s="27">
        <f t="shared" si="2"/>
        <v>0.4188260066941023</v>
      </c>
      <c r="L33" s="18"/>
    </row>
    <row r="34" spans="1:14">
      <c r="A34" s="16"/>
      <c r="B34" s="11" t="s">
        <v>11</v>
      </c>
      <c r="C34" s="25">
        <v>0.86466666666666658</v>
      </c>
      <c r="D34" s="25">
        <v>0.46866666666666673</v>
      </c>
      <c r="E34" s="25">
        <v>0.50600000000000001</v>
      </c>
      <c r="F34" s="25">
        <v>0.54966666666666664</v>
      </c>
      <c r="G34" s="26">
        <v>0.51033333333333331</v>
      </c>
      <c r="H34" s="28">
        <f t="shared" si="0"/>
        <v>-7.15585203153426</v>
      </c>
      <c r="I34" s="27">
        <f t="shared" si="4"/>
        <v>8.6297760210803709</v>
      </c>
      <c r="J34" s="28">
        <f t="shared" si="1"/>
        <v>0.28017560843491451</v>
      </c>
      <c r="K34" s="27">
        <f t="shared" si="2"/>
        <v>0.2932671274049149</v>
      </c>
      <c r="L34" s="18"/>
    </row>
    <row r="35" spans="1:14">
      <c r="A35" s="16"/>
      <c r="B35" s="11" t="s">
        <v>177</v>
      </c>
      <c r="C35" s="25">
        <v>1.8676666666666666</v>
      </c>
      <c r="D35" s="25">
        <v>1.2810000000000001</v>
      </c>
      <c r="E35" s="25">
        <v>1.0660000000000001</v>
      </c>
      <c r="F35" s="25">
        <v>0.65166666666666673</v>
      </c>
      <c r="G35" s="26">
        <v>0.39299999999999996</v>
      </c>
      <c r="H35" s="28">
        <f t="shared" si="0"/>
        <v>-39.693094629156022</v>
      </c>
      <c r="I35" s="27">
        <f t="shared" si="4"/>
        <v>-38.868042526579103</v>
      </c>
      <c r="J35" s="28">
        <f t="shared" si="1"/>
        <v>0.21575900871637116</v>
      </c>
      <c r="K35" s="27">
        <f t="shared" si="2"/>
        <v>0.34768783145943527</v>
      </c>
      <c r="L35" s="18"/>
    </row>
    <row r="36" spans="1:14">
      <c r="A36" s="16"/>
      <c r="B36" s="11" t="s">
        <v>16</v>
      </c>
      <c r="C36" s="25">
        <v>0.70133333333333336</v>
      </c>
      <c r="D36" s="25">
        <v>0.44966666666666671</v>
      </c>
      <c r="E36" s="25">
        <v>0.35666666666666669</v>
      </c>
      <c r="F36" s="25">
        <v>0.31600000000000006</v>
      </c>
      <c r="G36" s="26">
        <v>0.17833333333333334</v>
      </c>
      <c r="H36" s="28">
        <f t="shared" si="0"/>
        <v>-43.565400843881861</v>
      </c>
      <c r="I36" s="27">
        <f t="shared" si="4"/>
        <v>-11.401869158878498</v>
      </c>
      <c r="J36" s="28">
        <f t="shared" si="1"/>
        <v>9.7905911504036117E-2</v>
      </c>
      <c r="K36" s="27">
        <f t="shared" si="2"/>
        <v>0.16859747530616095</v>
      </c>
      <c r="L36" s="18"/>
    </row>
    <row r="37" spans="1:14">
      <c r="A37" s="16"/>
      <c r="B37" s="11" t="s">
        <v>13</v>
      </c>
      <c r="C37" s="25">
        <v>0.27033333333333337</v>
      </c>
      <c r="D37" s="25">
        <v>0.21</v>
      </c>
      <c r="E37" s="25">
        <v>0.14433333333333334</v>
      </c>
      <c r="F37" s="25">
        <v>6.4333333333333326E-2</v>
      </c>
      <c r="G37" s="26">
        <v>6.3666666666666663E-2</v>
      </c>
      <c r="H37" s="28">
        <f t="shared" si="0"/>
        <v>-1.0362694300518061</v>
      </c>
      <c r="I37" s="27">
        <f t="shared" si="4"/>
        <v>-55.427251732101624</v>
      </c>
      <c r="J37" s="28">
        <f t="shared" si="1"/>
        <v>3.4953325415459618E-2</v>
      </c>
      <c r="K37" s="27">
        <f t="shared" si="2"/>
        <v>3.4324169550726855E-2</v>
      </c>
      <c r="L37" s="18"/>
    </row>
    <row r="38" spans="1:14">
      <c r="A38" s="16"/>
      <c r="B38" s="11" t="s">
        <v>6</v>
      </c>
      <c r="C38" s="25">
        <v>0.70533333333333337</v>
      </c>
      <c r="D38" s="25">
        <v>0.46300000000000002</v>
      </c>
      <c r="E38" s="25">
        <v>0.35499999999999998</v>
      </c>
      <c r="F38" s="25">
        <v>0.32366666666666671</v>
      </c>
      <c r="G38" s="26">
        <v>4.8999999999999995E-2</v>
      </c>
      <c r="H38" s="28">
        <f t="shared" si="0"/>
        <v>-84.860968074150364</v>
      </c>
      <c r="I38" s="27">
        <f t="shared" si="4"/>
        <v>-8.8262910798121865</v>
      </c>
      <c r="J38" s="28">
        <f t="shared" si="1"/>
        <v>2.6901250450641696E-2</v>
      </c>
      <c r="K38" s="27">
        <f t="shared" si="2"/>
        <v>0.1726879203821543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Normal="100" zoomScaleSheetLayoutView="100" workbookViewId="0">
      <pane ySplit="11" topLeftCell="A27" activePane="bottomLeft" state="frozen"/>
      <selection activeCell="L12" sqref="L12"/>
      <selection pane="bottomLeft" activeCell="J36" sqref="J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34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13911.484333333334</v>
      </c>
      <c r="D13" s="26">
        <v>13766.811000000002</v>
      </c>
      <c r="E13" s="26">
        <v>13701.104333333331</v>
      </c>
      <c r="F13" s="26">
        <v>13106.950666666666</v>
      </c>
      <c r="G13" s="26">
        <v>13133.49</v>
      </c>
      <c r="H13" s="28">
        <f t="shared" ref="H13:H38" si="0">IF(OR(OR(G13=0,F13=0),G13=""),"",(G13/F13-1)*100)</f>
        <v>0.20248289635229622</v>
      </c>
      <c r="I13" s="27">
        <f>IF(OR(OR(G13=0,F13=0),F13=""),"",(F13/E13-1)*100)</f>
        <v>-4.3365385169803599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7329.3249999999989</v>
      </c>
      <c r="D14" s="25">
        <f t="shared" ref="D14:G14" si="3">D13-SUM(D15:D38)</f>
        <v>7261.8126666666676</v>
      </c>
      <c r="E14" s="25">
        <f t="shared" si="3"/>
        <v>7223.2479999999996</v>
      </c>
      <c r="F14" s="25">
        <f t="shared" si="3"/>
        <v>6785.3733333333303</v>
      </c>
      <c r="G14" s="26">
        <f t="shared" si="3"/>
        <v>6840.279333333332</v>
      </c>
      <c r="H14" s="28">
        <f t="shared" si="0"/>
        <v>0.8091817104635135</v>
      </c>
      <c r="I14" s="27">
        <f>IF(OR(OR(G14=0,F14=0),F14=""),"",(F14/E14-1)*100)</f>
        <v>-6.0620190067774082</v>
      </c>
      <c r="J14" s="28">
        <f t="shared" si="1"/>
        <v>52.082723886288662</v>
      </c>
      <c r="K14" s="27">
        <f t="shared" si="2"/>
        <v>51.769274989260126</v>
      </c>
      <c r="L14" s="18"/>
    </row>
    <row r="15" spans="1:15">
      <c r="A15" s="16"/>
      <c r="B15" s="12" t="s">
        <v>4</v>
      </c>
      <c r="C15" s="109">
        <v>1998.4706666666668</v>
      </c>
      <c r="D15" s="109">
        <v>1910.9780000000001</v>
      </c>
      <c r="E15" s="109">
        <v>1969.9560000000001</v>
      </c>
      <c r="F15" s="109">
        <v>1925.682</v>
      </c>
      <c r="G15" s="109">
        <v>1802.1843333333334</v>
      </c>
      <c r="H15" s="50">
        <f t="shared" si="0"/>
        <v>-6.4131911014729699</v>
      </c>
      <c r="I15" s="36">
        <f t="shared" ref="I15:I38" si="4">IF(OR(OR(G15=0,F15=0),F15=""),"",(F15/E15-1)*100)</f>
        <v>-2.2474613646193187</v>
      </c>
      <c r="J15" s="50">
        <f t="shared" si="1"/>
        <v>13.722052046587264</v>
      </c>
      <c r="K15" s="36">
        <f t="shared" si="2"/>
        <v>14.69206720139228</v>
      </c>
      <c r="L15" s="18"/>
      <c r="N15" s="23" t="s">
        <v>4</v>
      </c>
      <c r="O15" s="34">
        <f>J15</f>
        <v>13.722052046587264</v>
      </c>
    </row>
    <row r="16" spans="1:15">
      <c r="A16" s="16"/>
      <c r="B16" s="11" t="s">
        <v>23</v>
      </c>
      <c r="C16" s="55">
        <v>1107.9346666666668</v>
      </c>
      <c r="D16" s="55">
        <v>1057.3209999999999</v>
      </c>
      <c r="E16" s="55">
        <v>1019.2496666666667</v>
      </c>
      <c r="F16" s="55">
        <v>1019.4173333333333</v>
      </c>
      <c r="G16" s="56">
        <v>1055.1210000000001</v>
      </c>
      <c r="H16" s="28">
        <f t="shared" si="0"/>
        <v>3.5023601717582675</v>
      </c>
      <c r="I16" s="27">
        <f t="shared" si="4"/>
        <v>1.6450009467749993E-2</v>
      </c>
      <c r="J16" s="28">
        <f t="shared" si="1"/>
        <v>8.0338204087413185</v>
      </c>
      <c r="K16" s="27">
        <f t="shared" si="2"/>
        <v>7.7776849799694068</v>
      </c>
      <c r="L16" s="18"/>
      <c r="N16" s="23" t="s">
        <v>37</v>
      </c>
      <c r="O16" s="34">
        <f>100-O15</f>
        <v>86.277947953412735</v>
      </c>
    </row>
    <row r="17" spans="1:12">
      <c r="A17" s="16"/>
      <c r="B17" s="11" t="s">
        <v>24</v>
      </c>
      <c r="C17" s="25">
        <v>601.43799999999999</v>
      </c>
      <c r="D17" s="25">
        <v>634.31200000000001</v>
      </c>
      <c r="E17" s="25">
        <v>609.57166666666672</v>
      </c>
      <c r="F17" s="25">
        <v>611.79</v>
      </c>
      <c r="G17" s="26">
        <v>674.64366666666672</v>
      </c>
      <c r="H17" s="28">
        <f t="shared" si="0"/>
        <v>10.273732271966974</v>
      </c>
      <c r="I17" s="27">
        <f t="shared" si="4"/>
        <v>0.36391673934974555</v>
      </c>
      <c r="J17" s="28">
        <f t="shared" si="1"/>
        <v>5.1368194338798503</v>
      </c>
      <c r="K17" s="27">
        <f t="shared" si="2"/>
        <v>4.6676760717188941</v>
      </c>
      <c r="L17" s="18"/>
    </row>
    <row r="18" spans="1:12">
      <c r="A18" s="16"/>
      <c r="B18" s="11" t="s">
        <v>25</v>
      </c>
      <c r="C18" s="25">
        <v>532.58433333333335</v>
      </c>
      <c r="D18" s="25">
        <v>568.14800000000002</v>
      </c>
      <c r="E18" s="25">
        <v>591.23733333333337</v>
      </c>
      <c r="F18" s="25">
        <v>550.34966666666662</v>
      </c>
      <c r="G18" s="26">
        <v>555.41866666666658</v>
      </c>
      <c r="H18" s="28">
        <f t="shared" si="0"/>
        <v>0.92105079861348749</v>
      </c>
      <c r="I18" s="27">
        <f t="shared" si="4"/>
        <v>-6.9156097494971096</v>
      </c>
      <c r="J18" s="28">
        <f t="shared" si="1"/>
        <v>4.2290256943635436</v>
      </c>
      <c r="K18" s="27">
        <f t="shared" si="2"/>
        <v>4.1989146115145219</v>
      </c>
      <c r="L18" s="18"/>
    </row>
    <row r="19" spans="1:12">
      <c r="A19" s="16"/>
      <c r="B19" s="11" t="s">
        <v>5</v>
      </c>
      <c r="C19" s="25">
        <v>283.97299999999996</v>
      </c>
      <c r="D19" s="25">
        <v>311.19133333333326</v>
      </c>
      <c r="E19" s="25">
        <v>296.75733333333329</v>
      </c>
      <c r="F19" s="25">
        <v>302.82333333333332</v>
      </c>
      <c r="G19" s="26">
        <v>301.76033333333334</v>
      </c>
      <c r="H19" s="28">
        <f t="shared" si="0"/>
        <v>-0.35102975332151898</v>
      </c>
      <c r="I19" s="27">
        <f t="shared" si="4"/>
        <v>2.044094389130513</v>
      </c>
      <c r="J19" s="28">
        <f t="shared" si="1"/>
        <v>2.2976401042931722</v>
      </c>
      <c r="K19" s="27">
        <f t="shared" si="2"/>
        <v>2.3104026331881111</v>
      </c>
      <c r="L19" s="18"/>
    </row>
    <row r="20" spans="1:12">
      <c r="A20" s="16"/>
      <c r="B20" s="11" t="s">
        <v>19</v>
      </c>
      <c r="C20" s="25">
        <v>334.69066666666669</v>
      </c>
      <c r="D20" s="25">
        <v>307.01499999999999</v>
      </c>
      <c r="E20" s="25">
        <v>268.50433333333331</v>
      </c>
      <c r="F20" s="25">
        <v>232.37666666666667</v>
      </c>
      <c r="G20" s="26">
        <v>256.49533333333335</v>
      </c>
      <c r="H20" s="28">
        <f t="shared" si="0"/>
        <v>10.37912584453402</v>
      </c>
      <c r="I20" s="27">
        <f t="shared" si="4"/>
        <v>-13.455152182522189</v>
      </c>
      <c r="J20" s="28">
        <f t="shared" si="1"/>
        <v>1.9529868552329452</v>
      </c>
      <c r="K20" s="27">
        <f t="shared" si="2"/>
        <v>1.7729269955798519</v>
      </c>
      <c r="L20" s="18"/>
    </row>
    <row r="21" spans="1:12">
      <c r="A21" s="16"/>
      <c r="B21" s="11" t="s">
        <v>20</v>
      </c>
      <c r="C21" s="25">
        <v>225.34299999999999</v>
      </c>
      <c r="D21" s="25">
        <v>225.46433333333334</v>
      </c>
      <c r="E21" s="25">
        <v>217.52466666666669</v>
      </c>
      <c r="F21" s="25">
        <v>216.44299999999998</v>
      </c>
      <c r="G21" s="26">
        <v>202.3416666666667</v>
      </c>
      <c r="H21" s="28">
        <f t="shared" si="0"/>
        <v>-6.5150332112072444</v>
      </c>
      <c r="I21" s="27">
        <f t="shared" si="4"/>
        <v>-0.49726161324235019</v>
      </c>
      <c r="J21" s="28">
        <f t="shared" si="1"/>
        <v>1.5406542104700782</v>
      </c>
      <c r="K21" s="27">
        <f t="shared" si="2"/>
        <v>1.6513604537358446</v>
      </c>
      <c r="L21" s="18"/>
    </row>
    <row r="22" spans="1:12">
      <c r="A22" s="16"/>
      <c r="B22" s="11" t="s">
        <v>22</v>
      </c>
      <c r="C22" s="25">
        <v>195.47900000000001</v>
      </c>
      <c r="D22" s="25">
        <v>204.04400000000001</v>
      </c>
      <c r="E22" s="25">
        <v>192.94766666666666</v>
      </c>
      <c r="F22" s="25">
        <v>174.84366666666665</v>
      </c>
      <c r="G22" s="26">
        <v>167.28333333333333</v>
      </c>
      <c r="H22" s="28">
        <f t="shared" si="0"/>
        <v>-4.3240532971359098</v>
      </c>
      <c r="I22" s="27">
        <f t="shared" si="4"/>
        <v>-9.382855109243792</v>
      </c>
      <c r="J22" s="28">
        <f t="shared" si="1"/>
        <v>1.2737157703956323</v>
      </c>
      <c r="K22" s="27">
        <f t="shared" si="2"/>
        <v>1.3339766900269607</v>
      </c>
      <c r="L22" s="18"/>
    </row>
    <row r="23" spans="1:12">
      <c r="A23" s="16"/>
      <c r="B23" s="11" t="s">
        <v>21</v>
      </c>
      <c r="C23" s="25">
        <v>152.55666666666664</v>
      </c>
      <c r="D23" s="25">
        <v>142.61000000000001</v>
      </c>
      <c r="E23" s="25">
        <v>146.03733333333335</v>
      </c>
      <c r="F23" s="25">
        <v>139.48866666666666</v>
      </c>
      <c r="G23" s="26">
        <v>137.06266666666667</v>
      </c>
      <c r="H23" s="28">
        <f t="shared" si="0"/>
        <v>-1.7392093981350887</v>
      </c>
      <c r="I23" s="27">
        <f t="shared" si="4"/>
        <v>-4.4842414725001944</v>
      </c>
      <c r="J23" s="28">
        <f t="shared" si="1"/>
        <v>1.0436119163045516</v>
      </c>
      <c r="K23" s="27">
        <f t="shared" si="2"/>
        <v>1.0642343151669247</v>
      </c>
      <c r="L23" s="18"/>
    </row>
    <row r="24" spans="1:12">
      <c r="A24" s="16"/>
      <c r="B24" s="11" t="s">
        <v>15</v>
      </c>
      <c r="C24" s="25">
        <v>122.15300000000001</v>
      </c>
      <c r="D24" s="25">
        <v>136.15433333333334</v>
      </c>
      <c r="E24" s="25">
        <v>124.42199999999998</v>
      </c>
      <c r="F24" s="25">
        <v>127.72166666666665</v>
      </c>
      <c r="G24" s="26">
        <v>130.90533333333335</v>
      </c>
      <c r="H24" s="28">
        <f t="shared" si="0"/>
        <v>2.4926598201819195</v>
      </c>
      <c r="I24" s="27">
        <f t="shared" si="4"/>
        <v>2.651996163593795</v>
      </c>
      <c r="J24" s="28">
        <f t="shared" si="1"/>
        <v>0.99672922683409637</v>
      </c>
      <c r="K24" s="27">
        <f t="shared" si="2"/>
        <v>0.97445752192755131</v>
      </c>
      <c r="L24" s="18"/>
    </row>
    <row r="25" spans="1:12">
      <c r="A25" s="16"/>
      <c r="B25" s="11" t="s">
        <v>7</v>
      </c>
      <c r="C25" s="25">
        <v>123.44366666666667</v>
      </c>
      <c r="D25" s="25">
        <v>116.76933333333334</v>
      </c>
      <c r="E25" s="25">
        <v>120.42733333333335</v>
      </c>
      <c r="F25" s="25">
        <v>130.61600000000001</v>
      </c>
      <c r="G25" s="26">
        <v>123.39866666666667</v>
      </c>
      <c r="H25" s="28">
        <f t="shared" si="0"/>
        <v>-5.5256119719891412</v>
      </c>
      <c r="I25" s="27">
        <f t="shared" si="4"/>
        <v>8.4604270348370481</v>
      </c>
      <c r="J25" s="28">
        <f t="shared" si="1"/>
        <v>0.9395725482462518</v>
      </c>
      <c r="K25" s="27">
        <f t="shared" si="2"/>
        <v>0.99653995289827413</v>
      </c>
      <c r="L25" s="18"/>
    </row>
    <row r="26" spans="1:12">
      <c r="A26" s="16"/>
      <c r="B26" s="11" t="s">
        <v>18</v>
      </c>
      <c r="C26" s="25">
        <v>104.49033333333334</v>
      </c>
      <c r="D26" s="25">
        <v>101.246</v>
      </c>
      <c r="E26" s="25">
        <v>110.848</v>
      </c>
      <c r="F26" s="25">
        <v>104.39399999999999</v>
      </c>
      <c r="G26" s="26">
        <v>111.74233333333332</v>
      </c>
      <c r="H26" s="28">
        <f t="shared" si="0"/>
        <v>7.0390380034612399</v>
      </c>
      <c r="I26" s="27">
        <f t="shared" si="4"/>
        <v>-5.8223874133949245</v>
      </c>
      <c r="J26" s="28">
        <f t="shared" si="1"/>
        <v>0.85081979986533152</v>
      </c>
      <c r="K26" s="27">
        <f t="shared" si="2"/>
        <v>0.79647816379970604</v>
      </c>
      <c r="L26" s="18"/>
    </row>
    <row r="27" spans="1:12">
      <c r="A27" s="16"/>
      <c r="B27" s="11" t="s">
        <v>17</v>
      </c>
      <c r="C27" s="25">
        <v>95.052333333333323</v>
      </c>
      <c r="D27" s="25">
        <v>108.10266666666666</v>
      </c>
      <c r="E27" s="25">
        <v>102.895</v>
      </c>
      <c r="F27" s="25">
        <v>94.886666666666656</v>
      </c>
      <c r="G27" s="26">
        <v>101.30733333333335</v>
      </c>
      <c r="H27" s="28">
        <f t="shared" si="0"/>
        <v>6.7666690086419123</v>
      </c>
      <c r="I27" s="27">
        <f t="shared" si="4"/>
        <v>-7.7830150477023574</v>
      </c>
      <c r="J27" s="28">
        <f t="shared" si="1"/>
        <v>0.77136643293849039</v>
      </c>
      <c r="K27" s="27">
        <f t="shared" si="2"/>
        <v>0.72394158702359757</v>
      </c>
      <c r="L27" s="18"/>
    </row>
    <row r="28" spans="1:12">
      <c r="A28" s="16"/>
      <c r="B28" s="11" t="s">
        <v>10</v>
      </c>
      <c r="C28" s="25">
        <v>96.108999999999995</v>
      </c>
      <c r="D28" s="25">
        <v>97.545666666666662</v>
      </c>
      <c r="E28" s="25">
        <v>101.10599999999999</v>
      </c>
      <c r="F28" s="25">
        <v>88.068666666666672</v>
      </c>
      <c r="G28" s="26">
        <v>93.144999999999996</v>
      </c>
      <c r="H28" s="28">
        <f t="shared" si="0"/>
        <v>5.7640628903204094</v>
      </c>
      <c r="I28" s="27">
        <f t="shared" si="4"/>
        <v>-12.894717754963425</v>
      </c>
      <c r="J28" s="28">
        <f t="shared" si="1"/>
        <v>0.7092174281169743</v>
      </c>
      <c r="K28" s="27">
        <f t="shared" si="2"/>
        <v>0.67192338558686382</v>
      </c>
      <c r="L28" s="18"/>
    </row>
    <row r="29" spans="1:12">
      <c r="A29" s="16"/>
      <c r="B29" s="11" t="s">
        <v>3</v>
      </c>
      <c r="C29" s="25">
        <v>94.899000000000001</v>
      </c>
      <c r="D29" s="25">
        <v>97.469000000000008</v>
      </c>
      <c r="E29" s="25">
        <v>102.13233333333334</v>
      </c>
      <c r="F29" s="25">
        <v>92.353666666666655</v>
      </c>
      <c r="G29" s="26">
        <v>91.293999999999997</v>
      </c>
      <c r="H29" s="28">
        <f t="shared" si="0"/>
        <v>-1.147400752902783</v>
      </c>
      <c r="I29" s="27">
        <f t="shared" si="4"/>
        <v>-9.5745062778029961</v>
      </c>
      <c r="J29" s="28">
        <f t="shared" si="1"/>
        <v>0.69512368761083299</v>
      </c>
      <c r="K29" s="27">
        <f t="shared" si="2"/>
        <v>0.70461596305186869</v>
      </c>
      <c r="L29" s="18"/>
    </row>
    <row r="30" spans="1:12">
      <c r="A30" s="16"/>
      <c r="B30" s="11" t="s">
        <v>9</v>
      </c>
      <c r="C30" s="25">
        <v>96.817999999999998</v>
      </c>
      <c r="D30" s="25">
        <v>83.00233333333334</v>
      </c>
      <c r="E30" s="25">
        <v>89.388333333333321</v>
      </c>
      <c r="F30" s="25">
        <v>86.704999999999998</v>
      </c>
      <c r="G30" s="26">
        <v>86.651333333333341</v>
      </c>
      <c r="H30" s="28">
        <f t="shared" si="0"/>
        <v>-6.1895699978842256E-2</v>
      </c>
      <c r="I30" s="27">
        <f t="shared" si="4"/>
        <v>-3.0018831689444858</v>
      </c>
      <c r="J30" s="28">
        <f t="shared" si="1"/>
        <v>0.65977385548954115</v>
      </c>
      <c r="K30" s="27">
        <f t="shared" si="2"/>
        <v>0.66151923666353929</v>
      </c>
      <c r="L30" s="18"/>
    </row>
    <row r="31" spans="1:12">
      <c r="A31" s="16"/>
      <c r="B31" s="11" t="s">
        <v>11</v>
      </c>
      <c r="C31" s="25">
        <v>82.13966666666667</v>
      </c>
      <c r="D31" s="25">
        <v>72.125666666666675</v>
      </c>
      <c r="E31" s="25">
        <v>80.406000000000006</v>
      </c>
      <c r="F31" s="25">
        <v>79.483666666666664</v>
      </c>
      <c r="G31" s="26">
        <v>82.23599999999999</v>
      </c>
      <c r="H31" s="28">
        <f t="shared" si="0"/>
        <v>3.4627659351397</v>
      </c>
      <c r="I31" s="27">
        <f t="shared" si="4"/>
        <v>-1.1470951587360889</v>
      </c>
      <c r="J31" s="28">
        <f t="shared" si="1"/>
        <v>0.62615496718693964</v>
      </c>
      <c r="K31" s="27">
        <f t="shared" si="2"/>
        <v>0.60642378756187687</v>
      </c>
      <c r="L31" s="18"/>
    </row>
    <row r="32" spans="1:12">
      <c r="A32" s="16"/>
      <c r="B32" s="11" t="s">
        <v>8</v>
      </c>
      <c r="C32" s="25">
        <v>83.708666666666659</v>
      </c>
      <c r="D32" s="25">
        <v>78.830333333333328</v>
      </c>
      <c r="E32" s="25">
        <v>77.815333333333328</v>
      </c>
      <c r="F32" s="25">
        <v>84.97399999999999</v>
      </c>
      <c r="G32" s="26">
        <v>77.334999999999994</v>
      </c>
      <c r="H32" s="28">
        <f t="shared" si="0"/>
        <v>-8.9898086473509498</v>
      </c>
      <c r="I32" s="27">
        <f t="shared" si="4"/>
        <v>9.1995579277434523</v>
      </c>
      <c r="J32" s="28">
        <f t="shared" si="1"/>
        <v>0.58883815345349932</v>
      </c>
      <c r="K32" s="27">
        <f t="shared" si="2"/>
        <v>0.64831250350323022</v>
      </c>
      <c r="L32" s="18"/>
    </row>
    <row r="33" spans="1:14">
      <c r="A33" s="16"/>
      <c r="B33" s="11" t="s">
        <v>14</v>
      </c>
      <c r="C33" s="25">
        <v>73.042999999999992</v>
      </c>
      <c r="D33" s="25">
        <v>70.385666666666665</v>
      </c>
      <c r="E33" s="25">
        <v>77.471666666666678</v>
      </c>
      <c r="F33" s="25">
        <v>80.915333333333322</v>
      </c>
      <c r="G33" s="26">
        <v>67.533000000000001</v>
      </c>
      <c r="H33" s="28">
        <f t="shared" si="0"/>
        <v>-16.538686528305291</v>
      </c>
      <c r="I33" s="27">
        <f t="shared" si="4"/>
        <v>4.4450659380848689</v>
      </c>
      <c r="J33" s="28">
        <f t="shared" si="1"/>
        <v>0.51420452598661903</v>
      </c>
      <c r="K33" s="27">
        <f t="shared" si="2"/>
        <v>0.61734674518242882</v>
      </c>
      <c r="L33" s="18"/>
    </row>
    <row r="34" spans="1:14">
      <c r="A34" s="16"/>
      <c r="B34" s="11" t="s">
        <v>16</v>
      </c>
      <c r="C34" s="25">
        <v>48.45333333333334</v>
      </c>
      <c r="D34" s="25">
        <v>50.560666666666663</v>
      </c>
      <c r="E34" s="25">
        <v>47.709666666666664</v>
      </c>
      <c r="F34" s="25">
        <v>49.071666666666665</v>
      </c>
      <c r="G34" s="26">
        <v>50.594333333333338</v>
      </c>
      <c r="H34" s="28">
        <f t="shared" si="0"/>
        <v>3.1029446727575349</v>
      </c>
      <c r="I34" s="27">
        <f t="shared" si="4"/>
        <v>2.8547673776802895</v>
      </c>
      <c r="J34" s="28">
        <f t="shared" si="1"/>
        <v>0.3852314452086486</v>
      </c>
      <c r="K34" s="27">
        <f t="shared" si="2"/>
        <v>0.37439422726648958</v>
      </c>
      <c r="L34" s="18"/>
    </row>
    <row r="35" spans="1:14">
      <c r="A35" s="16"/>
      <c r="B35" s="11" t="s">
        <v>6</v>
      </c>
      <c r="C35" s="25">
        <v>38.120666666666672</v>
      </c>
      <c r="D35" s="25">
        <v>39.360999999999997</v>
      </c>
      <c r="E35" s="25">
        <v>43.31033333333334</v>
      </c>
      <c r="F35" s="25">
        <v>42.69466666666667</v>
      </c>
      <c r="G35" s="26">
        <v>42.302333333333337</v>
      </c>
      <c r="H35" s="28">
        <f t="shared" si="0"/>
        <v>-0.91892820336654246</v>
      </c>
      <c r="I35" s="27">
        <f t="shared" si="4"/>
        <v>-1.4215237318269014</v>
      </c>
      <c r="J35" s="28">
        <f t="shared" si="1"/>
        <v>0.32209514251987353</v>
      </c>
      <c r="K35" s="27">
        <f t="shared" si="2"/>
        <v>0.3257406528220701</v>
      </c>
      <c r="L35" s="18"/>
    </row>
    <row r="36" spans="1:14">
      <c r="A36" s="16"/>
      <c r="B36" s="11" t="s">
        <v>177</v>
      </c>
      <c r="C36" s="25">
        <v>43.899333333333338</v>
      </c>
      <c r="D36" s="25">
        <v>43.006666666666668</v>
      </c>
      <c r="E36" s="25">
        <v>43.326333333333338</v>
      </c>
      <c r="F36" s="25">
        <v>40.475333333333332</v>
      </c>
      <c r="G36" s="26">
        <v>41.466666666666661</v>
      </c>
      <c r="H36" s="28">
        <f t="shared" si="0"/>
        <v>2.4492283366000622</v>
      </c>
      <c r="I36" s="27">
        <f t="shared" si="4"/>
        <v>-6.5802937397579697</v>
      </c>
      <c r="J36" s="28">
        <f t="shared" si="1"/>
        <v>0.31573227425967254</v>
      </c>
      <c r="K36" s="27">
        <f t="shared" si="2"/>
        <v>0.30880816112529813</v>
      </c>
      <c r="L36" s="18"/>
    </row>
    <row r="37" spans="1:14">
      <c r="A37" s="16"/>
      <c r="B37" s="11" t="s">
        <v>12</v>
      </c>
      <c r="C37" s="25">
        <v>32.839666666666666</v>
      </c>
      <c r="D37" s="25">
        <v>34.759666666666668</v>
      </c>
      <c r="E37" s="25">
        <v>30.949000000000002</v>
      </c>
      <c r="F37" s="25">
        <v>31.59633333333333</v>
      </c>
      <c r="G37" s="26">
        <v>26.161000000000001</v>
      </c>
      <c r="H37" s="28">
        <f t="shared" si="0"/>
        <v>-17.202418002088837</v>
      </c>
      <c r="I37" s="27">
        <f t="shared" si="4"/>
        <v>2.0916130838906977</v>
      </c>
      <c r="J37" s="28">
        <f t="shared" si="1"/>
        <v>0.19919305531126913</v>
      </c>
      <c r="K37" s="27">
        <f t="shared" si="2"/>
        <v>0.24106547843876833</v>
      </c>
      <c r="L37" s="18"/>
    </row>
    <row r="38" spans="1:14">
      <c r="A38" s="16"/>
      <c r="B38" s="11" t="s">
        <v>13</v>
      </c>
      <c r="C38" s="25">
        <v>14.519666666666666</v>
      </c>
      <c r="D38" s="25">
        <v>14.595666666666666</v>
      </c>
      <c r="E38" s="25">
        <v>13.863</v>
      </c>
      <c r="F38" s="25">
        <v>14.406333333333334</v>
      </c>
      <c r="G38" s="26">
        <v>14.827333333333334</v>
      </c>
      <c r="H38" s="28">
        <f t="shared" si="0"/>
        <v>2.9223258289178267</v>
      </c>
      <c r="I38" s="27">
        <f t="shared" si="4"/>
        <v>3.9193055856115988</v>
      </c>
      <c r="J38" s="28">
        <f t="shared" si="1"/>
        <v>0.11289713041494176</v>
      </c>
      <c r="K38" s="27">
        <f t="shared" si="2"/>
        <v>0.1099136915954924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Normal="100" zoomScaleSheetLayoutView="100" workbookViewId="0">
      <pane ySplit="11" topLeftCell="A27" activePane="bottomLeft" state="frozen"/>
      <selection activeCell="L12" sqref="L12"/>
      <selection pane="bottomLeft" activeCell="J36" sqref="J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57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6310.5070000000005</v>
      </c>
      <c r="D13" s="26">
        <v>6139.9</v>
      </c>
      <c r="E13" s="26">
        <v>5890.3053333333328</v>
      </c>
      <c r="F13" s="26">
        <v>6756.230333333333</v>
      </c>
      <c r="G13" s="26">
        <v>6845.3543333333337</v>
      </c>
      <c r="H13" s="28">
        <f t="shared" ref="H13:H38" si="0">IF(OR(OR(G13=0,F13=0),G13=""),"",(G13/F13-1)*100)</f>
        <v>1.3191379749190713</v>
      </c>
      <c r="I13" s="27">
        <f>IF(OR(OR(G13=0,F13=0),F13=""),"",(F13/E13-1)*100)</f>
        <v>14.700850821768373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3126.5170000000003</v>
      </c>
      <c r="D14" s="25">
        <f t="shared" ref="D14:G14" si="3">D13-SUM(D15:D38)</f>
        <v>2984.9766666666665</v>
      </c>
      <c r="E14" s="25">
        <f t="shared" si="3"/>
        <v>2962.6933333333322</v>
      </c>
      <c r="F14" s="25">
        <f t="shared" si="3"/>
        <v>3317.9291666666663</v>
      </c>
      <c r="G14" s="26">
        <f t="shared" si="3"/>
        <v>3295.4683333333342</v>
      </c>
      <c r="H14" s="28">
        <f t="shared" si="0"/>
        <v>-0.67695337076461026</v>
      </c>
      <c r="I14" s="27">
        <f>IF(OR(OR(G14=0,F14=0),F14=""),"",(F14/E14-1)*100)</f>
        <v>11.99030049234484</v>
      </c>
      <c r="J14" s="28">
        <f t="shared" si="1"/>
        <v>48.141676425515456</v>
      </c>
      <c r="K14" s="27">
        <f t="shared" si="2"/>
        <v>49.109177795448161</v>
      </c>
      <c r="L14" s="18"/>
    </row>
    <row r="15" spans="1:15">
      <c r="A15" s="16"/>
      <c r="B15" s="12" t="s">
        <v>4</v>
      </c>
      <c r="C15" s="109">
        <v>1013.701</v>
      </c>
      <c r="D15" s="109">
        <v>1242.7896666666666</v>
      </c>
      <c r="E15" s="109">
        <v>885.42399999999998</v>
      </c>
      <c r="F15" s="109">
        <v>1174.3926666666666</v>
      </c>
      <c r="G15" s="109">
        <v>1401.4606666666666</v>
      </c>
      <c r="H15" s="50">
        <f t="shared" si="0"/>
        <v>19.334929997859884</v>
      </c>
      <c r="I15" s="36">
        <f t="shared" ref="I15:I38" si="4">IF(OR(OR(G15=0,F15=0),F15=""),"",(F15/E15-1)*100)</f>
        <v>32.636190872019121</v>
      </c>
      <c r="J15" s="50">
        <f t="shared" si="1"/>
        <v>20.473164695686798</v>
      </c>
      <c r="K15" s="36">
        <f t="shared" si="2"/>
        <v>17.382365738369586</v>
      </c>
      <c r="L15" s="18"/>
      <c r="N15" s="23" t="s">
        <v>4</v>
      </c>
      <c r="O15" s="34">
        <f>J15</f>
        <v>20.473164695686798</v>
      </c>
    </row>
    <row r="16" spans="1:15">
      <c r="A16" s="16"/>
      <c r="B16" s="11" t="s">
        <v>23</v>
      </c>
      <c r="C16" s="55">
        <v>392.95566666666667</v>
      </c>
      <c r="D16" s="55">
        <v>424.22700000000003</v>
      </c>
      <c r="E16" s="55">
        <v>483.32866666666672</v>
      </c>
      <c r="F16" s="55">
        <v>459.05633333333327</v>
      </c>
      <c r="G16" s="56">
        <v>488.92200000000003</v>
      </c>
      <c r="H16" s="28">
        <f t="shared" si="0"/>
        <v>6.5058827202761904</v>
      </c>
      <c r="I16" s="27">
        <f t="shared" si="4"/>
        <v>-5.0219105563778061</v>
      </c>
      <c r="J16" s="28">
        <f t="shared" si="1"/>
        <v>7.1423914116352289</v>
      </c>
      <c r="K16" s="27">
        <f t="shared" si="2"/>
        <v>6.7945631022743394</v>
      </c>
      <c r="L16" s="18"/>
      <c r="N16" s="23" t="s">
        <v>37</v>
      </c>
      <c r="O16" s="34">
        <f>100-O15</f>
        <v>79.526835304313209</v>
      </c>
    </row>
    <row r="17" spans="1:12">
      <c r="A17" s="16"/>
      <c r="B17" s="11" t="s">
        <v>24</v>
      </c>
      <c r="C17" s="25">
        <v>465.745</v>
      </c>
      <c r="D17" s="25">
        <v>433.53900000000004</v>
      </c>
      <c r="E17" s="25">
        <v>446.89400000000001</v>
      </c>
      <c r="F17" s="25">
        <v>502.06866666666673</v>
      </c>
      <c r="G17" s="26">
        <v>367.55400000000003</v>
      </c>
      <c r="H17" s="28">
        <f t="shared" si="0"/>
        <v>-26.792085544739564</v>
      </c>
      <c r="I17" s="27">
        <f t="shared" si="4"/>
        <v>12.346253623155977</v>
      </c>
      <c r="J17" s="28">
        <f t="shared" si="1"/>
        <v>5.3693933447710984</v>
      </c>
      <c r="K17" s="27">
        <f t="shared" si="2"/>
        <v>7.4311952360416376</v>
      </c>
      <c r="L17" s="18"/>
    </row>
    <row r="18" spans="1:12">
      <c r="A18" s="16"/>
      <c r="B18" s="11" t="s">
        <v>19</v>
      </c>
      <c r="C18" s="25">
        <v>118.63600000000001</v>
      </c>
      <c r="D18" s="25">
        <v>95.385000000000005</v>
      </c>
      <c r="E18" s="25">
        <v>172.97466666666665</v>
      </c>
      <c r="F18" s="25">
        <v>225.59616666666668</v>
      </c>
      <c r="G18" s="26">
        <v>195.68033333333332</v>
      </c>
      <c r="H18" s="28">
        <f t="shared" si="0"/>
        <v>-13.260789744506596</v>
      </c>
      <c r="I18" s="27">
        <f t="shared" si="4"/>
        <v>30.421506810245823</v>
      </c>
      <c r="J18" s="28">
        <f t="shared" si="1"/>
        <v>2.8585858935084101</v>
      </c>
      <c r="K18" s="27">
        <f t="shared" si="2"/>
        <v>3.3390834168817314</v>
      </c>
      <c r="L18" s="18"/>
    </row>
    <row r="19" spans="1:12">
      <c r="A19" s="16"/>
      <c r="B19" s="11" t="s">
        <v>25</v>
      </c>
      <c r="C19" s="25">
        <v>209.51666666666665</v>
      </c>
      <c r="D19" s="25">
        <v>133.37666666666667</v>
      </c>
      <c r="E19" s="25">
        <v>115.729</v>
      </c>
      <c r="F19" s="25">
        <v>147.55433333333335</v>
      </c>
      <c r="G19" s="26">
        <v>170.81399999999999</v>
      </c>
      <c r="H19" s="28">
        <f t="shared" si="0"/>
        <v>15.763458884072069</v>
      </c>
      <c r="I19" s="27">
        <f t="shared" si="4"/>
        <v>27.4998775875825</v>
      </c>
      <c r="J19" s="28">
        <f t="shared" si="1"/>
        <v>2.4953273663019049</v>
      </c>
      <c r="K19" s="27">
        <f t="shared" si="2"/>
        <v>2.1839742882261119</v>
      </c>
      <c r="L19" s="18"/>
    </row>
    <row r="20" spans="1:12">
      <c r="A20" s="16"/>
      <c r="B20" s="11" t="s">
        <v>20</v>
      </c>
      <c r="C20" s="25">
        <v>123.53233333333333</v>
      </c>
      <c r="D20" s="25">
        <v>94.513333333333335</v>
      </c>
      <c r="E20" s="25">
        <v>109.44133333333332</v>
      </c>
      <c r="F20" s="25">
        <v>120.54666666666667</v>
      </c>
      <c r="G20" s="26">
        <v>118.89700000000001</v>
      </c>
      <c r="H20" s="28">
        <f t="shared" si="0"/>
        <v>-1.3684879991151422</v>
      </c>
      <c r="I20" s="27">
        <f t="shared" si="4"/>
        <v>10.147293527125667</v>
      </c>
      <c r="J20" s="28">
        <f t="shared" si="1"/>
        <v>1.7369005928741064</v>
      </c>
      <c r="K20" s="27">
        <f t="shared" si="2"/>
        <v>1.7842296771903032</v>
      </c>
      <c r="L20" s="18"/>
    </row>
    <row r="21" spans="1:12">
      <c r="A21" s="16"/>
      <c r="B21" s="11" t="s">
        <v>22</v>
      </c>
      <c r="C21" s="25">
        <v>62.587333333333333</v>
      </c>
      <c r="D21" s="25">
        <v>63.782333333333327</v>
      </c>
      <c r="E21" s="25">
        <v>66.889666666666656</v>
      </c>
      <c r="F21" s="25">
        <v>82.212666666666678</v>
      </c>
      <c r="G21" s="26">
        <v>93.533000000000001</v>
      </c>
      <c r="H21" s="28">
        <f t="shared" si="0"/>
        <v>13.769573220671582</v>
      </c>
      <c r="I21" s="27">
        <f t="shared" si="4"/>
        <v>22.907873164265567</v>
      </c>
      <c r="J21" s="28">
        <f t="shared" si="1"/>
        <v>1.3663719282512914</v>
      </c>
      <c r="K21" s="27">
        <f t="shared" si="2"/>
        <v>1.2168422716592802</v>
      </c>
      <c r="L21" s="18"/>
    </row>
    <row r="22" spans="1:12">
      <c r="A22" s="16"/>
      <c r="B22" s="11" t="s">
        <v>7</v>
      </c>
      <c r="C22" s="25">
        <v>89.325333333333333</v>
      </c>
      <c r="D22" s="25">
        <v>90.87266666666666</v>
      </c>
      <c r="E22" s="25">
        <v>66.683666666666667</v>
      </c>
      <c r="F22" s="25">
        <v>87.715666666666664</v>
      </c>
      <c r="G22" s="26">
        <v>92.137666666666675</v>
      </c>
      <c r="H22" s="28">
        <f t="shared" si="0"/>
        <v>5.0412887093525871</v>
      </c>
      <c r="I22" s="27">
        <f t="shared" si="4"/>
        <v>31.539957310885725</v>
      </c>
      <c r="J22" s="28">
        <f t="shared" si="1"/>
        <v>1.345988274383459</v>
      </c>
      <c r="K22" s="27">
        <f t="shared" si="2"/>
        <v>1.298293017541192</v>
      </c>
      <c r="L22" s="18"/>
    </row>
    <row r="23" spans="1:12">
      <c r="A23" s="16"/>
      <c r="B23" s="11" t="s">
        <v>5</v>
      </c>
      <c r="C23" s="25">
        <v>104.379</v>
      </c>
      <c r="D23" s="25">
        <v>59.876999999999988</v>
      </c>
      <c r="E23" s="25">
        <v>113.83433333333335</v>
      </c>
      <c r="F23" s="25">
        <v>111.26299999999999</v>
      </c>
      <c r="G23" s="26">
        <v>82.655999999999992</v>
      </c>
      <c r="H23" s="28">
        <f t="shared" si="0"/>
        <v>-25.711152854048514</v>
      </c>
      <c r="I23" s="27">
        <f t="shared" si="4"/>
        <v>-2.2588381361218102</v>
      </c>
      <c r="J23" s="28">
        <f t="shared" si="1"/>
        <v>1.2074758438362794</v>
      </c>
      <c r="K23" s="27">
        <f t="shared" si="2"/>
        <v>1.6468207048989991</v>
      </c>
      <c r="L23" s="18"/>
    </row>
    <row r="24" spans="1:12">
      <c r="A24" s="16"/>
      <c r="B24" s="11" t="s">
        <v>10</v>
      </c>
      <c r="C24" s="25">
        <v>67.600999999999999</v>
      </c>
      <c r="D24" s="25">
        <v>59.779333333333334</v>
      </c>
      <c r="E24" s="25">
        <v>50.944333333333333</v>
      </c>
      <c r="F24" s="25">
        <v>74.678333333333327</v>
      </c>
      <c r="G24" s="26">
        <v>73.717666666666673</v>
      </c>
      <c r="H24" s="28">
        <f t="shared" si="0"/>
        <v>-1.2864061418974559</v>
      </c>
      <c r="I24" s="27">
        <f t="shared" si="4"/>
        <v>46.588105971877795</v>
      </c>
      <c r="J24" s="28">
        <f t="shared" si="1"/>
        <v>1.0769006698119306</v>
      </c>
      <c r="K24" s="27">
        <f t="shared" si="2"/>
        <v>1.1053254499760246</v>
      </c>
      <c r="L24" s="18"/>
    </row>
    <row r="25" spans="1:12">
      <c r="A25" s="16"/>
      <c r="B25" s="11" t="s">
        <v>9</v>
      </c>
      <c r="C25" s="25">
        <v>51.685000000000002</v>
      </c>
      <c r="D25" s="25">
        <v>59.885999999999996</v>
      </c>
      <c r="E25" s="25">
        <v>49.284333333333336</v>
      </c>
      <c r="F25" s="25">
        <v>55.923000000000002</v>
      </c>
      <c r="G25" s="26">
        <v>55.471000000000004</v>
      </c>
      <c r="H25" s="28">
        <f t="shared" si="0"/>
        <v>-0.80825420667703929</v>
      </c>
      <c r="I25" s="27">
        <f t="shared" si="4"/>
        <v>13.470135878203337</v>
      </c>
      <c r="J25" s="28">
        <f t="shared" si="1"/>
        <v>0.81034519615566047</v>
      </c>
      <c r="K25" s="27">
        <f t="shared" si="2"/>
        <v>0.82772488859788729</v>
      </c>
      <c r="L25" s="18"/>
    </row>
    <row r="26" spans="1:12">
      <c r="A26" s="16"/>
      <c r="B26" s="11" t="s">
        <v>18</v>
      </c>
      <c r="C26" s="25">
        <v>57.431000000000004</v>
      </c>
      <c r="D26" s="25">
        <v>58.096000000000004</v>
      </c>
      <c r="E26" s="25">
        <v>46.375666666666667</v>
      </c>
      <c r="F26" s="25">
        <v>61.007666666666665</v>
      </c>
      <c r="G26" s="26">
        <v>47.645666666666671</v>
      </c>
      <c r="H26" s="28">
        <f t="shared" si="0"/>
        <v>-21.902165301628752</v>
      </c>
      <c r="I26" s="27">
        <f t="shared" si="4"/>
        <v>31.551028916026368</v>
      </c>
      <c r="J26" s="28">
        <f t="shared" si="1"/>
        <v>0.69602922429678959</v>
      </c>
      <c r="K26" s="27">
        <f t="shared" si="2"/>
        <v>0.90298381873797384</v>
      </c>
      <c r="L26" s="18"/>
    </row>
    <row r="27" spans="1:12">
      <c r="A27" s="16"/>
      <c r="B27" s="11" t="s">
        <v>17</v>
      </c>
      <c r="C27" s="25">
        <v>52.613666666666667</v>
      </c>
      <c r="D27" s="25">
        <v>39.137666666666668</v>
      </c>
      <c r="E27" s="25">
        <v>28.901999999999997</v>
      </c>
      <c r="F27" s="25">
        <v>37.674666666666667</v>
      </c>
      <c r="G27" s="26">
        <v>47.17166666666666</v>
      </c>
      <c r="H27" s="28">
        <f t="shared" si="0"/>
        <v>25.20792044167608</v>
      </c>
      <c r="I27" s="27">
        <f t="shared" si="4"/>
        <v>30.353147417710446</v>
      </c>
      <c r="J27" s="28">
        <f t="shared" si="1"/>
        <v>0.68910482014006269</v>
      </c>
      <c r="K27" s="27">
        <f t="shared" si="2"/>
        <v>0.55762851187577933</v>
      </c>
      <c r="L27" s="18"/>
    </row>
    <row r="28" spans="1:12">
      <c r="A28" s="16"/>
      <c r="B28" s="11" t="s">
        <v>21</v>
      </c>
      <c r="C28" s="25">
        <v>46.881999999999998</v>
      </c>
      <c r="D28" s="25">
        <v>41.04633333333333</v>
      </c>
      <c r="E28" s="25">
        <v>38.742333333333335</v>
      </c>
      <c r="F28" s="25">
        <v>46.856999999999999</v>
      </c>
      <c r="G28" s="26">
        <v>44.780666666666662</v>
      </c>
      <c r="H28" s="28">
        <f t="shared" si="0"/>
        <v>-4.4312126967866909</v>
      </c>
      <c r="I28" s="27">
        <f t="shared" si="4"/>
        <v>20.94521926918873</v>
      </c>
      <c r="J28" s="28">
        <f t="shared" si="1"/>
        <v>0.65417602195708091</v>
      </c>
      <c r="K28" s="27">
        <f t="shared" si="2"/>
        <v>0.69353763397942181</v>
      </c>
      <c r="L28" s="18"/>
    </row>
    <row r="29" spans="1:12">
      <c r="A29" s="16"/>
      <c r="B29" s="11" t="s">
        <v>8</v>
      </c>
      <c r="C29" s="25">
        <v>55.511666666666663</v>
      </c>
      <c r="D29" s="25">
        <v>40.476333333333336</v>
      </c>
      <c r="E29" s="25">
        <v>47.123666666666658</v>
      </c>
      <c r="F29" s="25">
        <v>31.808333333333337</v>
      </c>
      <c r="G29" s="26">
        <v>44.323333333333331</v>
      </c>
      <c r="H29" s="28">
        <f t="shared" si="0"/>
        <v>39.345035368090109</v>
      </c>
      <c r="I29" s="27">
        <f t="shared" si="4"/>
        <v>-32.500300627427102</v>
      </c>
      <c r="J29" s="28">
        <f t="shared" si="1"/>
        <v>0.64749509192682153</v>
      </c>
      <c r="K29" s="27">
        <f t="shared" si="2"/>
        <v>0.47080001367626562</v>
      </c>
      <c r="L29" s="18"/>
    </row>
    <row r="30" spans="1:12">
      <c r="A30" s="16"/>
      <c r="B30" s="11" t="s">
        <v>14</v>
      </c>
      <c r="C30" s="25">
        <v>41.744</v>
      </c>
      <c r="D30" s="25">
        <v>35.645999999999994</v>
      </c>
      <c r="E30" s="25">
        <v>37.216999999999992</v>
      </c>
      <c r="F30" s="25">
        <v>31.802666666666667</v>
      </c>
      <c r="G30" s="26">
        <v>43.95333333333334</v>
      </c>
      <c r="H30" s="28">
        <f t="shared" si="0"/>
        <v>38.206439711554594</v>
      </c>
      <c r="I30" s="27">
        <f t="shared" si="4"/>
        <v>-14.548011213513512</v>
      </c>
      <c r="J30" s="28">
        <f t="shared" si="1"/>
        <v>0.6420899663192503</v>
      </c>
      <c r="K30" s="27">
        <f t="shared" si="2"/>
        <v>0.47071614047498184</v>
      </c>
      <c r="L30" s="18"/>
    </row>
    <row r="31" spans="1:12">
      <c r="A31" s="16"/>
      <c r="B31" s="11" t="s">
        <v>15</v>
      </c>
      <c r="C31" s="25">
        <v>56.706666666666671</v>
      </c>
      <c r="D31" s="25">
        <v>31.622</v>
      </c>
      <c r="E31" s="25">
        <v>50.918333333333329</v>
      </c>
      <c r="F31" s="25">
        <v>54.202333333333335</v>
      </c>
      <c r="G31" s="26">
        <v>40.454999999999998</v>
      </c>
      <c r="H31" s="28">
        <f t="shared" si="0"/>
        <v>-25.362991753122564</v>
      </c>
      <c r="I31" s="27">
        <f t="shared" si="4"/>
        <v>6.4495433864685481</v>
      </c>
      <c r="J31" s="28">
        <f t="shared" si="1"/>
        <v>0.59098474717378879</v>
      </c>
      <c r="K31" s="27">
        <f t="shared" si="2"/>
        <v>0.8022570377139796</v>
      </c>
      <c r="L31" s="18"/>
    </row>
    <row r="32" spans="1:12">
      <c r="A32" s="16"/>
      <c r="B32" s="11" t="s">
        <v>11</v>
      </c>
      <c r="C32" s="25">
        <v>44.790999999999997</v>
      </c>
      <c r="D32" s="25">
        <v>49.801666666666669</v>
      </c>
      <c r="E32" s="25">
        <v>34.28</v>
      </c>
      <c r="F32" s="25">
        <v>36.778333333333329</v>
      </c>
      <c r="G32" s="26">
        <v>33.276333333333334</v>
      </c>
      <c r="H32" s="28">
        <f t="shared" si="0"/>
        <v>-9.5219105451579189</v>
      </c>
      <c r="I32" s="27">
        <f t="shared" si="4"/>
        <v>7.2880202255931392</v>
      </c>
      <c r="J32" s="28">
        <f t="shared" si="1"/>
        <v>0.48611557142184453</v>
      </c>
      <c r="K32" s="27">
        <f t="shared" si="2"/>
        <v>0.54436174491978784</v>
      </c>
      <c r="L32" s="18"/>
    </row>
    <row r="33" spans="1:14">
      <c r="A33" s="16"/>
      <c r="B33" s="11" t="s">
        <v>186</v>
      </c>
      <c r="C33" s="25">
        <v>20.117999999999999</v>
      </c>
      <c r="D33" s="25">
        <v>21.434333333333331</v>
      </c>
      <c r="E33" s="25">
        <v>21.335999999999999</v>
      </c>
      <c r="F33" s="25">
        <v>30.558000000000003</v>
      </c>
      <c r="G33" s="26">
        <v>33.082333333333331</v>
      </c>
      <c r="H33" s="28">
        <f t="shared" si="0"/>
        <v>8.2607936819599779</v>
      </c>
      <c r="I33" s="27">
        <f t="shared" si="4"/>
        <v>43.222722159730068</v>
      </c>
      <c r="J33" s="28">
        <f t="shared" si="1"/>
        <v>0.48328153258976653</v>
      </c>
      <c r="K33" s="27">
        <f t="shared" si="2"/>
        <v>0.45229363849890458</v>
      </c>
      <c r="L33" s="18"/>
    </row>
    <row r="34" spans="1:14">
      <c r="A34" s="16"/>
      <c r="B34" s="11" t="s">
        <v>3</v>
      </c>
      <c r="C34" s="25">
        <v>43.724666666666671</v>
      </c>
      <c r="D34" s="25">
        <v>41.705999999999996</v>
      </c>
      <c r="E34" s="25">
        <v>26.331333333333333</v>
      </c>
      <c r="F34" s="25">
        <v>35.931666666666665</v>
      </c>
      <c r="G34" s="26">
        <v>32.140333333333331</v>
      </c>
      <c r="H34" s="28">
        <f t="shared" si="0"/>
        <v>-10.551509810288051</v>
      </c>
      <c r="I34" s="27">
        <f t="shared" si="4"/>
        <v>36.45973111881915</v>
      </c>
      <c r="J34" s="28">
        <f t="shared" si="1"/>
        <v>0.46952037496184146</v>
      </c>
      <c r="K34" s="27">
        <f t="shared" si="2"/>
        <v>0.53183010190445945</v>
      </c>
      <c r="L34" s="18"/>
    </row>
    <row r="35" spans="1:14">
      <c r="A35" s="16"/>
      <c r="B35" s="11" t="s">
        <v>16</v>
      </c>
      <c r="C35" s="25">
        <v>24.608333333333334</v>
      </c>
      <c r="D35" s="25">
        <v>14.620666666666667</v>
      </c>
      <c r="E35" s="25">
        <v>14.295666666666667</v>
      </c>
      <c r="F35" s="25">
        <v>7.5130000000000008</v>
      </c>
      <c r="G35" s="26">
        <v>19.585666666666665</v>
      </c>
      <c r="H35" s="28">
        <f t="shared" si="0"/>
        <v>160.6903589334043</v>
      </c>
      <c r="I35" s="27">
        <f t="shared" si="4"/>
        <v>-47.445612889686849</v>
      </c>
      <c r="J35" s="28">
        <f t="shared" si="1"/>
        <v>0.28611618497664321</v>
      </c>
      <c r="K35" s="27">
        <f t="shared" si="2"/>
        <v>0.11120106374901075</v>
      </c>
      <c r="L35" s="18"/>
    </row>
    <row r="36" spans="1:14">
      <c r="A36" s="16"/>
      <c r="B36" s="11" t="s">
        <v>6</v>
      </c>
      <c r="C36" s="25">
        <v>23.08966666666667</v>
      </c>
      <c r="D36" s="25">
        <v>17.015333333333334</v>
      </c>
      <c r="E36" s="25">
        <v>8.6493333333333329</v>
      </c>
      <c r="F36" s="25">
        <v>13.967333333333334</v>
      </c>
      <c r="G36" s="26">
        <v>12.341666666666667</v>
      </c>
      <c r="H36" s="28">
        <f t="shared" si="0"/>
        <v>-11.639062574578784</v>
      </c>
      <c r="I36" s="27">
        <f t="shared" si="4"/>
        <v>61.484507476491459</v>
      </c>
      <c r="J36" s="28">
        <f t="shared" si="1"/>
        <v>0.18029259064894765</v>
      </c>
      <c r="K36" s="27">
        <f t="shared" si="2"/>
        <v>0.20673264001113836</v>
      </c>
      <c r="L36" s="18"/>
    </row>
    <row r="37" spans="1:14">
      <c r="A37" s="16"/>
      <c r="B37" s="11" t="s">
        <v>12</v>
      </c>
      <c r="C37" s="25">
        <v>12.066000000000001</v>
      </c>
      <c r="D37" s="25">
        <v>4.3453333333333335</v>
      </c>
      <c r="E37" s="25">
        <v>9.2096666666666653</v>
      </c>
      <c r="F37" s="25">
        <v>7.6436666666666673</v>
      </c>
      <c r="G37" s="26">
        <v>9.1806666666666672</v>
      </c>
      <c r="H37" s="28">
        <f t="shared" si="0"/>
        <v>20.108150538572247</v>
      </c>
      <c r="I37" s="27">
        <f t="shared" si="4"/>
        <v>-17.003872742408323</v>
      </c>
      <c r="J37" s="28">
        <f t="shared" si="1"/>
        <v>0.13411528782318208</v>
      </c>
      <c r="K37" s="27">
        <f t="shared" si="2"/>
        <v>0.11313508109625828</v>
      </c>
      <c r="L37" s="18"/>
    </row>
    <row r="38" spans="1:14">
      <c r="A38" s="16"/>
      <c r="B38" s="11" t="s">
        <v>13</v>
      </c>
      <c r="C38" s="25">
        <v>5.0389999999999988</v>
      </c>
      <c r="D38" s="25">
        <v>1.9476666666666667</v>
      </c>
      <c r="E38" s="25">
        <v>2.8030000000000004</v>
      </c>
      <c r="F38" s="25">
        <v>1.5490000000000002</v>
      </c>
      <c r="G38" s="26">
        <v>1.1059999999999999</v>
      </c>
      <c r="H38" s="28">
        <f t="shared" si="0"/>
        <v>-28.599096191091043</v>
      </c>
      <c r="I38" s="27">
        <f t="shared" si="4"/>
        <v>-44.737780948983229</v>
      </c>
      <c r="J38" s="28">
        <f t="shared" si="1"/>
        <v>1.6156943032362141E-2</v>
      </c>
      <c r="K38" s="27">
        <f t="shared" si="2"/>
        <v>2.2926986256783927E-2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L12" sqref="L12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98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1934.1569999999999</v>
      </c>
      <c r="D13" s="26">
        <v>1897.5813333333333</v>
      </c>
      <c r="E13" s="26">
        <v>1727.0116666666665</v>
      </c>
      <c r="F13" s="26">
        <v>2095.5580000000004</v>
      </c>
      <c r="G13" s="26">
        <v>2119.4196666666667</v>
      </c>
      <c r="H13" s="28">
        <f t="shared" ref="H13:H38" si="0">IF(OR(OR(G13=0,F13=0),G13=""),"",(G13/F13-1)*100)</f>
        <v>1.138678417236183</v>
      </c>
      <c r="I13" s="27">
        <f>IF(OR(OR(G13=0,F13=0),F13=""),"",(F13/E13-1)*100)</f>
        <v>21.340118335429146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1019.6933333333334</v>
      </c>
      <c r="D14" s="25">
        <f t="shared" ref="D14:G14" si="3">D13-SUM(D15:D38)</f>
        <v>930.23633333333316</v>
      </c>
      <c r="E14" s="25">
        <f t="shared" si="3"/>
        <v>894.83966666666652</v>
      </c>
      <c r="F14" s="25">
        <f t="shared" si="3"/>
        <v>1034.5531666666668</v>
      </c>
      <c r="G14" s="26">
        <f t="shared" si="3"/>
        <v>980.83166666666602</v>
      </c>
      <c r="H14" s="28">
        <f t="shared" si="0"/>
        <v>-5.1927249107062927</v>
      </c>
      <c r="I14" s="27">
        <f>IF(OR(OR(G14=0,F14=0),F14=""),"",(F14/E14-1)*100)</f>
        <v>15.613243936809562</v>
      </c>
      <c r="J14" s="28">
        <f t="shared" si="1"/>
        <v>46.278312978442656</v>
      </c>
      <c r="K14" s="27">
        <f t="shared" si="2"/>
        <v>49.368863408536846</v>
      </c>
      <c r="L14" s="18"/>
    </row>
    <row r="15" spans="1:15">
      <c r="A15" s="16"/>
      <c r="B15" s="12" t="s">
        <v>4</v>
      </c>
      <c r="C15" s="109">
        <v>302.637</v>
      </c>
      <c r="D15" s="109">
        <v>415.32499999999999</v>
      </c>
      <c r="E15" s="109">
        <v>216.39400000000001</v>
      </c>
      <c r="F15" s="109">
        <v>328.91233333333332</v>
      </c>
      <c r="G15" s="109">
        <v>490.8923333333334</v>
      </c>
      <c r="H15" s="50">
        <f t="shared" si="0"/>
        <v>49.247165151403081</v>
      </c>
      <c r="I15" s="36">
        <f t="shared" ref="I15:I38" si="4">IF(OR(OR(G15=0,F15=0),F15=""),"",(F15/E15-1)*100)</f>
        <v>51.996974654257187</v>
      </c>
      <c r="J15" s="50">
        <f t="shared" si="1"/>
        <v>23.161639058742342</v>
      </c>
      <c r="K15" s="36">
        <f t="shared" si="2"/>
        <v>15.695692189542513</v>
      </c>
      <c r="L15" s="18"/>
      <c r="N15" s="23" t="s">
        <v>4</v>
      </c>
      <c r="O15" s="34">
        <f>J15</f>
        <v>23.161639058742342</v>
      </c>
    </row>
    <row r="16" spans="1:15">
      <c r="A16" s="16"/>
      <c r="B16" s="11" t="s">
        <v>23</v>
      </c>
      <c r="C16" s="55">
        <v>116.88333333333333</v>
      </c>
      <c r="D16" s="55">
        <v>129.25</v>
      </c>
      <c r="E16" s="55">
        <v>178.27033333333335</v>
      </c>
      <c r="F16" s="55">
        <v>172.482</v>
      </c>
      <c r="G16" s="56">
        <v>169.61433333333335</v>
      </c>
      <c r="H16" s="28">
        <f t="shared" si="0"/>
        <v>-1.6625889464794263</v>
      </c>
      <c r="I16" s="27">
        <f t="shared" si="4"/>
        <v>-3.2469414428648702</v>
      </c>
      <c r="J16" s="28">
        <f t="shared" si="1"/>
        <v>8.0028668225059736</v>
      </c>
      <c r="K16" s="27">
        <f t="shared" si="2"/>
        <v>8.2308387551191604</v>
      </c>
      <c r="L16" s="18"/>
      <c r="N16" s="23" t="s">
        <v>37</v>
      </c>
      <c r="O16" s="34">
        <f>100-O15</f>
        <v>76.838360941257662</v>
      </c>
    </row>
    <row r="17" spans="1:12">
      <c r="A17" s="16"/>
      <c r="B17" s="11" t="s">
        <v>24</v>
      </c>
      <c r="C17" s="25">
        <v>149.72166666666666</v>
      </c>
      <c r="D17" s="25">
        <v>166.71633333333332</v>
      </c>
      <c r="E17" s="25">
        <v>180.01199999999997</v>
      </c>
      <c r="F17" s="25">
        <v>220.43833333333336</v>
      </c>
      <c r="G17" s="26">
        <v>130.03266666666667</v>
      </c>
      <c r="H17" s="28">
        <f t="shared" si="0"/>
        <v>-41.01177199972782</v>
      </c>
      <c r="I17" s="27">
        <f t="shared" si="4"/>
        <v>22.457576902280628</v>
      </c>
      <c r="J17" s="28">
        <f t="shared" si="1"/>
        <v>6.1352958412043304</v>
      </c>
      <c r="K17" s="27">
        <f t="shared" si="2"/>
        <v>10.519314346505002</v>
      </c>
      <c r="L17" s="18"/>
    </row>
    <row r="18" spans="1:12">
      <c r="A18" s="16"/>
      <c r="B18" s="11" t="s">
        <v>19</v>
      </c>
      <c r="C18" s="25">
        <v>27.117999999999999</v>
      </c>
      <c r="D18" s="25">
        <v>20.413333333333338</v>
      </c>
      <c r="E18" s="25">
        <v>55.972000000000001</v>
      </c>
      <c r="F18" s="25">
        <v>61.090833333333336</v>
      </c>
      <c r="G18" s="26">
        <v>65.385333333333335</v>
      </c>
      <c r="H18" s="28">
        <f t="shared" si="0"/>
        <v>7.0296962173812094</v>
      </c>
      <c r="I18" s="27">
        <f t="shared" si="4"/>
        <v>9.1453464827651931</v>
      </c>
      <c r="J18" s="28">
        <f t="shared" si="1"/>
        <v>3.0850583469468607</v>
      </c>
      <c r="K18" s="27">
        <f t="shared" si="2"/>
        <v>2.915253757392223</v>
      </c>
      <c r="L18" s="18"/>
    </row>
    <row r="19" spans="1:12">
      <c r="A19" s="16"/>
      <c r="B19" s="11" t="s">
        <v>20</v>
      </c>
      <c r="C19" s="25">
        <v>38.423000000000002</v>
      </c>
      <c r="D19" s="25">
        <v>21.26</v>
      </c>
      <c r="E19" s="25">
        <v>28.231666666666666</v>
      </c>
      <c r="F19" s="25">
        <v>48.27</v>
      </c>
      <c r="G19" s="26">
        <v>42.524666666666668</v>
      </c>
      <c r="H19" s="28">
        <f t="shared" si="0"/>
        <v>-11.902492921759544</v>
      </c>
      <c r="I19" s="27">
        <f t="shared" si="4"/>
        <v>70.978215951354869</v>
      </c>
      <c r="J19" s="28">
        <f t="shared" si="1"/>
        <v>2.0064297475142174</v>
      </c>
      <c r="K19" s="27">
        <f t="shared" si="2"/>
        <v>2.3034437605640115</v>
      </c>
      <c r="L19" s="18"/>
    </row>
    <row r="20" spans="1:12">
      <c r="A20" s="16"/>
      <c r="B20" s="11" t="s">
        <v>25</v>
      </c>
      <c r="C20" s="25">
        <v>35.685666666666663</v>
      </c>
      <c r="D20" s="25">
        <v>20.451000000000001</v>
      </c>
      <c r="E20" s="25">
        <v>13.430333333333332</v>
      </c>
      <c r="F20" s="25">
        <v>21.128666666666668</v>
      </c>
      <c r="G20" s="26">
        <v>41.286999999999999</v>
      </c>
      <c r="H20" s="28">
        <f t="shared" si="0"/>
        <v>95.407503234152642</v>
      </c>
      <c r="I20" s="27">
        <f t="shared" si="4"/>
        <v>57.320493410439077</v>
      </c>
      <c r="J20" s="28">
        <f t="shared" si="1"/>
        <v>1.9480332587898668</v>
      </c>
      <c r="K20" s="27">
        <f t="shared" si="2"/>
        <v>1.0082596934404422</v>
      </c>
      <c r="L20" s="18"/>
    </row>
    <row r="21" spans="1:12">
      <c r="A21" s="16"/>
      <c r="B21" s="11" t="s">
        <v>22</v>
      </c>
      <c r="C21" s="25">
        <v>15.048000000000002</v>
      </c>
      <c r="D21" s="25">
        <v>14.221666666666666</v>
      </c>
      <c r="E21" s="25">
        <v>14.863666666666665</v>
      </c>
      <c r="F21" s="25">
        <v>23.625</v>
      </c>
      <c r="G21" s="26">
        <v>27.734666666666669</v>
      </c>
      <c r="H21" s="28">
        <f t="shared" si="0"/>
        <v>17.395414462081149</v>
      </c>
      <c r="I21" s="27">
        <f t="shared" si="4"/>
        <v>58.944630082303618</v>
      </c>
      <c r="J21" s="28">
        <f t="shared" si="1"/>
        <v>1.3085972119097382</v>
      </c>
      <c r="K21" s="27">
        <f t="shared" si="2"/>
        <v>1.1273846870380106</v>
      </c>
      <c r="L21" s="18"/>
    </row>
    <row r="22" spans="1:12">
      <c r="A22" s="16"/>
      <c r="B22" s="11" t="s">
        <v>7</v>
      </c>
      <c r="C22" s="25">
        <v>29.818333333333332</v>
      </c>
      <c r="D22" s="25">
        <v>28.859666666666669</v>
      </c>
      <c r="E22" s="25">
        <v>22.938333333333333</v>
      </c>
      <c r="F22" s="25">
        <v>32.520000000000003</v>
      </c>
      <c r="G22" s="26">
        <v>27.581</v>
      </c>
      <c r="H22" s="28">
        <f t="shared" si="0"/>
        <v>-15.187576875768771</v>
      </c>
      <c r="I22" s="27">
        <f t="shared" si="4"/>
        <v>41.77141611567248</v>
      </c>
      <c r="J22" s="28">
        <f t="shared" si="1"/>
        <v>1.3013467994933832</v>
      </c>
      <c r="K22" s="27">
        <f t="shared" si="2"/>
        <v>1.5518539692053379</v>
      </c>
      <c r="L22" s="18"/>
    </row>
    <row r="23" spans="1:12">
      <c r="A23" s="16"/>
      <c r="B23" s="11" t="s">
        <v>10</v>
      </c>
      <c r="C23" s="25">
        <v>19.361000000000001</v>
      </c>
      <c r="D23" s="25">
        <v>17.476333333333333</v>
      </c>
      <c r="E23" s="25">
        <v>15.528333333333334</v>
      </c>
      <c r="F23" s="25">
        <v>26.741333333333333</v>
      </c>
      <c r="G23" s="26">
        <v>26.650666666666666</v>
      </c>
      <c r="H23" s="28">
        <f t="shared" si="0"/>
        <v>-0.3390506581571584</v>
      </c>
      <c r="I23" s="27">
        <f t="shared" si="4"/>
        <v>72.209938821509056</v>
      </c>
      <c r="J23" s="28">
        <f t="shared" si="1"/>
        <v>1.2574511356017426</v>
      </c>
      <c r="K23" s="27">
        <f t="shared" si="2"/>
        <v>1.2760960724223966</v>
      </c>
      <c r="L23" s="18"/>
    </row>
    <row r="24" spans="1:12">
      <c r="A24" s="16"/>
      <c r="B24" s="11" t="s">
        <v>9</v>
      </c>
      <c r="C24" s="25">
        <v>18.495333333333335</v>
      </c>
      <c r="D24" s="25">
        <v>19.805</v>
      </c>
      <c r="E24" s="25">
        <v>14.577666666666667</v>
      </c>
      <c r="F24" s="25">
        <v>17.665333333333333</v>
      </c>
      <c r="G24" s="26">
        <v>19.165666666666667</v>
      </c>
      <c r="H24" s="28">
        <f t="shared" si="0"/>
        <v>8.4930938184013982</v>
      </c>
      <c r="I24" s="27">
        <f t="shared" si="4"/>
        <v>21.180801682939652</v>
      </c>
      <c r="J24" s="28">
        <f t="shared" si="1"/>
        <v>0.90428842234957718</v>
      </c>
      <c r="K24" s="27">
        <f t="shared" si="2"/>
        <v>0.8429894726527889</v>
      </c>
      <c r="L24" s="18"/>
    </row>
    <row r="25" spans="1:12">
      <c r="A25" s="16"/>
      <c r="B25" s="11" t="s">
        <v>21</v>
      </c>
      <c r="C25" s="25">
        <v>13.72</v>
      </c>
      <c r="D25" s="25">
        <v>13.209333333333333</v>
      </c>
      <c r="E25" s="25">
        <v>14.349666666666666</v>
      </c>
      <c r="F25" s="25">
        <v>16.097333333333335</v>
      </c>
      <c r="G25" s="26">
        <v>16.641000000000002</v>
      </c>
      <c r="H25" s="28">
        <f t="shared" si="0"/>
        <v>3.3773709931251616</v>
      </c>
      <c r="I25" s="27">
        <f t="shared" si="4"/>
        <v>12.179144695579481</v>
      </c>
      <c r="J25" s="28">
        <f t="shared" si="1"/>
        <v>0.78516776369128727</v>
      </c>
      <c r="K25" s="27">
        <f t="shared" si="2"/>
        <v>0.76816453342419211</v>
      </c>
      <c r="L25" s="18"/>
    </row>
    <row r="26" spans="1:12">
      <c r="A26" s="16"/>
      <c r="B26" s="11" t="s">
        <v>17</v>
      </c>
      <c r="C26" s="25">
        <v>11.336</v>
      </c>
      <c r="D26" s="25">
        <v>2.8973333333333335</v>
      </c>
      <c r="E26" s="25">
        <v>2.4136666666666668</v>
      </c>
      <c r="F26" s="25">
        <v>3.9329999999999998</v>
      </c>
      <c r="G26" s="26">
        <v>12.38</v>
      </c>
      <c r="H26" s="28">
        <f t="shared" si="0"/>
        <v>214.77243834223242</v>
      </c>
      <c r="I26" s="27">
        <f t="shared" si="4"/>
        <v>62.947106753210868</v>
      </c>
      <c r="J26" s="28">
        <f t="shared" si="1"/>
        <v>0.58412216300090958</v>
      </c>
      <c r="K26" s="27">
        <f t="shared" si="2"/>
        <v>0.18768270789928024</v>
      </c>
      <c r="L26" s="18"/>
    </row>
    <row r="27" spans="1:12">
      <c r="A27" s="16"/>
      <c r="B27" s="11" t="s">
        <v>5</v>
      </c>
      <c r="C27" s="25">
        <v>24.659000000000002</v>
      </c>
      <c r="D27" s="25">
        <v>11.728999999999999</v>
      </c>
      <c r="E27" s="25">
        <v>17.918666666666663</v>
      </c>
      <c r="F27" s="25">
        <v>16.169666666666668</v>
      </c>
      <c r="G27" s="26">
        <v>9.8103333333333325</v>
      </c>
      <c r="H27" s="28">
        <f t="shared" si="0"/>
        <v>-39.328784349296022</v>
      </c>
      <c r="I27" s="27">
        <f t="shared" si="4"/>
        <v>-9.7607708906912514</v>
      </c>
      <c r="J27" s="28">
        <f t="shared" si="1"/>
        <v>0.4628782816176566</v>
      </c>
      <c r="K27" s="27">
        <f t="shared" si="2"/>
        <v>0.77161627913265407</v>
      </c>
      <c r="L27" s="18"/>
    </row>
    <row r="28" spans="1:12">
      <c r="A28" s="16"/>
      <c r="B28" s="11" t="s">
        <v>14</v>
      </c>
      <c r="C28" s="25">
        <v>12.384666666666666</v>
      </c>
      <c r="D28" s="25">
        <v>9.6429999999999989</v>
      </c>
      <c r="E28" s="25">
        <v>7.3079999999999998</v>
      </c>
      <c r="F28" s="25">
        <v>4.0213333333333336</v>
      </c>
      <c r="G28" s="26">
        <v>9.2176666666666662</v>
      </c>
      <c r="H28" s="28">
        <f t="shared" si="0"/>
        <v>129.21916445623341</v>
      </c>
      <c r="I28" s="27">
        <f t="shared" si="4"/>
        <v>-44.973544973544968</v>
      </c>
      <c r="J28" s="28">
        <f t="shared" si="1"/>
        <v>0.43491465195110801</v>
      </c>
      <c r="K28" s="27">
        <f t="shared" si="2"/>
        <v>0.19189797339578923</v>
      </c>
      <c r="L28" s="18"/>
    </row>
    <row r="29" spans="1:12">
      <c r="A29" s="16"/>
      <c r="B29" s="11" t="s">
        <v>3</v>
      </c>
      <c r="C29" s="25">
        <v>16.847666666666665</v>
      </c>
      <c r="D29" s="25">
        <v>15.393666666666668</v>
      </c>
      <c r="E29" s="25">
        <v>9.8186666666666671</v>
      </c>
      <c r="F29" s="25">
        <v>14.244666666666667</v>
      </c>
      <c r="G29" s="26">
        <v>9.0469999999999988</v>
      </c>
      <c r="H29" s="28">
        <f t="shared" si="0"/>
        <v>-36.488510319651809</v>
      </c>
      <c r="I29" s="27">
        <f t="shared" si="4"/>
        <v>45.077403585008156</v>
      </c>
      <c r="J29" s="28">
        <f t="shared" si="1"/>
        <v>0.42686213317198929</v>
      </c>
      <c r="K29" s="27">
        <f t="shared" si="2"/>
        <v>0.67975530463326062</v>
      </c>
      <c r="L29" s="18"/>
    </row>
    <row r="30" spans="1:12">
      <c r="A30" s="16"/>
      <c r="B30" s="11" t="s">
        <v>18</v>
      </c>
      <c r="C30" s="25">
        <v>14.362333333333334</v>
      </c>
      <c r="D30" s="25">
        <v>11.739666666666666</v>
      </c>
      <c r="E30" s="25">
        <v>4.4703333333333326</v>
      </c>
      <c r="F30" s="25">
        <v>15.938333333333333</v>
      </c>
      <c r="G30" s="26">
        <v>8.945666666666666</v>
      </c>
      <c r="H30" s="28">
        <f t="shared" si="0"/>
        <v>-43.873261528808946</v>
      </c>
      <c r="I30" s="27">
        <f t="shared" si="4"/>
        <v>256.53567966594591</v>
      </c>
      <c r="J30" s="28">
        <f t="shared" si="1"/>
        <v>0.42208095014688768</v>
      </c>
      <c r="K30" s="27">
        <f t="shared" si="2"/>
        <v>0.76057705553047583</v>
      </c>
      <c r="L30" s="18"/>
    </row>
    <row r="31" spans="1:12">
      <c r="A31" s="16"/>
      <c r="B31" s="11" t="s">
        <v>16</v>
      </c>
      <c r="C31" s="25">
        <v>7.6360000000000001</v>
      </c>
      <c r="D31" s="25">
        <v>4.2106666666666666</v>
      </c>
      <c r="E31" s="25">
        <v>3.9436666666666667</v>
      </c>
      <c r="F31" s="25">
        <v>2.2769999999999997</v>
      </c>
      <c r="G31" s="26">
        <v>6.8256666666666668</v>
      </c>
      <c r="H31" s="28">
        <f t="shared" si="0"/>
        <v>199.7657736788172</v>
      </c>
      <c r="I31" s="27">
        <f t="shared" si="4"/>
        <v>-42.261854450173288</v>
      </c>
      <c r="J31" s="28">
        <f t="shared" si="1"/>
        <v>0.32205356843752353</v>
      </c>
      <c r="K31" s="27">
        <f t="shared" si="2"/>
        <v>0.10865840983642538</v>
      </c>
      <c r="L31" s="18"/>
    </row>
    <row r="32" spans="1:12">
      <c r="A32" s="16"/>
      <c r="B32" s="11" t="s">
        <v>11</v>
      </c>
      <c r="C32" s="25">
        <v>12.532333333333334</v>
      </c>
      <c r="D32" s="25">
        <v>18.361999999999998</v>
      </c>
      <c r="E32" s="25">
        <v>8.673</v>
      </c>
      <c r="F32" s="25">
        <v>9.2633333333333336</v>
      </c>
      <c r="G32" s="26">
        <v>6.0183333333333335</v>
      </c>
      <c r="H32" s="28">
        <f t="shared" si="0"/>
        <v>-35.030586541921551</v>
      </c>
      <c r="I32" s="27">
        <f t="shared" si="4"/>
        <v>6.8065644336830822</v>
      </c>
      <c r="J32" s="28">
        <f t="shared" si="1"/>
        <v>0.28396137999411475</v>
      </c>
      <c r="K32" s="27">
        <f t="shared" si="2"/>
        <v>0.44204614395465708</v>
      </c>
      <c r="L32" s="18"/>
    </row>
    <row r="33" spans="1:14">
      <c r="A33" s="16"/>
      <c r="B33" s="11" t="s">
        <v>8</v>
      </c>
      <c r="C33" s="25">
        <v>15.416666666666666</v>
      </c>
      <c r="D33" s="25">
        <v>8.7366666666666664</v>
      </c>
      <c r="E33" s="25">
        <v>5.1356666666666664</v>
      </c>
      <c r="F33" s="25">
        <v>5.6640000000000006</v>
      </c>
      <c r="G33" s="26">
        <v>5.5843333333333334</v>
      </c>
      <c r="H33" s="28">
        <f t="shared" si="0"/>
        <v>-1.4065442561205344</v>
      </c>
      <c r="I33" s="27">
        <f t="shared" si="4"/>
        <v>10.287531641461701</v>
      </c>
      <c r="J33" s="28">
        <f t="shared" si="1"/>
        <v>0.26348407638002791</v>
      </c>
      <c r="K33" s="27">
        <f t="shared" si="2"/>
        <v>0.270286004968605</v>
      </c>
      <c r="L33" s="18"/>
    </row>
    <row r="34" spans="1:14">
      <c r="A34" s="16"/>
      <c r="B34" s="11" t="s">
        <v>15</v>
      </c>
      <c r="C34" s="25">
        <v>15.712000000000002</v>
      </c>
      <c r="D34" s="25">
        <v>6.5106666666666664</v>
      </c>
      <c r="E34" s="25">
        <v>8.9673333333333343</v>
      </c>
      <c r="F34" s="25">
        <v>10.925666666666666</v>
      </c>
      <c r="G34" s="26">
        <v>4.7149999999999999</v>
      </c>
      <c r="H34" s="28">
        <f t="shared" si="0"/>
        <v>-56.844738688714649</v>
      </c>
      <c r="I34" s="27">
        <f t="shared" si="4"/>
        <v>21.83852501672736</v>
      </c>
      <c r="J34" s="28">
        <f t="shared" si="1"/>
        <v>0.22246655884889244</v>
      </c>
      <c r="K34" s="27">
        <f t="shared" si="2"/>
        <v>0.52137266860028042</v>
      </c>
      <c r="L34" s="18"/>
    </row>
    <row r="35" spans="1:14">
      <c r="A35" s="16"/>
      <c r="B35" s="11" t="s">
        <v>177</v>
      </c>
      <c r="C35" s="25">
        <v>5.8023333333333333</v>
      </c>
      <c r="D35" s="25">
        <v>6.5186666666666673</v>
      </c>
      <c r="E35" s="25">
        <v>5.4430000000000005</v>
      </c>
      <c r="F35" s="25">
        <v>7.3616666666666672</v>
      </c>
      <c r="G35" s="26">
        <v>4.6283333333333339</v>
      </c>
      <c r="H35" s="28">
        <f t="shared" si="0"/>
        <v>-37.129273262395287</v>
      </c>
      <c r="I35" s="27">
        <f t="shared" si="4"/>
        <v>35.250168412027683</v>
      </c>
      <c r="J35" s="28">
        <f t="shared" si="1"/>
        <v>0.21837738915637131</v>
      </c>
      <c r="K35" s="27">
        <f t="shared" si="2"/>
        <v>0.35129863581283199</v>
      </c>
      <c r="L35" s="18"/>
    </row>
    <row r="36" spans="1:14">
      <c r="A36" s="16"/>
      <c r="B36" s="11" t="s">
        <v>6</v>
      </c>
      <c r="C36" s="25">
        <v>7.5076666666666663</v>
      </c>
      <c r="D36" s="25">
        <v>3.903</v>
      </c>
      <c r="E36" s="25">
        <v>1.7746666666666666</v>
      </c>
      <c r="F36" s="25">
        <v>1.4813333333333334</v>
      </c>
      <c r="G36" s="26">
        <v>2.0046666666666666</v>
      </c>
      <c r="H36" s="28">
        <f t="shared" si="0"/>
        <v>35.328532853285324</v>
      </c>
      <c r="I36" s="27">
        <f t="shared" si="4"/>
        <v>-16.528925619834702</v>
      </c>
      <c r="J36" s="28">
        <f t="shared" si="1"/>
        <v>9.4585640503162885E-2</v>
      </c>
      <c r="K36" s="27">
        <f t="shared" si="2"/>
        <v>7.0689207043342778E-2</v>
      </c>
      <c r="L36" s="18"/>
    </row>
    <row r="37" spans="1:14">
      <c r="A37" s="16"/>
      <c r="B37" s="11" t="s">
        <v>12</v>
      </c>
      <c r="C37" s="25">
        <v>2.1493333333333333</v>
      </c>
      <c r="D37" s="25">
        <v>0.28899999999999998</v>
      </c>
      <c r="E37" s="25">
        <v>0.8796666666666666</v>
      </c>
      <c r="F37" s="25">
        <v>0.37966666666666665</v>
      </c>
      <c r="G37" s="26">
        <v>1.4959999999999998</v>
      </c>
      <c r="H37" s="28">
        <f t="shared" si="0"/>
        <v>294.02985074626861</v>
      </c>
      <c r="I37" s="27">
        <f t="shared" si="4"/>
        <v>-56.839712012125808</v>
      </c>
      <c r="J37" s="28">
        <f t="shared" si="1"/>
        <v>7.0585359923211674E-2</v>
      </c>
      <c r="K37" s="27">
        <f t="shared" si="2"/>
        <v>1.8117688303863056E-2</v>
      </c>
      <c r="L37" s="18"/>
    </row>
    <row r="38" spans="1:14">
      <c r="A38" s="16"/>
      <c r="B38" s="11" t="s">
        <v>13</v>
      </c>
      <c r="C38" s="25">
        <v>1.2063333333333333</v>
      </c>
      <c r="D38" s="25">
        <v>0.42399999999999999</v>
      </c>
      <c r="E38" s="25">
        <v>0.85766666666666669</v>
      </c>
      <c r="F38" s="25">
        <v>0.37399999999999994</v>
      </c>
      <c r="G38" s="26">
        <v>0.40566666666666668</v>
      </c>
      <c r="H38" s="28">
        <f t="shared" si="0"/>
        <v>8.4670231729055523</v>
      </c>
      <c r="I38" s="27">
        <f t="shared" si="4"/>
        <v>-56.393315196268958</v>
      </c>
      <c r="J38" s="28">
        <f t="shared" si="1"/>
        <v>1.9140459676147196E-2</v>
      </c>
      <c r="K38" s="27">
        <f t="shared" si="2"/>
        <v>1.7847275045596439E-2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Normal="100" zoomScaleSheetLayoutView="100" workbookViewId="0">
      <pane ySplit="11" topLeftCell="A24" activePane="bottomLeft" state="frozen"/>
      <selection activeCell="L12" sqref="L12"/>
      <selection pane="bottomLeft" activeCell="J36" sqref="J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97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3195.4876666666664</v>
      </c>
      <c r="D13" s="26">
        <v>3279.2469999999998</v>
      </c>
      <c r="E13" s="26">
        <v>2886.0493333333329</v>
      </c>
      <c r="F13" s="26">
        <v>3560.5076666666669</v>
      </c>
      <c r="G13" s="26">
        <v>3543.0256666666669</v>
      </c>
      <c r="H13" s="28">
        <f t="shared" ref="H13:H38" si="0">IF(OR(OR(G13=0,F13=0),G13=""),"",(G13/F13-1)*100)</f>
        <v>-0.49099739803022402</v>
      </c>
      <c r="I13" s="27">
        <f>IF(OR(OR(G13=0,F13=0),F13=""),"",(F13/E13-1)*100)</f>
        <v>23.369605139574912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1342.5083333333328</v>
      </c>
      <c r="D14" s="25">
        <f t="shared" ref="D14:G14" si="3">D13-SUM(D15:D38)</f>
        <v>1388.8566666666666</v>
      </c>
      <c r="E14" s="25">
        <f t="shared" si="3"/>
        <v>1276.2309999999993</v>
      </c>
      <c r="F14" s="25">
        <f t="shared" si="3"/>
        <v>1484.8471666666674</v>
      </c>
      <c r="G14" s="26">
        <f t="shared" si="3"/>
        <v>1524.7630000000004</v>
      </c>
      <c r="H14" s="28">
        <f t="shared" si="0"/>
        <v>2.6882115701469811</v>
      </c>
      <c r="I14" s="27">
        <f>IF(OR(OR(G14=0,F14=0),F14=""),"",(F14/E14-1)*100)</f>
        <v>16.3462701240346</v>
      </c>
      <c r="J14" s="28">
        <f t="shared" si="1"/>
        <v>43.035618238535676</v>
      </c>
      <c r="K14" s="27">
        <f t="shared" si="2"/>
        <v>41.703243067491428</v>
      </c>
      <c r="L14" s="18"/>
    </row>
    <row r="15" spans="1:15">
      <c r="A15" s="16"/>
      <c r="B15" s="12" t="s">
        <v>4</v>
      </c>
      <c r="C15" s="109">
        <v>701.94766666666658</v>
      </c>
      <c r="D15" s="109">
        <v>865.48599999999988</v>
      </c>
      <c r="E15" s="109">
        <v>589.42666666666662</v>
      </c>
      <c r="F15" s="109">
        <v>825.09533333333331</v>
      </c>
      <c r="G15" s="109">
        <v>904.86733333333325</v>
      </c>
      <c r="H15" s="50">
        <f t="shared" si="0"/>
        <v>9.6682161172486616</v>
      </c>
      <c r="I15" s="36">
        <f t="shared" ref="I15:I38" si="4">IF(OR(OR(G15=0,F15=0),F15=""),"",(F15/E15-1)*100)</f>
        <v>39.982695048295525</v>
      </c>
      <c r="J15" s="50">
        <f t="shared" si="1"/>
        <v>25.53939537741612</v>
      </c>
      <c r="K15" s="36">
        <f t="shared" si="2"/>
        <v>23.173530591096416</v>
      </c>
      <c r="L15" s="18"/>
      <c r="N15" s="23" t="s">
        <v>4</v>
      </c>
      <c r="O15" s="34">
        <f>J15</f>
        <v>25.53939537741612</v>
      </c>
    </row>
    <row r="16" spans="1:15">
      <c r="A16" s="16"/>
      <c r="B16" s="11" t="s">
        <v>23</v>
      </c>
      <c r="C16" s="55">
        <v>215.92200000000003</v>
      </c>
      <c r="D16" s="55">
        <v>203.601</v>
      </c>
      <c r="E16" s="55">
        <v>237.81433333333334</v>
      </c>
      <c r="F16" s="55">
        <v>256.74366666666668</v>
      </c>
      <c r="G16" s="56">
        <v>235.446</v>
      </c>
      <c r="H16" s="28">
        <f t="shared" si="0"/>
        <v>-8.295303616707205</v>
      </c>
      <c r="I16" s="27">
        <f t="shared" si="4"/>
        <v>7.9597108668807426</v>
      </c>
      <c r="J16" s="28">
        <f t="shared" si="1"/>
        <v>6.6453371256977434</v>
      </c>
      <c r="K16" s="27">
        <f t="shared" si="2"/>
        <v>7.210872457045685</v>
      </c>
      <c r="L16" s="18"/>
      <c r="N16" s="23" t="s">
        <v>37</v>
      </c>
      <c r="O16" s="34">
        <f>100-O15</f>
        <v>74.460604622583872</v>
      </c>
    </row>
    <row r="17" spans="1:12">
      <c r="A17" s="16"/>
      <c r="B17" s="11" t="s">
        <v>24</v>
      </c>
      <c r="C17" s="25">
        <v>229.10599999999999</v>
      </c>
      <c r="D17" s="25">
        <v>217.34</v>
      </c>
      <c r="E17" s="25">
        <v>245.98300000000003</v>
      </c>
      <c r="F17" s="25">
        <v>298.66500000000002</v>
      </c>
      <c r="G17" s="26">
        <v>166.63700000000003</v>
      </c>
      <c r="H17" s="28">
        <f t="shared" si="0"/>
        <v>-44.206050256976873</v>
      </c>
      <c r="I17" s="27">
        <f t="shared" si="4"/>
        <v>21.416927186025035</v>
      </c>
      <c r="J17" s="28">
        <f t="shared" si="1"/>
        <v>4.7032399896999522</v>
      </c>
      <c r="K17" s="27">
        <f t="shared" si="2"/>
        <v>8.3882700996852222</v>
      </c>
      <c r="L17" s="18"/>
    </row>
    <row r="18" spans="1:12">
      <c r="A18" s="16"/>
      <c r="B18" s="11" t="s">
        <v>19</v>
      </c>
      <c r="C18" s="25">
        <v>63.695</v>
      </c>
      <c r="D18" s="25">
        <v>53.317666666666668</v>
      </c>
      <c r="E18" s="25">
        <v>103.00433333333332</v>
      </c>
      <c r="F18" s="25">
        <v>145.24083333333334</v>
      </c>
      <c r="G18" s="26">
        <v>116.32066666666667</v>
      </c>
      <c r="H18" s="28">
        <f t="shared" si="0"/>
        <v>-19.91187051391654</v>
      </c>
      <c r="I18" s="27">
        <f t="shared" si="4"/>
        <v>41.004585567597495</v>
      </c>
      <c r="J18" s="28">
        <f t="shared" si="1"/>
        <v>3.2830884563165732</v>
      </c>
      <c r="K18" s="27">
        <f t="shared" si="2"/>
        <v>4.079216980574774</v>
      </c>
      <c r="L18" s="18"/>
    </row>
    <row r="19" spans="1:12">
      <c r="A19" s="16"/>
      <c r="B19" s="11" t="s">
        <v>25</v>
      </c>
      <c r="C19" s="25">
        <v>73.434333333333328</v>
      </c>
      <c r="D19" s="25">
        <v>68.500666666666675</v>
      </c>
      <c r="E19" s="25">
        <v>58.215666666666664</v>
      </c>
      <c r="F19" s="25">
        <v>99.215666666666664</v>
      </c>
      <c r="G19" s="26">
        <v>94.412333333333336</v>
      </c>
      <c r="H19" s="28">
        <f t="shared" si="0"/>
        <v>-4.8413053046057808</v>
      </c>
      <c r="I19" s="27">
        <f t="shared" si="4"/>
        <v>70.427777173384015</v>
      </c>
      <c r="J19" s="28">
        <f t="shared" si="1"/>
        <v>2.6647374931990804</v>
      </c>
      <c r="K19" s="27">
        <f t="shared" si="2"/>
        <v>2.7865595570968669</v>
      </c>
      <c r="L19" s="18"/>
    </row>
    <row r="20" spans="1:12">
      <c r="A20" s="16"/>
      <c r="B20" s="11" t="s">
        <v>20</v>
      </c>
      <c r="C20" s="25">
        <v>60.993666666666662</v>
      </c>
      <c r="D20" s="25">
        <v>58.031333333333329</v>
      </c>
      <c r="E20" s="25">
        <v>46.984333333333332</v>
      </c>
      <c r="F20" s="25">
        <v>65.536333333333332</v>
      </c>
      <c r="G20" s="26">
        <v>92.182000000000002</v>
      </c>
      <c r="H20" s="28">
        <f t="shared" si="0"/>
        <v>40.657853913096552</v>
      </c>
      <c r="I20" s="27">
        <f t="shared" si="4"/>
        <v>39.485502259618464</v>
      </c>
      <c r="J20" s="28">
        <f t="shared" si="1"/>
        <v>2.6017875305635663</v>
      </c>
      <c r="K20" s="27">
        <f t="shared" si="2"/>
        <v>1.8406457581002258</v>
      </c>
      <c r="L20" s="18"/>
    </row>
    <row r="21" spans="1:12">
      <c r="A21" s="16"/>
      <c r="B21" s="11" t="s">
        <v>7</v>
      </c>
      <c r="C21" s="25">
        <v>60.036333333333324</v>
      </c>
      <c r="D21" s="25">
        <v>65.310333333333332</v>
      </c>
      <c r="E21" s="25">
        <v>30.958666666666669</v>
      </c>
      <c r="F21" s="25">
        <v>40.141333333333336</v>
      </c>
      <c r="G21" s="26">
        <v>51.657333333333327</v>
      </c>
      <c r="H21" s="28">
        <f t="shared" si="0"/>
        <v>28.688633494984362</v>
      </c>
      <c r="I21" s="27">
        <f t="shared" si="4"/>
        <v>29.661053447607564</v>
      </c>
      <c r="J21" s="28">
        <f t="shared" si="1"/>
        <v>1.4580005394635862</v>
      </c>
      <c r="K21" s="27">
        <f t="shared" si="2"/>
        <v>1.1274047717727145</v>
      </c>
      <c r="L21" s="18"/>
    </row>
    <row r="22" spans="1:12">
      <c r="A22" s="16"/>
      <c r="B22" s="11" t="s">
        <v>17</v>
      </c>
      <c r="C22" s="25">
        <v>39.668666666666667</v>
      </c>
      <c r="D22" s="25">
        <v>28.676000000000002</v>
      </c>
      <c r="E22" s="25">
        <v>23.367000000000001</v>
      </c>
      <c r="F22" s="25">
        <v>29.204999999999998</v>
      </c>
      <c r="G22" s="26">
        <v>39.241000000000007</v>
      </c>
      <c r="H22" s="28">
        <f t="shared" si="0"/>
        <v>34.36397877075845</v>
      </c>
      <c r="I22" s="27">
        <f t="shared" si="4"/>
        <v>24.983951726794196</v>
      </c>
      <c r="J22" s="28">
        <f t="shared" si="1"/>
        <v>1.1075561876162907</v>
      </c>
      <c r="K22" s="27">
        <f t="shared" si="2"/>
        <v>0.82024819868852028</v>
      </c>
      <c r="L22" s="18"/>
    </row>
    <row r="23" spans="1:12">
      <c r="A23" s="16"/>
      <c r="B23" s="11" t="s">
        <v>9</v>
      </c>
      <c r="C23" s="25">
        <v>36.954000000000001</v>
      </c>
      <c r="D23" s="25">
        <v>43.632666666666665</v>
      </c>
      <c r="E23" s="25">
        <v>35.717999999999996</v>
      </c>
      <c r="F23" s="25">
        <v>42.580999999999996</v>
      </c>
      <c r="G23" s="26">
        <v>38.853333333333332</v>
      </c>
      <c r="H23" s="28">
        <f t="shared" si="0"/>
        <v>-8.7542957344042271</v>
      </c>
      <c r="I23" s="27">
        <f t="shared" si="4"/>
        <v>19.214401702222972</v>
      </c>
      <c r="J23" s="28">
        <f t="shared" si="1"/>
        <v>1.0966145037805257</v>
      </c>
      <c r="K23" s="27">
        <f t="shared" si="2"/>
        <v>1.1959249631349387</v>
      </c>
      <c r="L23" s="18"/>
    </row>
    <row r="24" spans="1:12">
      <c r="A24" s="16"/>
      <c r="B24" s="11" t="s">
        <v>10</v>
      </c>
      <c r="C24" s="25">
        <v>31.203666666666667</v>
      </c>
      <c r="D24" s="25">
        <v>21.025666666666666</v>
      </c>
      <c r="E24" s="25">
        <v>16.618333333333332</v>
      </c>
      <c r="F24" s="25">
        <v>29.227333333333334</v>
      </c>
      <c r="G24" s="26">
        <v>35.085000000000001</v>
      </c>
      <c r="H24" s="28">
        <f t="shared" si="0"/>
        <v>20.041741748591502</v>
      </c>
      <c r="I24" s="27">
        <f t="shared" si="4"/>
        <v>75.874034700631853</v>
      </c>
      <c r="J24" s="28">
        <f t="shared" si="1"/>
        <v>0.99025531567792768</v>
      </c>
      <c r="K24" s="27">
        <f t="shared" si="2"/>
        <v>0.82087545006456464</v>
      </c>
      <c r="L24" s="18"/>
    </row>
    <row r="25" spans="1:12">
      <c r="A25" s="16"/>
      <c r="B25" s="11" t="s">
        <v>5</v>
      </c>
      <c r="C25" s="25">
        <v>63.551666666666669</v>
      </c>
      <c r="D25" s="25">
        <v>33.042666666666662</v>
      </c>
      <c r="E25" s="25">
        <v>34.905000000000001</v>
      </c>
      <c r="F25" s="25">
        <v>31.398333333333337</v>
      </c>
      <c r="G25" s="26">
        <v>34.838333333333331</v>
      </c>
      <c r="H25" s="28">
        <f t="shared" si="0"/>
        <v>10.955995541164576</v>
      </c>
      <c r="I25" s="27">
        <f t="shared" si="4"/>
        <v>-10.046316191567584</v>
      </c>
      <c r="J25" s="28">
        <f t="shared" si="1"/>
        <v>0.98329328125104365</v>
      </c>
      <c r="K25" s="27">
        <f t="shared" si="2"/>
        <v>0.88184990099258309</v>
      </c>
      <c r="L25" s="18"/>
    </row>
    <row r="26" spans="1:12">
      <c r="A26" s="16"/>
      <c r="B26" s="11" t="s">
        <v>21</v>
      </c>
      <c r="C26" s="25">
        <v>27.455666666666669</v>
      </c>
      <c r="D26" s="25">
        <v>27.354333333333333</v>
      </c>
      <c r="E26" s="25">
        <v>23.812000000000001</v>
      </c>
      <c r="F26" s="25">
        <v>36.908999999999999</v>
      </c>
      <c r="G26" s="26">
        <v>29.391333333333336</v>
      </c>
      <c r="H26" s="28">
        <f t="shared" si="0"/>
        <v>-20.368112565137675</v>
      </c>
      <c r="I26" s="27">
        <f t="shared" si="4"/>
        <v>55.001679825298154</v>
      </c>
      <c r="J26" s="28">
        <f t="shared" si="1"/>
        <v>0.82955462642711131</v>
      </c>
      <c r="K26" s="27">
        <f t="shared" si="2"/>
        <v>1.0366218375413319</v>
      </c>
      <c r="L26" s="18"/>
    </row>
    <row r="27" spans="1:12">
      <c r="A27" s="16"/>
      <c r="B27" s="11" t="s">
        <v>3</v>
      </c>
      <c r="C27" s="25">
        <v>22.935999999999996</v>
      </c>
      <c r="D27" s="25">
        <v>17.649666666666665</v>
      </c>
      <c r="E27" s="25">
        <v>12.329666666666666</v>
      </c>
      <c r="F27" s="25">
        <v>24.578666666666667</v>
      </c>
      <c r="G27" s="26">
        <v>28.054666666666666</v>
      </c>
      <c r="H27" s="28">
        <f t="shared" si="0"/>
        <v>14.142345665617873</v>
      </c>
      <c r="I27" s="27">
        <f t="shared" si="4"/>
        <v>99.345751439617189</v>
      </c>
      <c r="J27" s="28">
        <f t="shared" si="1"/>
        <v>0.79182792635710508</v>
      </c>
      <c r="K27" s="27">
        <f t="shared" si="2"/>
        <v>0.69031354423896285</v>
      </c>
      <c r="L27" s="18"/>
    </row>
    <row r="28" spans="1:12">
      <c r="A28" s="16"/>
      <c r="B28" s="11" t="s">
        <v>22</v>
      </c>
      <c r="C28" s="25">
        <v>28.666333333333331</v>
      </c>
      <c r="D28" s="25">
        <v>33.530666666666669</v>
      </c>
      <c r="E28" s="25">
        <v>14.186333333333332</v>
      </c>
      <c r="F28" s="25">
        <v>15.087999999999999</v>
      </c>
      <c r="G28" s="26">
        <v>26.921666666666667</v>
      </c>
      <c r="H28" s="28">
        <f t="shared" si="0"/>
        <v>78.430982679392017</v>
      </c>
      <c r="I28" s="27">
        <f t="shared" si="4"/>
        <v>6.3558824220493859</v>
      </c>
      <c r="J28" s="28">
        <f t="shared" si="1"/>
        <v>0.75984960876659369</v>
      </c>
      <c r="K28" s="27">
        <f t="shared" si="2"/>
        <v>0.42375979530259861</v>
      </c>
      <c r="L28" s="18"/>
    </row>
    <row r="29" spans="1:12">
      <c r="A29" s="16"/>
      <c r="B29" s="11" t="s">
        <v>18</v>
      </c>
      <c r="C29" s="25">
        <v>34.978000000000002</v>
      </c>
      <c r="D29" s="25">
        <v>33.778666666666666</v>
      </c>
      <c r="E29" s="25">
        <v>34.446333333333335</v>
      </c>
      <c r="F29" s="25">
        <v>38.956666666666671</v>
      </c>
      <c r="G29" s="26">
        <v>25.625</v>
      </c>
      <c r="H29" s="28">
        <f t="shared" si="0"/>
        <v>-34.221784889193131</v>
      </c>
      <c r="I29" s="27">
        <f t="shared" si="4"/>
        <v>13.093798082040674</v>
      </c>
      <c r="J29" s="28">
        <f t="shared" si="1"/>
        <v>0.72325188725229861</v>
      </c>
      <c r="K29" s="27">
        <f t="shared" si="2"/>
        <v>1.0941323629598514</v>
      </c>
      <c r="L29" s="18"/>
    </row>
    <row r="30" spans="1:12">
      <c r="A30" s="16"/>
      <c r="B30" s="11" t="s">
        <v>11</v>
      </c>
      <c r="C30" s="25">
        <v>25.674666666666667</v>
      </c>
      <c r="D30" s="25">
        <v>23.177000000000003</v>
      </c>
      <c r="E30" s="25">
        <v>14.24</v>
      </c>
      <c r="F30" s="25">
        <v>24.875333333333334</v>
      </c>
      <c r="G30" s="26">
        <v>20.974333333333334</v>
      </c>
      <c r="H30" s="28">
        <f t="shared" si="0"/>
        <v>-15.682201913542194</v>
      </c>
      <c r="I30" s="27">
        <f t="shared" si="4"/>
        <v>74.686329588014971</v>
      </c>
      <c r="J30" s="28">
        <f t="shared" si="1"/>
        <v>0.59198931384164399</v>
      </c>
      <c r="K30" s="27">
        <f t="shared" si="2"/>
        <v>0.69864568938343341</v>
      </c>
      <c r="L30" s="18"/>
    </row>
    <row r="31" spans="1:12">
      <c r="A31" s="16"/>
      <c r="B31" s="11" t="s">
        <v>14</v>
      </c>
      <c r="C31" s="25">
        <v>28.911999999999995</v>
      </c>
      <c r="D31" s="25">
        <v>27.952333333333332</v>
      </c>
      <c r="E31" s="25">
        <v>20.088333333333335</v>
      </c>
      <c r="F31" s="25">
        <v>15.545666666666667</v>
      </c>
      <c r="G31" s="26">
        <v>16.233666666666664</v>
      </c>
      <c r="H31" s="28">
        <f t="shared" si="0"/>
        <v>4.425670604884524</v>
      </c>
      <c r="I31" s="27">
        <f t="shared" si="4"/>
        <v>-22.613457230565004</v>
      </c>
      <c r="J31" s="28">
        <f t="shared" si="1"/>
        <v>0.4581865386806398</v>
      </c>
      <c r="K31" s="27">
        <f t="shared" si="2"/>
        <v>0.43661376753109088</v>
      </c>
      <c r="L31" s="18"/>
    </row>
    <row r="32" spans="1:12">
      <c r="A32" s="16"/>
      <c r="B32" s="11" t="s">
        <v>16</v>
      </c>
      <c r="C32" s="25">
        <v>15.01</v>
      </c>
      <c r="D32" s="25">
        <v>9.3620000000000001</v>
      </c>
      <c r="E32" s="25">
        <v>10.819000000000001</v>
      </c>
      <c r="F32" s="25">
        <v>5.1116666666666672</v>
      </c>
      <c r="G32" s="26">
        <v>14.775666666666666</v>
      </c>
      <c r="H32" s="28">
        <f t="shared" si="0"/>
        <v>189.05771111835668</v>
      </c>
      <c r="I32" s="27">
        <f t="shared" si="4"/>
        <v>-52.752873032011586</v>
      </c>
      <c r="J32" s="28">
        <f t="shared" si="1"/>
        <v>0.41703527032497739</v>
      </c>
      <c r="K32" s="27">
        <f t="shared" si="2"/>
        <v>0.14356566942747773</v>
      </c>
      <c r="L32" s="18"/>
    </row>
    <row r="33" spans="1:14">
      <c r="A33" s="16"/>
      <c r="B33" s="11" t="s">
        <v>177</v>
      </c>
      <c r="C33" s="25">
        <v>16.512666666666664</v>
      </c>
      <c r="D33" s="25">
        <v>15.368</v>
      </c>
      <c r="E33" s="25">
        <v>12.239333333333333</v>
      </c>
      <c r="F33" s="25">
        <v>17.198333333333334</v>
      </c>
      <c r="G33" s="26">
        <v>14.116</v>
      </c>
      <c r="H33" s="28">
        <f t="shared" si="0"/>
        <v>-17.922279290628939</v>
      </c>
      <c r="I33" s="27">
        <f t="shared" si="4"/>
        <v>40.516912685876164</v>
      </c>
      <c r="J33" s="28">
        <f t="shared" si="1"/>
        <v>0.39841653231037838</v>
      </c>
      <c r="K33" s="27">
        <f t="shared" si="2"/>
        <v>0.48303036935837707</v>
      </c>
      <c r="L33" s="18"/>
    </row>
    <row r="34" spans="1:14">
      <c r="A34" s="16"/>
      <c r="B34" s="11" t="s">
        <v>8</v>
      </c>
      <c r="C34" s="25">
        <v>21.133333333333333</v>
      </c>
      <c r="D34" s="25">
        <v>19.631999999999998</v>
      </c>
      <c r="E34" s="25">
        <v>12.239333333333335</v>
      </c>
      <c r="F34" s="25">
        <v>7.1896666666666667</v>
      </c>
      <c r="G34" s="26">
        <v>10.843666666666669</v>
      </c>
      <c r="H34" s="28">
        <f t="shared" si="0"/>
        <v>50.822940331030672</v>
      </c>
      <c r="I34" s="27">
        <f t="shared" si="4"/>
        <v>-41.257693774170711</v>
      </c>
      <c r="J34" s="28">
        <f t="shared" si="1"/>
        <v>0.30605667829859551</v>
      </c>
      <c r="K34" s="27">
        <f t="shared" si="2"/>
        <v>0.20192813328211717</v>
      </c>
      <c r="L34" s="18"/>
    </row>
    <row r="35" spans="1:14">
      <c r="A35" s="16"/>
      <c r="B35" s="11" t="s">
        <v>15</v>
      </c>
      <c r="C35" s="25">
        <v>33.870333333333328</v>
      </c>
      <c r="D35" s="25">
        <v>16.239999999999998</v>
      </c>
      <c r="E35" s="25">
        <v>20.829333333333334</v>
      </c>
      <c r="F35" s="25">
        <v>15.044666666666666</v>
      </c>
      <c r="G35" s="26">
        <v>10.698666666666666</v>
      </c>
      <c r="H35" s="28">
        <f t="shared" si="0"/>
        <v>-28.88731333362875</v>
      </c>
      <c r="I35" s="27">
        <f t="shared" si="4"/>
        <v>-27.771732172577146</v>
      </c>
      <c r="J35" s="28">
        <f t="shared" si="1"/>
        <v>0.30196413103414338</v>
      </c>
      <c r="K35" s="27">
        <f t="shared" si="2"/>
        <v>0.42254274039385575</v>
      </c>
      <c r="L35" s="18"/>
    </row>
    <row r="36" spans="1:14">
      <c r="A36" s="16"/>
      <c r="B36" s="11" t="s">
        <v>12</v>
      </c>
      <c r="C36" s="25">
        <v>7.1106666666666669</v>
      </c>
      <c r="D36" s="25">
        <v>2.4236666666666666</v>
      </c>
      <c r="E36" s="25">
        <v>5.6076666666666668</v>
      </c>
      <c r="F36" s="25">
        <v>5.988666666666667</v>
      </c>
      <c r="G36" s="26">
        <v>7.9616666666666669</v>
      </c>
      <c r="H36" s="28">
        <f t="shared" si="0"/>
        <v>32.945563842814195</v>
      </c>
      <c r="I36" s="27">
        <f t="shared" si="4"/>
        <v>6.7942697497473725</v>
      </c>
      <c r="J36" s="28">
        <f t="shared" si="1"/>
        <v>0.22471377335962472</v>
      </c>
      <c r="K36" s="27">
        <f t="shared" si="2"/>
        <v>0.16819698838826636</v>
      </c>
      <c r="L36" s="18"/>
    </row>
    <row r="37" spans="1:14">
      <c r="A37" s="16"/>
      <c r="B37" s="11" t="s">
        <v>6</v>
      </c>
      <c r="C37" s="25">
        <v>10.757</v>
      </c>
      <c r="D37" s="25">
        <v>5.3696666666666673</v>
      </c>
      <c r="E37" s="25">
        <v>4.6593333333333335</v>
      </c>
      <c r="F37" s="25">
        <v>5.2476666666666665</v>
      </c>
      <c r="G37" s="26">
        <v>2.7146666666666666</v>
      </c>
      <c r="H37" s="28">
        <f t="shared" si="0"/>
        <v>-48.26907196849394</v>
      </c>
      <c r="I37" s="27">
        <f t="shared" si="4"/>
        <v>12.626985262555435</v>
      </c>
      <c r="J37" s="28">
        <f t="shared" si="1"/>
        <v>7.6620011314246755E-2</v>
      </c>
      <c r="K37" s="27">
        <f t="shared" si="2"/>
        <v>0.14738534944876305</v>
      </c>
      <c r="L37" s="18"/>
    </row>
    <row r="38" spans="1:14">
      <c r="A38" s="16"/>
      <c r="B38" s="11" t="s">
        <v>13</v>
      </c>
      <c r="C38" s="25">
        <v>3.4496666666666669</v>
      </c>
      <c r="D38" s="25">
        <v>0.58833333333333326</v>
      </c>
      <c r="E38" s="25">
        <v>1.3263333333333334</v>
      </c>
      <c r="F38" s="25">
        <v>0.87666666666666682</v>
      </c>
      <c r="G38" s="26">
        <v>0.41133333333333333</v>
      </c>
      <c r="H38" s="28">
        <f t="shared" si="0"/>
        <v>-53.079847908745251</v>
      </c>
      <c r="I38" s="27">
        <f t="shared" si="4"/>
        <v>-33.902990701181189</v>
      </c>
      <c r="J38" s="28">
        <f t="shared" si="1"/>
        <v>1.1609662814560473E-2</v>
      </c>
      <c r="K38" s="27">
        <f t="shared" si="2"/>
        <v>2.4621956999952163E-2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Normal="100" zoomScaleSheetLayoutView="100" workbookViewId="0">
      <pane ySplit="11" topLeftCell="A24" activePane="bottomLeft" state="frozen"/>
      <selection activeCell="L12" sqref="L12"/>
      <selection pane="bottomLeft" activeCell="J37" sqref="J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99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5602.3606666666674</v>
      </c>
      <c r="D13" s="26">
        <v>5422.8786666666665</v>
      </c>
      <c r="E13" s="26">
        <v>5196.775333333333</v>
      </c>
      <c r="F13" s="26">
        <v>5897.4873333333335</v>
      </c>
      <c r="G13" s="26">
        <v>6023.7230000000009</v>
      </c>
      <c r="H13" s="28">
        <f t="shared" ref="H13:H38" si="0">IF(OR(OR(G13=0,F13=0),G13=""),"",(G13/F13-1)*100)</f>
        <v>2.140499157211706</v>
      </c>
      <c r="I13" s="27">
        <f>IF(OR(OR(G13=0,F13=0),F13=""),"",(F13/E13-1)*100)</f>
        <v>13.48359232513805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2816.7893333333341</v>
      </c>
      <c r="D14" s="25">
        <f>D13-SUM(D15:D38)</f>
        <v>2706.1486666666656</v>
      </c>
      <c r="E14" s="25">
        <f>E13-SUM(E15:E38)</f>
        <v>2634.454666666667</v>
      </c>
      <c r="F14" s="25">
        <f>F13-SUM(F15:F38)</f>
        <v>2938.2648333333332</v>
      </c>
      <c r="G14" s="26">
        <f>G13-SUM(G15:G38)</f>
        <v>2950.041333333334</v>
      </c>
      <c r="H14" s="28">
        <f t="shared" si="0"/>
        <v>0.40079777242683079</v>
      </c>
      <c r="I14" s="27">
        <f>IF(OR(OR(G14=0,F14=0),F14=""),"",(F14/E14-1)*100)</f>
        <v>11.532184269888091</v>
      </c>
      <c r="J14" s="28">
        <f t="shared" si="1"/>
        <v>48.973721622546947</v>
      </c>
      <c r="K14" s="27">
        <f t="shared" si="2"/>
        <v>49.822316984487514</v>
      </c>
      <c r="L14" s="18"/>
    </row>
    <row r="15" spans="1:15">
      <c r="A15" s="16"/>
      <c r="B15" s="12" t="s">
        <v>4</v>
      </c>
      <c r="C15" s="109">
        <v>861.37900000000002</v>
      </c>
      <c r="D15" s="109">
        <v>1043.2823333333333</v>
      </c>
      <c r="E15" s="109">
        <v>773.72233333333327</v>
      </c>
      <c r="F15" s="109">
        <v>990.34533333333331</v>
      </c>
      <c r="G15" s="109">
        <v>1175.5953333333334</v>
      </c>
      <c r="H15" s="50">
        <f t="shared" si="0"/>
        <v>18.705596297049265</v>
      </c>
      <c r="I15" s="36">
        <f t="shared" ref="I15:I38" si="3">IF(OR(OR(G15=0,F15=0),F15=""),"",(F15/E15-1)*100)</f>
        <v>27.99751159653745</v>
      </c>
      <c r="J15" s="50">
        <f t="shared" si="1"/>
        <v>19.516092179758818</v>
      </c>
      <c r="K15" s="36">
        <f t="shared" si="2"/>
        <v>16.792665712663393</v>
      </c>
      <c r="L15" s="18"/>
      <c r="N15" s="23" t="s">
        <v>4</v>
      </c>
      <c r="O15" s="34">
        <f>J15</f>
        <v>19.516092179758818</v>
      </c>
    </row>
    <row r="16" spans="1:15">
      <c r="A16" s="16"/>
      <c r="B16" s="11" t="s">
        <v>23</v>
      </c>
      <c r="C16" s="55">
        <v>337.01633333333331</v>
      </c>
      <c r="D16" s="55">
        <v>359.98666666666668</v>
      </c>
      <c r="E16" s="55">
        <v>409.77366666666666</v>
      </c>
      <c r="F16" s="55">
        <v>386.35166666666669</v>
      </c>
      <c r="G16" s="56">
        <v>420.65166666666664</v>
      </c>
      <c r="H16" s="28">
        <f t="shared" si="0"/>
        <v>8.8779221003317144</v>
      </c>
      <c r="I16" s="27">
        <f t="shared" si="3"/>
        <v>-5.7158382554271743</v>
      </c>
      <c r="J16" s="28">
        <f t="shared" si="1"/>
        <v>6.9832505024993106</v>
      </c>
      <c r="K16" s="27">
        <f t="shared" si="2"/>
        <v>6.5511232975941951</v>
      </c>
      <c r="L16" s="18"/>
      <c r="N16" s="23" t="s">
        <v>37</v>
      </c>
      <c r="O16" s="34">
        <f>100-O15</f>
        <v>80.483907820241186</v>
      </c>
    </row>
    <row r="17" spans="1:12">
      <c r="A17" s="16"/>
      <c r="B17" s="11" t="s">
        <v>24</v>
      </c>
      <c r="C17" s="25">
        <v>407.47300000000001</v>
      </c>
      <c r="D17" s="25">
        <v>361.81900000000002</v>
      </c>
      <c r="E17" s="25">
        <v>368.47633333333334</v>
      </c>
      <c r="F17" s="25">
        <v>401.68700000000007</v>
      </c>
      <c r="G17" s="26">
        <v>314.03500000000003</v>
      </c>
      <c r="H17" s="28">
        <f t="shared" si="0"/>
        <v>-21.82097005877711</v>
      </c>
      <c r="I17" s="27">
        <f t="shared" si="3"/>
        <v>9.0129714346195211</v>
      </c>
      <c r="J17" s="28">
        <f t="shared" si="1"/>
        <v>5.2133041310166481</v>
      </c>
      <c r="K17" s="27">
        <f t="shared" si="2"/>
        <v>6.8111549427095008</v>
      </c>
      <c r="L17" s="18"/>
    </row>
    <row r="18" spans="1:12">
      <c r="A18" s="16"/>
      <c r="B18" s="11" t="s">
        <v>19</v>
      </c>
      <c r="C18" s="25">
        <v>105.86800000000001</v>
      </c>
      <c r="D18" s="25">
        <v>86.786999999999992</v>
      </c>
      <c r="E18" s="25">
        <v>149.81033333333335</v>
      </c>
      <c r="F18" s="25">
        <v>201.97316666666666</v>
      </c>
      <c r="G18" s="26">
        <v>166.72733333333335</v>
      </c>
      <c r="H18" s="28">
        <f t="shared" si="0"/>
        <v>-17.450750470978392</v>
      </c>
      <c r="I18" s="27">
        <f t="shared" si="3"/>
        <v>34.819249228468863</v>
      </c>
      <c r="J18" s="28">
        <f t="shared" si="1"/>
        <v>2.7678452899200932</v>
      </c>
      <c r="K18" s="27">
        <f t="shared" si="2"/>
        <v>3.4247325216807019</v>
      </c>
      <c r="L18" s="18"/>
    </row>
    <row r="19" spans="1:12">
      <c r="A19" s="16"/>
      <c r="B19" s="11" t="s">
        <v>25</v>
      </c>
      <c r="C19" s="25">
        <v>196.24766666666667</v>
      </c>
      <c r="D19" s="25">
        <v>126.09433333333334</v>
      </c>
      <c r="E19" s="25">
        <v>110.75933333333334</v>
      </c>
      <c r="F19" s="25">
        <v>141.25166666666667</v>
      </c>
      <c r="G19" s="26">
        <v>154.63433333333333</v>
      </c>
      <c r="H19" s="28">
        <f t="shared" si="0"/>
        <v>9.4743424856343914</v>
      </c>
      <c r="I19" s="27">
        <f t="shared" si="3"/>
        <v>27.53026080571086</v>
      </c>
      <c r="J19" s="28">
        <f t="shared" si="1"/>
        <v>2.5670890466466223</v>
      </c>
      <c r="K19" s="27">
        <f t="shared" si="2"/>
        <v>2.3951160669442162</v>
      </c>
      <c r="L19" s="18"/>
    </row>
    <row r="20" spans="1:12">
      <c r="A20" s="16"/>
      <c r="B20" s="11" t="s">
        <v>20</v>
      </c>
      <c r="C20" s="25">
        <v>106.858</v>
      </c>
      <c r="D20" s="25">
        <v>84.360333333333315</v>
      </c>
      <c r="E20" s="25">
        <v>95.85</v>
      </c>
      <c r="F20" s="25">
        <v>100.02</v>
      </c>
      <c r="G20" s="26">
        <v>104.03099999999999</v>
      </c>
      <c r="H20" s="28">
        <f t="shared" si="0"/>
        <v>4.010197960407913</v>
      </c>
      <c r="I20" s="27">
        <f t="shared" si="3"/>
        <v>4.3505477308294127</v>
      </c>
      <c r="J20" s="28">
        <f t="shared" si="1"/>
        <v>1.7270216442555539</v>
      </c>
      <c r="K20" s="27">
        <f t="shared" si="2"/>
        <v>1.6959765124831125</v>
      </c>
      <c r="L20" s="18"/>
    </row>
    <row r="21" spans="1:12">
      <c r="A21" s="16"/>
      <c r="B21" s="11" t="s">
        <v>22</v>
      </c>
      <c r="C21" s="25">
        <v>54.947000000000003</v>
      </c>
      <c r="D21" s="25">
        <v>57.644333333333329</v>
      </c>
      <c r="E21" s="25">
        <v>61.412333333333329</v>
      </c>
      <c r="F21" s="25">
        <v>74.051666666666677</v>
      </c>
      <c r="G21" s="26">
        <v>84.538666666666657</v>
      </c>
      <c r="H21" s="28">
        <f t="shared" si="0"/>
        <v>14.161733924512143</v>
      </c>
      <c r="I21" s="27">
        <f t="shared" si="3"/>
        <v>20.581099344865606</v>
      </c>
      <c r="J21" s="28">
        <f t="shared" si="1"/>
        <v>1.4034288539938944</v>
      </c>
      <c r="K21" s="27">
        <f t="shared" si="2"/>
        <v>1.2556477442201093</v>
      </c>
      <c r="L21" s="18"/>
    </row>
    <row r="22" spans="1:12">
      <c r="A22" s="16"/>
      <c r="B22" s="11" t="s">
        <v>7</v>
      </c>
      <c r="C22" s="25">
        <v>78.904666666666671</v>
      </c>
      <c r="D22" s="25">
        <v>80.574333333333342</v>
      </c>
      <c r="E22" s="25">
        <v>58.29666666666666</v>
      </c>
      <c r="F22" s="25">
        <v>78.009</v>
      </c>
      <c r="G22" s="26">
        <v>83.022666666666666</v>
      </c>
      <c r="H22" s="28">
        <f t="shared" si="0"/>
        <v>6.4270361966781486</v>
      </c>
      <c r="I22" s="27">
        <f t="shared" si="3"/>
        <v>33.813825833380996</v>
      </c>
      <c r="J22" s="28">
        <f t="shared" si="1"/>
        <v>1.378261694082989</v>
      </c>
      <c r="K22" s="27">
        <f t="shared" si="2"/>
        <v>1.3227497676694175</v>
      </c>
      <c r="L22" s="18"/>
    </row>
    <row r="23" spans="1:12">
      <c r="A23" s="16"/>
      <c r="B23" s="11" t="s">
        <v>5</v>
      </c>
      <c r="C23" s="25">
        <v>97.489666666666665</v>
      </c>
      <c r="D23" s="25">
        <v>54.939666666666675</v>
      </c>
      <c r="E23" s="25">
        <v>109.17866666666667</v>
      </c>
      <c r="F23" s="25">
        <v>106.399</v>
      </c>
      <c r="G23" s="26">
        <v>80.305000000000007</v>
      </c>
      <c r="H23" s="28">
        <f t="shared" si="0"/>
        <v>-24.524666585212263</v>
      </c>
      <c r="I23" s="27">
        <f t="shared" si="3"/>
        <v>-2.5459796785696875</v>
      </c>
      <c r="J23" s="28">
        <f t="shared" si="1"/>
        <v>1.3331456310325027</v>
      </c>
      <c r="K23" s="27">
        <f t="shared" si="2"/>
        <v>1.8041412212726526</v>
      </c>
      <c r="L23" s="18"/>
    </row>
    <row r="24" spans="1:12">
      <c r="A24" s="16"/>
      <c r="B24" s="11" t="s">
        <v>10</v>
      </c>
      <c r="C24" s="25">
        <v>59.383000000000003</v>
      </c>
      <c r="D24" s="25">
        <v>53.62233333333333</v>
      </c>
      <c r="E24" s="25">
        <v>43.961000000000006</v>
      </c>
      <c r="F24" s="25">
        <v>65.326000000000008</v>
      </c>
      <c r="G24" s="26">
        <v>63.032999999999994</v>
      </c>
      <c r="H24" s="28">
        <f t="shared" si="0"/>
        <v>-3.5100878670054958</v>
      </c>
      <c r="I24" s="27">
        <f t="shared" si="3"/>
        <v>48.599895361797962</v>
      </c>
      <c r="J24" s="28">
        <f t="shared" si="1"/>
        <v>1.0464126587494145</v>
      </c>
      <c r="K24" s="27">
        <f t="shared" si="2"/>
        <v>1.1076920781290926</v>
      </c>
      <c r="L24" s="18"/>
    </row>
    <row r="25" spans="1:12">
      <c r="A25" s="16"/>
      <c r="B25" s="11" t="s">
        <v>9</v>
      </c>
      <c r="C25" s="25">
        <v>44.532999999999994</v>
      </c>
      <c r="D25" s="25">
        <v>52.534333333333336</v>
      </c>
      <c r="E25" s="25">
        <v>42.846333333333327</v>
      </c>
      <c r="F25" s="25">
        <v>49.411333333333339</v>
      </c>
      <c r="G25" s="26">
        <v>46.933333333333337</v>
      </c>
      <c r="H25" s="28">
        <f t="shared" si="0"/>
        <v>-5.0150437821282594</v>
      </c>
      <c r="I25" s="27">
        <f t="shared" si="3"/>
        <v>15.322197932145132</v>
      </c>
      <c r="J25" s="28">
        <f t="shared" si="1"/>
        <v>0.77914162608960158</v>
      </c>
      <c r="K25" s="27">
        <f t="shared" si="2"/>
        <v>0.83783704042998652</v>
      </c>
      <c r="L25" s="18"/>
    </row>
    <row r="26" spans="1:12">
      <c r="A26" s="16"/>
      <c r="B26" s="11" t="s">
        <v>18</v>
      </c>
      <c r="C26" s="25">
        <v>51.257333333333328</v>
      </c>
      <c r="D26" s="25">
        <v>52.265000000000001</v>
      </c>
      <c r="E26" s="25">
        <v>44.963999999999999</v>
      </c>
      <c r="F26" s="25">
        <v>53.727000000000004</v>
      </c>
      <c r="G26" s="26">
        <v>43.900666666666666</v>
      </c>
      <c r="H26" s="28">
        <f t="shared" si="0"/>
        <v>-18.289376539418424</v>
      </c>
      <c r="I26" s="27">
        <f t="shared" si="3"/>
        <v>19.488924472911684</v>
      </c>
      <c r="J26" s="28">
        <f t="shared" si="1"/>
        <v>0.728796238915147</v>
      </c>
      <c r="K26" s="27">
        <f t="shared" si="2"/>
        <v>0.91101509784223367</v>
      </c>
      <c r="L26" s="18"/>
    </row>
    <row r="27" spans="1:12">
      <c r="A27" s="16"/>
      <c r="B27" s="11" t="s">
        <v>14</v>
      </c>
      <c r="C27" s="25">
        <v>38.079333333333331</v>
      </c>
      <c r="D27" s="25">
        <v>32.690666666666665</v>
      </c>
      <c r="E27" s="25">
        <v>35.356333333333332</v>
      </c>
      <c r="F27" s="25">
        <v>31.299000000000003</v>
      </c>
      <c r="G27" s="26">
        <v>43.358000000000004</v>
      </c>
      <c r="H27" s="28">
        <f t="shared" si="0"/>
        <v>38.528387488418161</v>
      </c>
      <c r="I27" s="27">
        <f t="shared" si="3"/>
        <v>-11.475548935127122</v>
      </c>
      <c r="J27" s="28">
        <f t="shared" si="1"/>
        <v>0.7197874138634861</v>
      </c>
      <c r="K27" s="27">
        <f t="shared" si="2"/>
        <v>0.53071754513306291</v>
      </c>
      <c r="L27" s="18"/>
    </row>
    <row r="28" spans="1:12">
      <c r="A28" s="16"/>
      <c r="B28" s="11" t="s">
        <v>17</v>
      </c>
      <c r="C28" s="25">
        <v>49.181666666666672</v>
      </c>
      <c r="D28" s="25">
        <v>38.282333333333327</v>
      </c>
      <c r="E28" s="25">
        <v>28.028000000000002</v>
      </c>
      <c r="F28" s="25">
        <v>35.998666666666672</v>
      </c>
      <c r="G28" s="26">
        <v>42.843999999999994</v>
      </c>
      <c r="H28" s="28">
        <f t="shared" si="0"/>
        <v>19.015519093299726</v>
      </c>
      <c r="I28" s="27">
        <f t="shared" si="3"/>
        <v>28.438228438228453</v>
      </c>
      <c r="J28" s="28">
        <f t="shared" si="1"/>
        <v>0.71125448497548749</v>
      </c>
      <c r="K28" s="27">
        <f t="shared" si="2"/>
        <v>0.61040685010373352</v>
      </c>
      <c r="L28" s="18"/>
    </row>
    <row r="29" spans="1:12">
      <c r="A29" s="16"/>
      <c r="B29" s="11" t="s">
        <v>8</v>
      </c>
      <c r="C29" s="25">
        <v>50.478666666666669</v>
      </c>
      <c r="D29" s="25">
        <v>37.154333333333334</v>
      </c>
      <c r="E29" s="25">
        <v>45.271333333333331</v>
      </c>
      <c r="F29" s="25">
        <v>30.176999999999996</v>
      </c>
      <c r="G29" s="26">
        <v>42.838333333333338</v>
      </c>
      <c r="H29" s="28">
        <f t="shared" si="0"/>
        <v>41.956898741867455</v>
      </c>
      <c r="I29" s="27">
        <f t="shared" si="3"/>
        <v>-33.341923513039895</v>
      </c>
      <c r="J29" s="28">
        <f t="shared" si="1"/>
        <v>0.71116041247801953</v>
      </c>
      <c r="K29" s="27">
        <f t="shared" si="2"/>
        <v>0.51169249367329417</v>
      </c>
      <c r="L29" s="18"/>
    </row>
    <row r="30" spans="1:12">
      <c r="A30" s="16"/>
      <c r="B30" s="11" t="s">
        <v>21</v>
      </c>
      <c r="C30" s="25">
        <v>41.496666666666663</v>
      </c>
      <c r="D30" s="25">
        <v>34.811</v>
      </c>
      <c r="E30" s="25">
        <v>31.43</v>
      </c>
      <c r="F30" s="25">
        <v>40.36</v>
      </c>
      <c r="G30" s="26">
        <v>38.422333333333334</v>
      </c>
      <c r="H30" s="28">
        <f t="shared" si="0"/>
        <v>-4.8009580442682438</v>
      </c>
      <c r="I30" s="27">
        <f t="shared" si="3"/>
        <v>28.41234489341393</v>
      </c>
      <c r="J30" s="28">
        <f t="shared" si="1"/>
        <v>0.63785026856867966</v>
      </c>
      <c r="K30" s="27">
        <f t="shared" si="2"/>
        <v>0.68435924858846664</v>
      </c>
      <c r="L30" s="18"/>
    </row>
    <row r="31" spans="1:12">
      <c r="A31" s="16"/>
      <c r="B31" s="11" t="s">
        <v>15</v>
      </c>
      <c r="C31" s="25">
        <v>51.264000000000003</v>
      </c>
      <c r="D31" s="25">
        <v>28.14233333333333</v>
      </c>
      <c r="E31" s="25">
        <v>47.929666666666662</v>
      </c>
      <c r="F31" s="25">
        <v>51.414333333333332</v>
      </c>
      <c r="G31" s="26">
        <v>38.085333333333331</v>
      </c>
      <c r="H31" s="28">
        <f t="shared" si="0"/>
        <v>-25.924677294917764</v>
      </c>
      <c r="I31" s="27">
        <f t="shared" si="3"/>
        <v>7.2703753416464512</v>
      </c>
      <c r="J31" s="28">
        <f t="shared" si="1"/>
        <v>0.63225572180748224</v>
      </c>
      <c r="K31" s="27">
        <f t="shared" si="2"/>
        <v>0.87180065725165878</v>
      </c>
      <c r="L31" s="18"/>
    </row>
    <row r="32" spans="1:12">
      <c r="A32" s="16"/>
      <c r="B32" s="11" t="s">
        <v>177</v>
      </c>
      <c r="C32" s="25">
        <v>18.065000000000001</v>
      </c>
      <c r="D32" s="25">
        <v>18.901666666666667</v>
      </c>
      <c r="E32" s="25">
        <v>19.446999999999999</v>
      </c>
      <c r="F32" s="25">
        <v>28.114666666666665</v>
      </c>
      <c r="G32" s="26">
        <v>31.852666666666664</v>
      </c>
      <c r="H32" s="28">
        <f t="shared" si="0"/>
        <v>13.295551550791984</v>
      </c>
      <c r="I32" s="27">
        <f t="shared" si="3"/>
        <v>44.570713563360243</v>
      </c>
      <c r="J32" s="28">
        <f t="shared" si="1"/>
        <v>0.5287870419451004</v>
      </c>
      <c r="K32" s="27">
        <f t="shared" si="2"/>
        <v>0.47672279866985151</v>
      </c>
      <c r="L32" s="18"/>
    </row>
    <row r="33" spans="1:14">
      <c r="A33" s="16"/>
      <c r="B33" s="11" t="s">
        <v>11</v>
      </c>
      <c r="C33" s="25">
        <v>40.54933333333333</v>
      </c>
      <c r="D33" s="25">
        <v>43.403666666666673</v>
      </c>
      <c r="E33" s="25">
        <v>31.191000000000003</v>
      </c>
      <c r="F33" s="25">
        <v>34.186666666666667</v>
      </c>
      <c r="G33" s="26">
        <v>31.066333333333333</v>
      </c>
      <c r="H33" s="28">
        <f t="shared" si="0"/>
        <v>-9.1273400936037525</v>
      </c>
      <c r="I33" s="27">
        <f t="shared" si="3"/>
        <v>9.6042661878960711</v>
      </c>
      <c r="J33" s="28">
        <f t="shared" si="1"/>
        <v>0.51573309950230661</v>
      </c>
      <c r="K33" s="27">
        <f t="shared" si="2"/>
        <v>0.57968190068742265</v>
      </c>
      <c r="L33" s="18"/>
    </row>
    <row r="34" spans="1:14">
      <c r="A34" s="16"/>
      <c r="B34" s="11" t="s">
        <v>3</v>
      </c>
      <c r="C34" s="25">
        <v>36.987000000000002</v>
      </c>
      <c r="D34" s="25">
        <v>35.163666666666671</v>
      </c>
      <c r="E34" s="25">
        <v>22.417666666666666</v>
      </c>
      <c r="F34" s="25">
        <v>30.462666666666667</v>
      </c>
      <c r="G34" s="26">
        <v>29.117999999999999</v>
      </c>
      <c r="H34" s="28">
        <f t="shared" si="0"/>
        <v>-4.4141462774106017</v>
      </c>
      <c r="I34" s="27">
        <f t="shared" si="3"/>
        <v>35.886874934947159</v>
      </c>
      <c r="J34" s="28">
        <f t="shared" si="1"/>
        <v>0.4833887614022091</v>
      </c>
      <c r="K34" s="27">
        <f t="shared" si="2"/>
        <v>0.51653636446979512</v>
      </c>
      <c r="L34" s="18"/>
    </row>
    <row r="35" spans="1:14">
      <c r="A35" s="16"/>
      <c r="B35" s="11" t="s">
        <v>16</v>
      </c>
      <c r="C35" s="25">
        <v>21.820666666666668</v>
      </c>
      <c r="D35" s="25">
        <v>12.947000000000001</v>
      </c>
      <c r="E35" s="25">
        <v>12.900666666666666</v>
      </c>
      <c r="F35" s="25">
        <v>6.468</v>
      </c>
      <c r="G35" s="26">
        <v>17.566666666666666</v>
      </c>
      <c r="H35" s="28">
        <f t="shared" si="0"/>
        <v>171.59348587920019</v>
      </c>
      <c r="I35" s="27">
        <f t="shared" si="3"/>
        <v>-49.86305617280761</v>
      </c>
      <c r="J35" s="28">
        <f t="shared" si="1"/>
        <v>0.29162474215143469</v>
      </c>
      <c r="K35" s="27">
        <f t="shared" si="2"/>
        <v>0.10967382606219529</v>
      </c>
      <c r="L35" s="18"/>
    </row>
    <row r="36" spans="1:14">
      <c r="A36" s="16"/>
      <c r="B36" s="11" t="s">
        <v>6</v>
      </c>
      <c r="C36" s="25">
        <v>20.435333333333332</v>
      </c>
      <c r="D36" s="25">
        <v>15.465999999999999</v>
      </c>
      <c r="E36" s="25">
        <v>7.9986666666666677</v>
      </c>
      <c r="F36" s="25">
        <v>13.367333333333335</v>
      </c>
      <c r="G36" s="26">
        <v>11.513333333333334</v>
      </c>
      <c r="H36" s="28">
        <f t="shared" si="0"/>
        <v>-13.869632437284929</v>
      </c>
      <c r="I36" s="27">
        <f t="shared" si="3"/>
        <v>67.119519919986658</v>
      </c>
      <c r="J36" s="28">
        <f t="shared" si="1"/>
        <v>0.19113318015010539</v>
      </c>
      <c r="K36" s="27">
        <f t="shared" si="2"/>
        <v>0.22666150137838365</v>
      </c>
      <c r="L36" s="18"/>
    </row>
    <row r="37" spans="1:14">
      <c r="A37" s="16"/>
      <c r="B37" s="11" t="s">
        <v>12</v>
      </c>
      <c r="C37" s="25">
        <v>11.473333333333334</v>
      </c>
      <c r="D37" s="25">
        <v>4.1773333333333333</v>
      </c>
      <c r="E37" s="25">
        <v>8.9196666666666662</v>
      </c>
      <c r="F37" s="25">
        <v>7.4323333333333332</v>
      </c>
      <c r="G37" s="26">
        <v>8.7563333333333322</v>
      </c>
      <c r="H37" s="28">
        <f t="shared" si="0"/>
        <v>17.814055702560871</v>
      </c>
      <c r="I37" s="27">
        <f t="shared" si="3"/>
        <v>-16.674763630927913</v>
      </c>
      <c r="J37" s="28">
        <f t="shared" si="1"/>
        <v>0.1453641432936629</v>
      </c>
      <c r="K37" s="27">
        <f t="shared" si="2"/>
        <v>0.1260254225782709</v>
      </c>
      <c r="L37" s="18"/>
    </row>
    <row r="38" spans="1:14">
      <c r="A38" s="16"/>
      <c r="B38" s="11" t="s">
        <v>13</v>
      </c>
      <c r="C38" s="25">
        <v>4.3836666666666666</v>
      </c>
      <c r="D38" s="25">
        <v>1.6803333333333335</v>
      </c>
      <c r="E38" s="25">
        <v>2.3796666666666666</v>
      </c>
      <c r="F38" s="25">
        <v>1.389</v>
      </c>
      <c r="G38" s="26">
        <v>0.85233333333333328</v>
      </c>
      <c r="H38" s="28">
        <f t="shared" si="0"/>
        <v>-38.636909047276227</v>
      </c>
      <c r="I38" s="27">
        <f t="shared" si="3"/>
        <v>-41.630480459448108</v>
      </c>
      <c r="J38" s="28">
        <f t="shared" si="1"/>
        <v>1.4149610354482324E-2</v>
      </c>
      <c r="K38" s="27">
        <f t="shared" si="2"/>
        <v>2.355240327773489E-2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Normal="100" zoomScaleSheetLayoutView="100" workbookViewId="0">
      <pane ySplit="11" topLeftCell="A24" activePane="bottomLeft" state="frozen"/>
      <selection activeCell="L12" sqref="L12"/>
      <selection pane="bottomLeft" activeCell="K35" sqref="K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58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1669.347</v>
      </c>
      <c r="D13" s="26">
        <v>2054.7113333333336</v>
      </c>
      <c r="E13" s="26">
        <v>2031.2043333333331</v>
      </c>
      <c r="F13" s="26">
        <v>2636.8183333333332</v>
      </c>
      <c r="G13" s="26">
        <v>2669.2249999999999</v>
      </c>
      <c r="H13" s="28">
        <f t="shared" ref="H13:H38" si="0">IF(OR(OR(G13=0,F13=0),G13=""),"",(G13/F13-1)*100)</f>
        <v>1.2290064225130015</v>
      </c>
      <c r="I13" s="27">
        <f>IF(OR(OR(G13=0,F13=0),F13=""),"",(F13/E13-1)*100)</f>
        <v>29.815513390824133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691.9313333333331</v>
      </c>
      <c r="D14" s="25">
        <f>D13-SUM(D15:D38)</f>
        <v>843.62000000000012</v>
      </c>
      <c r="E14" s="25">
        <f>E13-SUM(E15:E38)</f>
        <v>779.8756666666668</v>
      </c>
      <c r="F14" s="25">
        <f>F13-SUM(F15:F38)</f>
        <v>1058.7606666666661</v>
      </c>
      <c r="G14" s="26">
        <f>G13-SUM(G15:G38)</f>
        <v>1108.4719999999998</v>
      </c>
      <c r="H14" s="28">
        <f t="shared" si="0"/>
        <v>4.6952380172793573</v>
      </c>
      <c r="I14" s="27">
        <f>IF(OR(OR(G14=0,F14=0),F14=""),"",(F14/E14-1)*100)</f>
        <v>35.760187414489472</v>
      </c>
      <c r="J14" s="28">
        <f t="shared" si="1"/>
        <v>41.527859210070332</v>
      </c>
      <c r="K14" s="27">
        <f t="shared" si="2"/>
        <v>40.152962124176149</v>
      </c>
      <c r="L14" s="18"/>
    </row>
    <row r="15" spans="1:15">
      <c r="A15" s="16"/>
      <c r="B15" s="12" t="s">
        <v>4</v>
      </c>
      <c r="C15" s="109">
        <v>287.55333333333334</v>
      </c>
      <c r="D15" s="109">
        <v>499.08499999999998</v>
      </c>
      <c r="E15" s="109">
        <v>393.86966666666666</v>
      </c>
      <c r="F15" s="109">
        <v>548.75100000000009</v>
      </c>
      <c r="G15" s="109">
        <v>600.15733333333333</v>
      </c>
      <c r="H15" s="50">
        <f t="shared" si="0"/>
        <v>9.3678796636968755</v>
      </c>
      <c r="I15" s="36">
        <f t="shared" ref="I15:I38" si="3">IF(OR(OR(G15=0,F15=0),F15=""),"",(F15/E15-1)*100)</f>
        <v>39.322990938626923</v>
      </c>
      <c r="J15" s="50">
        <f t="shared" si="1"/>
        <v>22.484329096772786</v>
      </c>
      <c r="K15" s="36">
        <f t="shared" si="2"/>
        <v>20.811103786065406</v>
      </c>
      <c r="L15" s="18"/>
      <c r="N15" s="23" t="s">
        <v>4</v>
      </c>
      <c r="O15" s="34">
        <f>J15</f>
        <v>22.484329096772786</v>
      </c>
    </row>
    <row r="16" spans="1:15">
      <c r="A16" s="16"/>
      <c r="B16" s="11" t="s">
        <v>23</v>
      </c>
      <c r="C16" s="55">
        <v>129.70366666666666</v>
      </c>
      <c r="D16" s="55">
        <v>163.18100000000001</v>
      </c>
      <c r="E16" s="55">
        <v>227.76133333333334</v>
      </c>
      <c r="F16" s="55">
        <v>230.87933333333334</v>
      </c>
      <c r="G16" s="56">
        <v>220.93766666666667</v>
      </c>
      <c r="H16" s="28">
        <f t="shared" si="0"/>
        <v>-4.3060011145793275</v>
      </c>
      <c r="I16" s="27">
        <f t="shared" si="3"/>
        <v>1.3689768822334525</v>
      </c>
      <c r="J16" s="28">
        <f t="shared" si="1"/>
        <v>8.2772215405845024</v>
      </c>
      <c r="K16" s="27">
        <f t="shared" si="2"/>
        <v>8.7559817987713728</v>
      </c>
      <c r="L16" s="18"/>
      <c r="N16" s="23" t="s">
        <v>37</v>
      </c>
      <c r="O16" s="34">
        <f>100-O15</f>
        <v>77.515670903227218</v>
      </c>
    </row>
    <row r="17" spans="1:12">
      <c r="A17" s="16"/>
      <c r="B17" s="11" t="s">
        <v>24</v>
      </c>
      <c r="C17" s="25">
        <v>137.21433333333331</v>
      </c>
      <c r="D17" s="25">
        <v>142.59233333333336</v>
      </c>
      <c r="E17" s="25">
        <v>170.16533333333334</v>
      </c>
      <c r="F17" s="25">
        <v>215.07866666666666</v>
      </c>
      <c r="G17" s="26">
        <v>152.83266666666665</v>
      </c>
      <c r="H17" s="28">
        <f t="shared" si="0"/>
        <v>-28.941038627726911</v>
      </c>
      <c r="I17" s="27">
        <f t="shared" si="3"/>
        <v>26.393938444179767</v>
      </c>
      <c r="J17" s="28">
        <f t="shared" si="1"/>
        <v>5.7257318759814799</v>
      </c>
      <c r="K17" s="27">
        <f t="shared" si="2"/>
        <v>8.1567495169367632</v>
      </c>
      <c r="L17" s="18"/>
    </row>
    <row r="18" spans="1:12">
      <c r="A18" s="16"/>
      <c r="B18" s="11" t="s">
        <v>25</v>
      </c>
      <c r="C18" s="25">
        <v>92.24</v>
      </c>
      <c r="D18" s="25">
        <v>69.016333333333321</v>
      </c>
      <c r="E18" s="25">
        <v>42.645000000000003</v>
      </c>
      <c r="F18" s="25">
        <v>68.445666666666668</v>
      </c>
      <c r="G18" s="26">
        <v>101.34066666666666</v>
      </c>
      <c r="H18" s="28">
        <f t="shared" si="0"/>
        <v>48.060018408762176</v>
      </c>
      <c r="I18" s="27">
        <f t="shared" si="3"/>
        <v>60.501035682182348</v>
      </c>
      <c r="J18" s="28">
        <f t="shared" si="1"/>
        <v>3.7966326055940081</v>
      </c>
      <c r="K18" s="27">
        <f t="shared" si="2"/>
        <v>2.5957672472695945</v>
      </c>
      <c r="L18" s="18"/>
    </row>
    <row r="19" spans="1:12">
      <c r="A19" s="16"/>
      <c r="B19" s="11" t="s">
        <v>19</v>
      </c>
      <c r="C19" s="25">
        <v>26.034666666666666</v>
      </c>
      <c r="D19" s="25">
        <v>21.754999999999999</v>
      </c>
      <c r="E19" s="25">
        <v>61.693999999999996</v>
      </c>
      <c r="F19" s="25">
        <v>79.219333333333338</v>
      </c>
      <c r="G19" s="26">
        <v>73.454999999999998</v>
      </c>
      <c r="H19" s="28">
        <f t="shared" si="0"/>
        <v>-7.2764224221360196</v>
      </c>
      <c r="I19" s="27">
        <f t="shared" si="3"/>
        <v>28.406868307020684</v>
      </c>
      <c r="J19" s="28">
        <f t="shared" si="1"/>
        <v>2.7519223744719912</v>
      </c>
      <c r="K19" s="27">
        <f t="shared" si="2"/>
        <v>3.0043530997900882</v>
      </c>
      <c r="L19" s="18"/>
    </row>
    <row r="20" spans="1:12">
      <c r="A20" s="16"/>
      <c r="B20" s="11" t="s">
        <v>7</v>
      </c>
      <c r="C20" s="25">
        <v>35.802666666666674</v>
      </c>
      <c r="D20" s="25">
        <v>44.456333333333333</v>
      </c>
      <c r="E20" s="25">
        <v>33.921666666666667</v>
      </c>
      <c r="F20" s="25">
        <v>46.420666666666669</v>
      </c>
      <c r="G20" s="26">
        <v>47.07833333333334</v>
      </c>
      <c r="H20" s="28">
        <f t="shared" si="0"/>
        <v>1.4167540319685257</v>
      </c>
      <c r="I20" s="27">
        <f t="shared" si="3"/>
        <v>36.84665651255343</v>
      </c>
      <c r="J20" s="28">
        <f t="shared" si="1"/>
        <v>1.7637454067503993</v>
      </c>
      <c r="K20" s="27">
        <f t="shared" si="2"/>
        <v>1.7604802757869176</v>
      </c>
      <c r="L20" s="18"/>
    </row>
    <row r="21" spans="1:12">
      <c r="A21" s="16"/>
      <c r="B21" s="11" t="s">
        <v>20</v>
      </c>
      <c r="C21" s="25">
        <v>35.149666666666668</v>
      </c>
      <c r="D21" s="25">
        <v>26.176666666666666</v>
      </c>
      <c r="E21" s="25">
        <v>38.766666666666673</v>
      </c>
      <c r="F21" s="25">
        <v>48.717666666666673</v>
      </c>
      <c r="G21" s="26">
        <v>44.219666666666662</v>
      </c>
      <c r="H21" s="28">
        <f t="shared" si="0"/>
        <v>-9.2327902951017329</v>
      </c>
      <c r="I21" s="27">
        <f t="shared" si="3"/>
        <v>25.668959587274287</v>
      </c>
      <c r="J21" s="28">
        <f t="shared" si="1"/>
        <v>1.6566481531780446</v>
      </c>
      <c r="K21" s="27">
        <f t="shared" si="2"/>
        <v>1.8475928375801396</v>
      </c>
      <c r="L21" s="18"/>
    </row>
    <row r="22" spans="1:12">
      <c r="A22" s="16"/>
      <c r="B22" s="11" t="s">
        <v>22</v>
      </c>
      <c r="C22" s="25">
        <v>16.127333333333336</v>
      </c>
      <c r="D22" s="25">
        <v>26.096333333333334</v>
      </c>
      <c r="E22" s="25">
        <v>30.054666666666666</v>
      </c>
      <c r="F22" s="25">
        <v>39.240666666666669</v>
      </c>
      <c r="G22" s="26">
        <v>39.945333333333338</v>
      </c>
      <c r="H22" s="28">
        <f t="shared" si="0"/>
        <v>1.7957561033621561</v>
      </c>
      <c r="I22" s="27">
        <f t="shared" si="3"/>
        <v>30.564305044141804</v>
      </c>
      <c r="J22" s="28">
        <f t="shared" si="1"/>
        <v>1.4965142816110797</v>
      </c>
      <c r="K22" s="27">
        <f t="shared" si="2"/>
        <v>1.4881824117576046</v>
      </c>
      <c r="L22" s="18"/>
    </row>
    <row r="23" spans="1:12">
      <c r="A23" s="16"/>
      <c r="B23" s="11" t="s">
        <v>5</v>
      </c>
      <c r="C23" s="25">
        <v>27.012333333333331</v>
      </c>
      <c r="D23" s="25">
        <v>32.086999999999996</v>
      </c>
      <c r="E23" s="25">
        <v>56.656000000000006</v>
      </c>
      <c r="F23" s="25">
        <v>66.832333333333338</v>
      </c>
      <c r="G23" s="26">
        <v>33.096666666666664</v>
      </c>
      <c r="H23" s="28">
        <f t="shared" si="0"/>
        <v>-50.478062015890515</v>
      </c>
      <c r="I23" s="27">
        <f t="shared" si="3"/>
        <v>17.96161630424551</v>
      </c>
      <c r="J23" s="28">
        <f t="shared" si="1"/>
        <v>1.2399354369401854</v>
      </c>
      <c r="K23" s="27">
        <f t="shared" si="2"/>
        <v>2.5345823975991268</v>
      </c>
      <c r="L23" s="18"/>
    </row>
    <row r="24" spans="1:12">
      <c r="A24" s="16"/>
      <c r="B24" s="11" t="s">
        <v>10</v>
      </c>
      <c r="C24" s="25">
        <v>21.195333333333334</v>
      </c>
      <c r="D24" s="25">
        <v>23.331666666666667</v>
      </c>
      <c r="E24" s="25">
        <v>23.940666666666669</v>
      </c>
      <c r="F24" s="25">
        <v>39.306333333333335</v>
      </c>
      <c r="G24" s="26">
        <v>32.309666666666665</v>
      </c>
      <c r="H24" s="28">
        <f t="shared" si="0"/>
        <v>-17.800354480618065</v>
      </c>
      <c r="I24" s="27">
        <f t="shared" si="3"/>
        <v>64.182283979839028</v>
      </c>
      <c r="J24" s="28">
        <f t="shared" si="1"/>
        <v>1.2104512233575913</v>
      </c>
      <c r="K24" s="27">
        <f t="shared" si="2"/>
        <v>1.490672786837167</v>
      </c>
      <c r="L24" s="18"/>
    </row>
    <row r="25" spans="1:12">
      <c r="A25" s="16"/>
      <c r="B25" s="11" t="s">
        <v>8</v>
      </c>
      <c r="C25" s="25">
        <v>20.721666666666668</v>
      </c>
      <c r="D25" s="25">
        <v>14.658000000000001</v>
      </c>
      <c r="E25" s="25">
        <v>17.215666666666667</v>
      </c>
      <c r="F25" s="25">
        <v>16.867000000000001</v>
      </c>
      <c r="G25" s="26">
        <v>28.807000000000002</v>
      </c>
      <c r="H25" s="28">
        <f t="shared" si="0"/>
        <v>70.789114839627686</v>
      </c>
      <c r="I25" s="27">
        <f t="shared" si="3"/>
        <v>-2.0252870447460602</v>
      </c>
      <c r="J25" s="28">
        <f t="shared" si="1"/>
        <v>1.0792271164851222</v>
      </c>
      <c r="K25" s="27">
        <f t="shared" si="2"/>
        <v>0.63967243350730152</v>
      </c>
      <c r="L25" s="18"/>
    </row>
    <row r="26" spans="1:12">
      <c r="A26" s="16"/>
      <c r="B26" s="11" t="s">
        <v>9</v>
      </c>
      <c r="C26" s="25">
        <v>13.117666666666667</v>
      </c>
      <c r="D26" s="25">
        <v>18.721</v>
      </c>
      <c r="E26" s="25">
        <v>21.677000000000003</v>
      </c>
      <c r="F26" s="25">
        <v>24.356333333333335</v>
      </c>
      <c r="G26" s="26">
        <v>24.16333333333333</v>
      </c>
      <c r="H26" s="28">
        <f t="shared" si="0"/>
        <v>-0.79240170250040043</v>
      </c>
      <c r="I26" s="27">
        <f t="shared" si="3"/>
        <v>12.36025895342221</v>
      </c>
      <c r="J26" s="28">
        <f t="shared" si="1"/>
        <v>0.90525651952657915</v>
      </c>
      <c r="K26" s="27">
        <f t="shared" si="2"/>
        <v>0.92370160755607633</v>
      </c>
      <c r="L26" s="18"/>
    </row>
    <row r="27" spans="1:12">
      <c r="A27" s="16"/>
      <c r="B27" s="11" t="s">
        <v>18</v>
      </c>
      <c r="C27" s="25">
        <v>19.551000000000002</v>
      </c>
      <c r="D27" s="25">
        <v>19.381</v>
      </c>
      <c r="E27" s="25">
        <v>21.941666666666666</v>
      </c>
      <c r="F27" s="25">
        <v>27.075666666666667</v>
      </c>
      <c r="G27" s="26">
        <v>23.834666666666667</v>
      </c>
      <c r="H27" s="28">
        <f t="shared" si="0"/>
        <v>-11.970157706181439</v>
      </c>
      <c r="I27" s="27">
        <f t="shared" si="3"/>
        <v>23.398404861374857</v>
      </c>
      <c r="J27" s="28">
        <f t="shared" si="1"/>
        <v>0.89294333249039204</v>
      </c>
      <c r="K27" s="27">
        <f t="shared" si="2"/>
        <v>1.0268309471452655</v>
      </c>
      <c r="L27" s="18"/>
    </row>
    <row r="28" spans="1:12">
      <c r="A28" s="16"/>
      <c r="B28" s="11" t="s">
        <v>21</v>
      </c>
      <c r="C28" s="25">
        <v>15.547666666666666</v>
      </c>
      <c r="D28" s="25">
        <v>15.211666666666666</v>
      </c>
      <c r="E28" s="25">
        <v>15.085000000000001</v>
      </c>
      <c r="F28" s="25">
        <v>20.834666666666667</v>
      </c>
      <c r="G28" s="26">
        <v>20.712</v>
      </c>
      <c r="H28" s="28">
        <f t="shared" si="0"/>
        <v>-0.58876231921157762</v>
      </c>
      <c r="I28" s="27">
        <f t="shared" si="3"/>
        <v>38.115125400508234</v>
      </c>
      <c r="J28" s="28">
        <f t="shared" si="1"/>
        <v>0.77595556762730755</v>
      </c>
      <c r="K28" s="27">
        <f t="shared" si="2"/>
        <v>0.79014418260390851</v>
      </c>
      <c r="L28" s="18"/>
    </row>
    <row r="29" spans="1:12">
      <c r="A29" s="16"/>
      <c r="B29" s="11" t="s">
        <v>17</v>
      </c>
      <c r="C29" s="25">
        <v>15.487333333333334</v>
      </c>
      <c r="D29" s="25">
        <v>13.615333333333334</v>
      </c>
      <c r="E29" s="25">
        <v>11.333999999999998</v>
      </c>
      <c r="F29" s="25">
        <v>16.448333333333334</v>
      </c>
      <c r="G29" s="26">
        <v>19.644666666666669</v>
      </c>
      <c r="H29" s="28">
        <f t="shared" si="0"/>
        <v>19.432566622758142</v>
      </c>
      <c r="I29" s="27">
        <f t="shared" si="3"/>
        <v>45.123816246103196</v>
      </c>
      <c r="J29" s="28">
        <f t="shared" si="1"/>
        <v>0.73596892980796569</v>
      </c>
      <c r="K29" s="27">
        <f t="shared" si="2"/>
        <v>0.62379471218785787</v>
      </c>
      <c r="L29" s="18"/>
    </row>
    <row r="30" spans="1:12">
      <c r="A30" s="16"/>
      <c r="B30" s="11" t="s">
        <v>3</v>
      </c>
      <c r="C30" s="25">
        <v>14.756333333333336</v>
      </c>
      <c r="D30" s="25">
        <v>14.385333333333334</v>
      </c>
      <c r="E30" s="25">
        <v>9.2956666666666674</v>
      </c>
      <c r="F30" s="25">
        <v>13.981999999999999</v>
      </c>
      <c r="G30" s="26">
        <v>18.783666666666665</v>
      </c>
      <c r="H30" s="28">
        <f t="shared" si="0"/>
        <v>34.341772755447472</v>
      </c>
      <c r="I30" s="27">
        <f t="shared" si="3"/>
        <v>50.41417147774947</v>
      </c>
      <c r="J30" s="28">
        <f t="shared" si="1"/>
        <v>0.70371237593933311</v>
      </c>
      <c r="K30" s="27">
        <f t="shared" si="2"/>
        <v>0.53026026947881</v>
      </c>
      <c r="L30" s="18"/>
    </row>
    <row r="31" spans="1:12">
      <c r="A31" s="16"/>
      <c r="B31" s="11" t="s">
        <v>14</v>
      </c>
      <c r="C31" s="25">
        <v>10.636000000000001</v>
      </c>
      <c r="D31" s="25">
        <v>11.579333333333333</v>
      </c>
      <c r="E31" s="25">
        <v>11.647</v>
      </c>
      <c r="F31" s="25">
        <v>9.1226666666666656</v>
      </c>
      <c r="G31" s="26">
        <v>17.896000000000001</v>
      </c>
      <c r="H31" s="28">
        <f t="shared" si="0"/>
        <v>96.170710318620323</v>
      </c>
      <c r="I31" s="27">
        <f t="shared" si="3"/>
        <v>-21.673678486591697</v>
      </c>
      <c r="J31" s="28">
        <f t="shared" si="1"/>
        <v>0.67045678052618274</v>
      </c>
      <c r="K31" s="27">
        <f t="shared" si="2"/>
        <v>0.34597251359119036</v>
      </c>
      <c r="L31" s="18"/>
    </row>
    <row r="32" spans="1:12">
      <c r="A32" s="16"/>
      <c r="B32" s="11" t="s">
        <v>11</v>
      </c>
      <c r="C32" s="25">
        <v>13.715333333333334</v>
      </c>
      <c r="D32" s="25">
        <v>24.649000000000001</v>
      </c>
      <c r="E32" s="25">
        <v>19.29</v>
      </c>
      <c r="F32" s="25">
        <v>19.819666666666667</v>
      </c>
      <c r="G32" s="26">
        <v>16.439000000000004</v>
      </c>
      <c r="H32" s="28">
        <f t="shared" si="0"/>
        <v>-17.057131805109382</v>
      </c>
      <c r="I32" s="27">
        <f t="shared" si="3"/>
        <v>2.7458095731812682</v>
      </c>
      <c r="J32" s="28">
        <f t="shared" si="1"/>
        <v>0.61587164813756812</v>
      </c>
      <c r="K32" s="27">
        <f t="shared" si="2"/>
        <v>0.75165082160255015</v>
      </c>
      <c r="L32" s="18"/>
    </row>
    <row r="33" spans="1:14">
      <c r="A33" s="16"/>
      <c r="B33" s="11" t="s">
        <v>15</v>
      </c>
      <c r="C33" s="25">
        <v>19.756</v>
      </c>
      <c r="D33" s="25">
        <v>11.014000000000001</v>
      </c>
      <c r="E33" s="25">
        <v>21.352333333333334</v>
      </c>
      <c r="F33" s="25">
        <v>23.218</v>
      </c>
      <c r="G33" s="26">
        <v>16.388666666666669</v>
      </c>
      <c r="H33" s="28">
        <f t="shared" si="0"/>
        <v>-29.413960432997378</v>
      </c>
      <c r="I33" s="27">
        <f t="shared" si="3"/>
        <v>8.7375306367766257</v>
      </c>
      <c r="J33" s="28">
        <f t="shared" si="1"/>
        <v>0.61398595722228999</v>
      </c>
      <c r="K33" s="27">
        <f t="shared" si="2"/>
        <v>0.88053089234437221</v>
      </c>
      <c r="L33" s="18"/>
    </row>
    <row r="34" spans="1:14">
      <c r="A34" s="16"/>
      <c r="B34" s="11" t="s">
        <v>177</v>
      </c>
      <c r="C34" s="25">
        <v>7.1133333333333333</v>
      </c>
      <c r="D34" s="25">
        <v>8.5076666666666654</v>
      </c>
      <c r="E34" s="25">
        <v>8.972666666666667</v>
      </c>
      <c r="F34" s="25">
        <v>13.455333333333334</v>
      </c>
      <c r="G34" s="26">
        <v>11.49</v>
      </c>
      <c r="H34" s="28">
        <f t="shared" si="0"/>
        <v>-14.606351880295298</v>
      </c>
      <c r="I34" s="27">
        <f t="shared" si="3"/>
        <v>49.959135151199938</v>
      </c>
      <c r="J34" s="28">
        <f t="shared" si="1"/>
        <v>0.43046202549429141</v>
      </c>
      <c r="K34" s="27">
        <f t="shared" si="2"/>
        <v>0.51028670285084743</v>
      </c>
      <c r="L34" s="18"/>
    </row>
    <row r="35" spans="1:14">
      <c r="A35" s="16"/>
      <c r="B35" s="11" t="s">
        <v>16</v>
      </c>
      <c r="C35" s="25">
        <v>7.8503333333333343</v>
      </c>
      <c r="D35" s="25">
        <v>5.0183333333333335</v>
      </c>
      <c r="E35" s="25">
        <v>7.0493333333333332</v>
      </c>
      <c r="F35" s="25">
        <v>4.1819999999999995</v>
      </c>
      <c r="G35" s="26">
        <v>9.6233333333333331</v>
      </c>
      <c r="H35" s="28">
        <f t="shared" si="0"/>
        <v>130.11318348477604</v>
      </c>
      <c r="I35" s="27">
        <f t="shared" si="3"/>
        <v>-40.675241157556272</v>
      </c>
      <c r="J35" s="28">
        <f t="shared" si="1"/>
        <v>0.36052911737801546</v>
      </c>
      <c r="K35" s="27">
        <f t="shared" si="2"/>
        <v>0.1586002322243158</v>
      </c>
      <c r="L35" s="18"/>
    </row>
    <row r="36" spans="1:14">
      <c r="A36" s="16"/>
      <c r="B36" s="11" t="s">
        <v>6</v>
      </c>
      <c r="C36" s="25">
        <v>5.585</v>
      </c>
      <c r="D36" s="25">
        <v>5.043333333333333</v>
      </c>
      <c r="E36" s="25">
        <v>3.3056666666666672</v>
      </c>
      <c r="F36" s="25">
        <v>2.7616666666666667</v>
      </c>
      <c r="G36" s="26">
        <v>3.8663333333333334</v>
      </c>
      <c r="H36" s="28">
        <f t="shared" si="0"/>
        <v>39.999999999999993</v>
      </c>
      <c r="I36" s="27">
        <f t="shared" si="3"/>
        <v>-16.456589694464064</v>
      </c>
      <c r="J36" s="28">
        <f t="shared" si="1"/>
        <v>0.14484853593583655</v>
      </c>
      <c r="K36" s="27">
        <f t="shared" si="2"/>
        <v>0.10473480981814573</v>
      </c>
      <c r="L36" s="18"/>
    </row>
    <row r="37" spans="1:14">
      <c r="A37" s="16"/>
      <c r="B37" s="11" t="s">
        <v>12</v>
      </c>
      <c r="C37" s="25">
        <v>3.9996666666666663</v>
      </c>
      <c r="D37" s="25">
        <v>0.77033333333333331</v>
      </c>
      <c r="E37" s="25">
        <v>2.2556666666666665</v>
      </c>
      <c r="F37" s="25">
        <v>2.2376666666666667</v>
      </c>
      <c r="G37" s="26">
        <v>3.1676666666666669</v>
      </c>
      <c r="H37" s="28">
        <f t="shared" si="0"/>
        <v>41.561150007448248</v>
      </c>
      <c r="I37" s="27">
        <f t="shared" si="3"/>
        <v>-0.79799024678586239</v>
      </c>
      <c r="J37" s="28">
        <f t="shared" si="1"/>
        <v>0.11867364746945899</v>
      </c>
      <c r="K37" s="27">
        <f t="shared" si="2"/>
        <v>8.4862375173109517E-2</v>
      </c>
      <c r="L37" s="18"/>
    </row>
    <row r="38" spans="1:14">
      <c r="A38" s="16"/>
      <c r="B38" s="11" t="s">
        <v>13</v>
      </c>
      <c r="C38" s="25">
        <v>1.5449999999999999</v>
      </c>
      <c r="D38" s="25">
        <v>0.7593333333333333</v>
      </c>
      <c r="E38" s="25">
        <v>1.4320000000000002</v>
      </c>
      <c r="F38" s="25">
        <v>0.80500000000000005</v>
      </c>
      <c r="G38" s="26">
        <v>0.56366666666666665</v>
      </c>
      <c r="H38" s="28">
        <f t="shared" si="0"/>
        <v>-29.979296066252591</v>
      </c>
      <c r="I38" s="27">
        <f t="shared" si="3"/>
        <v>-43.784916201117319</v>
      </c>
      <c r="J38" s="28">
        <f t="shared" si="1"/>
        <v>2.1117240647254041E-2</v>
      </c>
      <c r="K38" s="27">
        <f t="shared" si="2"/>
        <v>3.0529217345904885E-2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Normal="100" zoomScaleSheetLayoutView="100" workbookViewId="0">
      <pane ySplit="11" topLeftCell="A24" activePane="bottomLeft" state="frozen"/>
      <selection activeCell="L12" sqref="L12"/>
      <selection pane="bottomLeft" activeCell="J37" sqref="J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100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612.48166666666668</v>
      </c>
      <c r="D13" s="26">
        <v>764.06900000000007</v>
      </c>
      <c r="E13" s="26">
        <v>706.94600000000003</v>
      </c>
      <c r="F13" s="26">
        <v>973.5859999999999</v>
      </c>
      <c r="G13" s="26">
        <v>929.18866666666656</v>
      </c>
      <c r="H13" s="28">
        <f t="shared" ref="H13:H39" si="0">IF(OR(OR(G13=0,F13=0),G13=""),"",(G13/F13-1)*100)</f>
        <v>-4.5601860886797185</v>
      </c>
      <c r="I13" s="27">
        <f>IF(OR(OR(G13=0,F13=0),F13=""),"",(F13/E13-1)*100)</f>
        <v>37.717166516254409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28</v>
      </c>
      <c r="C14" s="25">
        <f>C13-SUM(C15:C39)</f>
        <v>288.48833333333334</v>
      </c>
      <c r="D14" s="25">
        <f t="shared" ref="D14:G14" si="3">D13-SUM(D15:D39)</f>
        <v>333.07066666666668</v>
      </c>
      <c r="E14" s="25">
        <f t="shared" si="3"/>
        <v>305.17966666666655</v>
      </c>
      <c r="F14" s="25">
        <f t="shared" si="3"/>
        <v>427.18766666666636</v>
      </c>
      <c r="G14" s="26">
        <f t="shared" si="3"/>
        <v>370.03733333333321</v>
      </c>
      <c r="H14" s="28">
        <f t="shared" si="0"/>
        <v>-13.378273249149641</v>
      </c>
      <c r="I14" s="27">
        <f>IF(OR(OR(G14=0,F14=0),F14=""),"",(F14/E14-1)*100)</f>
        <v>39.979072437110766</v>
      </c>
      <c r="J14" s="28">
        <f t="shared" si="1"/>
        <v>39.823702828919558</v>
      </c>
      <c r="K14" s="27">
        <f t="shared" si="2"/>
        <v>43.877753651620544</v>
      </c>
      <c r="L14" s="18"/>
    </row>
    <row r="15" spans="1:15">
      <c r="A15" s="16"/>
      <c r="B15" s="12" t="s">
        <v>4</v>
      </c>
      <c r="C15" s="109">
        <v>93.858000000000004</v>
      </c>
      <c r="D15" s="109">
        <v>207.71799999999999</v>
      </c>
      <c r="E15" s="109">
        <v>115.60866666666665</v>
      </c>
      <c r="F15" s="109">
        <v>176.19666666666669</v>
      </c>
      <c r="G15" s="109">
        <v>248.34066666666664</v>
      </c>
      <c r="H15" s="50">
        <f t="shared" si="0"/>
        <v>40.945155981006032</v>
      </c>
      <c r="I15" s="36">
        <f t="shared" ref="I15:I39" si="4">IF(OR(OR(G15=0,F15=0),F15=""),"",(F15/E15-1)*100)</f>
        <v>52.40783562939346</v>
      </c>
      <c r="J15" s="50">
        <f t="shared" si="1"/>
        <v>26.726613827260053</v>
      </c>
      <c r="K15" s="36">
        <f t="shared" si="2"/>
        <v>18.09769929586772</v>
      </c>
      <c r="L15" s="18"/>
      <c r="N15" s="23" t="s">
        <v>4</v>
      </c>
      <c r="O15" s="34">
        <f>J15</f>
        <v>26.726613827260053</v>
      </c>
    </row>
    <row r="16" spans="1:15">
      <c r="A16" s="16"/>
      <c r="B16" s="11" t="s">
        <v>23</v>
      </c>
      <c r="C16" s="55">
        <v>43.536000000000001</v>
      </c>
      <c r="D16" s="55">
        <v>58.27</v>
      </c>
      <c r="E16" s="55">
        <v>97.484999999999999</v>
      </c>
      <c r="F16" s="55">
        <v>97.73833333333333</v>
      </c>
      <c r="G16" s="56">
        <v>82.111000000000004</v>
      </c>
      <c r="H16" s="28">
        <f t="shared" si="0"/>
        <v>-15.988950087819509</v>
      </c>
      <c r="I16" s="27">
        <f t="shared" si="4"/>
        <v>0.25986903968131525</v>
      </c>
      <c r="J16" s="28">
        <f t="shared" si="1"/>
        <v>8.8368490647396332</v>
      </c>
      <c r="K16" s="27">
        <f t="shared" si="2"/>
        <v>10.039003573729834</v>
      </c>
      <c r="L16" s="18"/>
      <c r="N16" s="23" t="s">
        <v>37</v>
      </c>
      <c r="O16" s="34">
        <f>100-O15</f>
        <v>73.273386172739947</v>
      </c>
    </row>
    <row r="17" spans="1:12">
      <c r="A17" s="16"/>
      <c r="B17" s="11" t="s">
        <v>24</v>
      </c>
      <c r="C17" s="25">
        <v>54.005666666666663</v>
      </c>
      <c r="D17" s="25">
        <v>54.208666666666666</v>
      </c>
      <c r="E17" s="25">
        <v>66.426000000000002</v>
      </c>
      <c r="F17" s="25">
        <v>104.60333333333334</v>
      </c>
      <c r="G17" s="26">
        <v>55.159333333333336</v>
      </c>
      <c r="H17" s="28">
        <f t="shared" si="0"/>
        <v>-47.268092157675021</v>
      </c>
      <c r="I17" s="27">
        <f t="shared" si="4"/>
        <v>57.473479260129068</v>
      </c>
      <c r="J17" s="28">
        <f t="shared" si="1"/>
        <v>5.9362899389646753</v>
      </c>
      <c r="K17" s="27">
        <f t="shared" si="2"/>
        <v>10.74412875013952</v>
      </c>
      <c r="L17" s="18"/>
    </row>
    <row r="18" spans="1:12">
      <c r="A18" s="16"/>
      <c r="B18" s="11" t="s">
        <v>19</v>
      </c>
      <c r="C18" s="25">
        <v>7.133</v>
      </c>
      <c r="D18" s="25">
        <v>6.4346666666666659</v>
      </c>
      <c r="E18" s="25">
        <v>23.346999999999998</v>
      </c>
      <c r="F18" s="25">
        <v>22.092333333333332</v>
      </c>
      <c r="G18" s="26">
        <v>29.399666666666665</v>
      </c>
      <c r="H18" s="28">
        <f t="shared" si="0"/>
        <v>33.076331155604507</v>
      </c>
      <c r="I18" s="27">
        <f t="shared" si="4"/>
        <v>-5.3739952313644812</v>
      </c>
      <c r="J18" s="28">
        <f t="shared" si="1"/>
        <v>3.1640147713094509</v>
      </c>
      <c r="K18" s="27">
        <f t="shared" si="2"/>
        <v>2.2691712219910039</v>
      </c>
      <c r="L18" s="18"/>
    </row>
    <row r="19" spans="1:12">
      <c r="A19" s="16"/>
      <c r="B19" s="11" t="s">
        <v>25</v>
      </c>
      <c r="C19" s="25">
        <v>19.899333333333335</v>
      </c>
      <c r="D19" s="25">
        <v>14.42</v>
      </c>
      <c r="E19" s="25">
        <v>5.8979999999999997</v>
      </c>
      <c r="F19" s="25">
        <v>9.8533333333333335</v>
      </c>
      <c r="G19" s="26">
        <v>22.279666666666667</v>
      </c>
      <c r="H19" s="28">
        <f t="shared" si="0"/>
        <v>126.11299052774018</v>
      </c>
      <c r="I19" s="27">
        <f t="shared" si="4"/>
        <v>67.062280999208795</v>
      </c>
      <c r="J19" s="28">
        <f t="shared" si="1"/>
        <v>2.3977548872385448</v>
      </c>
      <c r="K19" s="27">
        <f t="shared" si="2"/>
        <v>1.012066045868915</v>
      </c>
      <c r="L19" s="18"/>
    </row>
    <row r="20" spans="1:12">
      <c r="A20" s="16"/>
      <c r="B20" s="11" t="s">
        <v>20</v>
      </c>
      <c r="C20" s="25">
        <v>13.568</v>
      </c>
      <c r="D20" s="25">
        <v>6.5889999999999995</v>
      </c>
      <c r="E20" s="25">
        <v>11.139333333333333</v>
      </c>
      <c r="F20" s="25">
        <v>24.490666666666666</v>
      </c>
      <c r="G20" s="26">
        <v>20.058666666666667</v>
      </c>
      <c r="H20" s="28">
        <f t="shared" si="0"/>
        <v>-18.096689895470377</v>
      </c>
      <c r="I20" s="27">
        <f t="shared" si="4"/>
        <v>119.85756179304565</v>
      </c>
      <c r="J20" s="28">
        <f t="shared" si="1"/>
        <v>2.158729156547325</v>
      </c>
      <c r="K20" s="27">
        <f t="shared" si="2"/>
        <v>2.5155113843735091</v>
      </c>
      <c r="L20" s="18"/>
    </row>
    <row r="21" spans="1:12">
      <c r="A21" s="16"/>
      <c r="B21" s="11" t="s">
        <v>7</v>
      </c>
      <c r="C21" s="25">
        <v>13.337000000000002</v>
      </c>
      <c r="D21" s="25">
        <v>14.822333333333333</v>
      </c>
      <c r="E21" s="25">
        <v>12.171999999999999</v>
      </c>
      <c r="F21" s="25">
        <v>19.562999999999999</v>
      </c>
      <c r="G21" s="26">
        <v>17.333666666666669</v>
      </c>
      <c r="H21" s="28">
        <f t="shared" si="0"/>
        <v>-11.3956618787166</v>
      </c>
      <c r="I21" s="27">
        <f t="shared" si="4"/>
        <v>60.721327637200126</v>
      </c>
      <c r="J21" s="28">
        <f t="shared" si="1"/>
        <v>1.8654625576578283</v>
      </c>
      <c r="K21" s="27">
        <f t="shared" si="2"/>
        <v>2.0093756483762095</v>
      </c>
      <c r="L21" s="18"/>
    </row>
    <row r="22" spans="1:12">
      <c r="A22" s="16"/>
      <c r="B22" s="11" t="s">
        <v>10</v>
      </c>
      <c r="C22" s="25">
        <v>6.7993333333333341</v>
      </c>
      <c r="D22" s="25">
        <v>7.05</v>
      </c>
      <c r="E22" s="25">
        <v>8.0866666666666678</v>
      </c>
      <c r="F22" s="25">
        <v>13.680666666666667</v>
      </c>
      <c r="G22" s="26">
        <v>13.988</v>
      </c>
      <c r="H22" s="28">
        <f t="shared" si="0"/>
        <v>2.2464792164124558</v>
      </c>
      <c r="I22" s="27">
        <f t="shared" si="4"/>
        <v>69.175597691673516</v>
      </c>
      <c r="J22" s="28">
        <f t="shared" si="1"/>
        <v>1.5053993340426739</v>
      </c>
      <c r="K22" s="27">
        <f t="shared" si="2"/>
        <v>1.4051831750525037</v>
      </c>
      <c r="L22" s="18"/>
    </row>
    <row r="23" spans="1:12">
      <c r="A23" s="16"/>
      <c r="B23" s="11" t="s">
        <v>22</v>
      </c>
      <c r="C23" s="25">
        <v>3.9460000000000002</v>
      </c>
      <c r="D23" s="25">
        <v>5.6103333333333332</v>
      </c>
      <c r="E23" s="25">
        <v>8.1983333333333324</v>
      </c>
      <c r="F23" s="25">
        <v>12.798333333333332</v>
      </c>
      <c r="G23" s="26">
        <v>10.586333333333334</v>
      </c>
      <c r="H23" s="28">
        <f t="shared" si="0"/>
        <v>-17.283500455788502</v>
      </c>
      <c r="I23" s="27">
        <f t="shared" si="4"/>
        <v>56.108965236836752</v>
      </c>
      <c r="J23" s="28">
        <f t="shared" si="1"/>
        <v>1.139309347294378</v>
      </c>
      <c r="K23" s="27">
        <f t="shared" si="2"/>
        <v>1.3145560159383283</v>
      </c>
      <c r="L23" s="18"/>
    </row>
    <row r="24" spans="1:12">
      <c r="A24" s="16"/>
      <c r="B24" s="11" t="s">
        <v>9</v>
      </c>
      <c r="C24" s="25">
        <v>5.9036666666666662</v>
      </c>
      <c r="D24" s="25">
        <v>6.9033333333333324</v>
      </c>
      <c r="E24" s="25">
        <v>6.7130000000000001</v>
      </c>
      <c r="F24" s="25">
        <v>8.1856666666666662</v>
      </c>
      <c r="G24" s="26">
        <v>9.6693333333333342</v>
      </c>
      <c r="H24" s="28">
        <f t="shared" si="0"/>
        <v>18.125178156941011</v>
      </c>
      <c r="I24" s="27">
        <f t="shared" si="4"/>
        <v>21.937534137742688</v>
      </c>
      <c r="J24" s="28">
        <f t="shared" si="1"/>
        <v>1.0406211009891786</v>
      </c>
      <c r="K24" s="27">
        <f t="shared" si="2"/>
        <v>0.84077489473622946</v>
      </c>
      <c r="L24" s="18"/>
    </row>
    <row r="25" spans="1:12">
      <c r="A25" s="16"/>
      <c r="B25" s="11" t="s">
        <v>21</v>
      </c>
      <c r="C25" s="25">
        <v>5.4109999999999987</v>
      </c>
      <c r="D25" s="25">
        <v>5.3406666666666665</v>
      </c>
      <c r="E25" s="25">
        <v>6.2946666666666671</v>
      </c>
      <c r="F25" s="25">
        <v>8.33</v>
      </c>
      <c r="G25" s="26">
        <v>8.7040000000000006</v>
      </c>
      <c r="H25" s="28">
        <f t="shared" si="0"/>
        <v>4.4897959183673564</v>
      </c>
      <c r="I25" s="27">
        <f t="shared" si="4"/>
        <v>32.334251217962297</v>
      </c>
      <c r="J25" s="28">
        <f t="shared" si="1"/>
        <v>0.93673118412263623</v>
      </c>
      <c r="K25" s="27">
        <f t="shared" si="2"/>
        <v>0.8555998134730779</v>
      </c>
      <c r="L25" s="18"/>
    </row>
    <row r="26" spans="1:12">
      <c r="A26" s="16"/>
      <c r="B26" s="11" t="s">
        <v>3</v>
      </c>
      <c r="C26" s="25">
        <v>5.694</v>
      </c>
      <c r="D26" s="25">
        <v>6.8053333333333326</v>
      </c>
      <c r="E26" s="25">
        <v>4.325333333333333</v>
      </c>
      <c r="F26" s="25">
        <v>5.8490000000000002</v>
      </c>
      <c r="G26" s="26">
        <v>5.9029999999999996</v>
      </c>
      <c r="H26" s="28">
        <f t="shared" si="0"/>
        <v>0.92323474098134906</v>
      </c>
      <c r="I26" s="27">
        <f t="shared" si="4"/>
        <v>35.226572133168929</v>
      </c>
      <c r="J26" s="28">
        <f t="shared" si="1"/>
        <v>0.63528540669530342</v>
      </c>
      <c r="K26" s="27">
        <f t="shared" si="2"/>
        <v>0.60076870456230891</v>
      </c>
      <c r="L26" s="18"/>
    </row>
    <row r="27" spans="1:12">
      <c r="A27" s="16"/>
      <c r="B27" s="11" t="s">
        <v>18</v>
      </c>
      <c r="C27" s="25">
        <v>6.4063333333333334</v>
      </c>
      <c r="D27" s="25">
        <v>4.4983333333333331</v>
      </c>
      <c r="E27" s="25">
        <v>2.6850000000000001</v>
      </c>
      <c r="F27" s="25">
        <v>8.2366666666666664</v>
      </c>
      <c r="G27" s="26">
        <v>5.4540000000000006</v>
      </c>
      <c r="H27" s="28">
        <f t="shared" si="0"/>
        <v>-33.783893160663695</v>
      </c>
      <c r="I27" s="27">
        <f t="shared" si="4"/>
        <v>206.76598386095591</v>
      </c>
      <c r="J27" s="28">
        <f t="shared" si="1"/>
        <v>0.58696368085993322</v>
      </c>
      <c r="K27" s="27">
        <f t="shared" si="2"/>
        <v>0.84601326094116669</v>
      </c>
      <c r="L27" s="18"/>
    </row>
    <row r="28" spans="1:12">
      <c r="A28" s="16"/>
      <c r="B28" s="11" t="s">
        <v>17</v>
      </c>
      <c r="C28" s="25">
        <v>5.1616666666666662</v>
      </c>
      <c r="D28" s="25">
        <v>0.94099999999999995</v>
      </c>
      <c r="E28" s="25">
        <v>1.1299999999999999</v>
      </c>
      <c r="F28" s="25">
        <v>1.6736666666666666</v>
      </c>
      <c r="G28" s="26">
        <v>4.9786666666666664</v>
      </c>
      <c r="H28" s="28">
        <f t="shared" si="0"/>
        <v>197.47062338179643</v>
      </c>
      <c r="I28" s="27">
        <f t="shared" si="4"/>
        <v>48.112094395280259</v>
      </c>
      <c r="J28" s="28">
        <f t="shared" si="1"/>
        <v>0.53580794140838284</v>
      </c>
      <c r="K28" s="27">
        <f t="shared" si="2"/>
        <v>0.17190742950973686</v>
      </c>
      <c r="L28" s="18"/>
    </row>
    <row r="29" spans="1:12">
      <c r="A29" s="16"/>
      <c r="B29" s="11" t="s">
        <v>14</v>
      </c>
      <c r="C29" s="25">
        <v>3.4993333333333339</v>
      </c>
      <c r="D29" s="25">
        <v>3.7916666666666665</v>
      </c>
      <c r="E29" s="25">
        <v>3.2490000000000001</v>
      </c>
      <c r="F29" s="25">
        <v>1.5163333333333335</v>
      </c>
      <c r="G29" s="26">
        <v>3.9510000000000001</v>
      </c>
      <c r="H29" s="28">
        <f t="shared" si="0"/>
        <v>160.5627610463838</v>
      </c>
      <c r="I29" s="27">
        <f t="shared" si="4"/>
        <v>-53.329229506514821</v>
      </c>
      <c r="J29" s="28">
        <f t="shared" si="1"/>
        <v>0.42520966319721226</v>
      </c>
      <c r="K29" s="27">
        <f t="shared" si="2"/>
        <v>0.15574724095594367</v>
      </c>
      <c r="L29" s="18"/>
    </row>
    <row r="30" spans="1:12">
      <c r="A30" s="16"/>
      <c r="B30" s="11" t="s">
        <v>11</v>
      </c>
      <c r="C30" s="25">
        <v>4.4020000000000001</v>
      </c>
      <c r="D30" s="25">
        <v>8.4993333333333325</v>
      </c>
      <c r="E30" s="25">
        <v>5.5033333333333339</v>
      </c>
      <c r="F30" s="25">
        <v>6.0996666666666668</v>
      </c>
      <c r="G30" s="26">
        <v>3.9363333333333337</v>
      </c>
      <c r="H30" s="28">
        <f t="shared" si="0"/>
        <v>-35.466418929996166</v>
      </c>
      <c r="I30" s="27">
        <f t="shared" si="4"/>
        <v>10.835857056329479</v>
      </c>
      <c r="J30" s="28">
        <f t="shared" si="1"/>
        <v>0.42363122523377034</v>
      </c>
      <c r="K30" s="27">
        <f t="shared" si="2"/>
        <v>0.62651544564801331</v>
      </c>
      <c r="L30" s="18"/>
    </row>
    <row r="31" spans="1:12">
      <c r="A31" s="16"/>
      <c r="B31" s="11" t="s">
        <v>5</v>
      </c>
      <c r="C31" s="25">
        <v>8.9669999999999987</v>
      </c>
      <c r="D31" s="25">
        <v>6.3066666666666675</v>
      </c>
      <c r="E31" s="25">
        <v>9.440666666666667</v>
      </c>
      <c r="F31" s="25">
        <v>10.017000000000001</v>
      </c>
      <c r="G31" s="26">
        <v>3.7719999999999998</v>
      </c>
      <c r="H31" s="28">
        <f t="shared" si="0"/>
        <v>-62.344015174203861</v>
      </c>
      <c r="I31" s="27">
        <f t="shared" si="4"/>
        <v>6.1047948591201218</v>
      </c>
      <c r="J31" s="28">
        <f t="shared" si="1"/>
        <v>0.40594554532520488</v>
      </c>
      <c r="K31" s="27">
        <f t="shared" si="2"/>
        <v>1.0288767504873737</v>
      </c>
      <c r="L31" s="18"/>
    </row>
    <row r="32" spans="1:12">
      <c r="A32" s="16"/>
      <c r="B32" s="11" t="s">
        <v>8</v>
      </c>
      <c r="C32" s="25">
        <v>6.0133333333333328</v>
      </c>
      <c r="D32" s="25">
        <v>3.677</v>
      </c>
      <c r="E32" s="25">
        <v>2.802</v>
      </c>
      <c r="F32" s="25">
        <v>3.5016666666666665</v>
      </c>
      <c r="G32" s="26">
        <v>3.534333333333334</v>
      </c>
      <c r="H32" s="28">
        <f t="shared" si="0"/>
        <v>0.93288910042839124</v>
      </c>
      <c r="I32" s="27">
        <f t="shared" si="4"/>
        <v>24.97025933856769</v>
      </c>
      <c r="J32" s="28">
        <f t="shared" si="1"/>
        <v>0.38036767559942986</v>
      </c>
      <c r="K32" s="27">
        <f t="shared" si="2"/>
        <v>0.35966690838474125</v>
      </c>
      <c r="L32" s="18"/>
    </row>
    <row r="33" spans="1:15">
      <c r="A33" s="16"/>
      <c r="B33" s="11" t="s">
        <v>16</v>
      </c>
      <c r="C33" s="25">
        <v>3.1283333333333334</v>
      </c>
      <c r="D33" s="25">
        <v>1.5756666666666668</v>
      </c>
      <c r="E33" s="25">
        <v>2.0743333333333331</v>
      </c>
      <c r="F33" s="25">
        <v>1.0266666666666666</v>
      </c>
      <c r="G33" s="26">
        <v>2.8409999999999997</v>
      </c>
      <c r="H33" s="28">
        <f t="shared" si="0"/>
        <v>176.72077922077924</v>
      </c>
      <c r="I33" s="27">
        <f t="shared" si="4"/>
        <v>-50.506186726659166</v>
      </c>
      <c r="J33" s="28">
        <f t="shared" si="1"/>
        <v>0.30575060823671979</v>
      </c>
      <c r="K33" s="27">
        <f t="shared" si="2"/>
        <v>0.1054520778510236</v>
      </c>
      <c r="L33" s="18"/>
    </row>
    <row r="34" spans="1:15">
      <c r="A34" s="16"/>
      <c r="B34" s="11" t="s">
        <v>15</v>
      </c>
      <c r="C34" s="25">
        <v>7.4986666666666677</v>
      </c>
      <c r="D34" s="25">
        <v>3.0739999999999998</v>
      </c>
      <c r="E34" s="25">
        <v>5.1696666666666671</v>
      </c>
      <c r="F34" s="25">
        <v>6.6429999999999998</v>
      </c>
      <c r="G34" s="26">
        <v>2.7553333333333332</v>
      </c>
      <c r="H34" s="28">
        <f t="shared" si="0"/>
        <v>-58.522755783029758</v>
      </c>
      <c r="I34" s="27">
        <f t="shared" si="4"/>
        <v>28.499580888516341</v>
      </c>
      <c r="J34" s="28">
        <f t="shared" si="1"/>
        <v>0.29653109558661572</v>
      </c>
      <c r="K34" s="27">
        <f t="shared" si="2"/>
        <v>0.68232287645878231</v>
      </c>
      <c r="L34" s="18"/>
    </row>
    <row r="35" spans="1:15">
      <c r="A35" s="16"/>
      <c r="B35" s="11" t="s">
        <v>177</v>
      </c>
      <c r="C35" s="25">
        <v>2.3923333333333332</v>
      </c>
      <c r="D35" s="25">
        <v>2.7250000000000001</v>
      </c>
      <c r="E35" s="25">
        <v>2.4813333333333332</v>
      </c>
      <c r="F35" s="25">
        <v>3.3030000000000004</v>
      </c>
      <c r="G35" s="26">
        <v>2.2763333333333331</v>
      </c>
      <c r="H35" s="28">
        <f t="shared" si="0"/>
        <v>-31.082853971137368</v>
      </c>
      <c r="I35" s="27">
        <f t="shared" si="4"/>
        <v>33.113917248791005</v>
      </c>
      <c r="J35" s="28">
        <f t="shared" si="1"/>
        <v>0.24498074664420505</v>
      </c>
      <c r="K35" s="27">
        <f t="shared" si="2"/>
        <v>0.33926124656681594</v>
      </c>
      <c r="L35" s="18"/>
    </row>
    <row r="36" spans="1:15">
      <c r="A36" s="16"/>
      <c r="B36" s="11" t="s">
        <v>6</v>
      </c>
      <c r="C36" s="25">
        <v>2.1066666666666669</v>
      </c>
      <c r="D36" s="25">
        <v>1.4020000000000001</v>
      </c>
      <c r="E36" s="25">
        <v>0.77400000000000002</v>
      </c>
      <c r="F36" s="25">
        <v>0.57100000000000006</v>
      </c>
      <c r="G36" s="26">
        <v>0.99799999999999989</v>
      </c>
      <c r="H36" s="28">
        <f t="shared" si="0"/>
        <v>74.781085814360736</v>
      </c>
      <c r="I36" s="27">
        <f t="shared" si="4"/>
        <v>-26.227390180878551</v>
      </c>
      <c r="J36" s="28">
        <f t="shared" si="1"/>
        <v>0.10740552869420848</v>
      </c>
      <c r="K36" s="27">
        <f t="shared" si="2"/>
        <v>5.8649158882728397E-2</v>
      </c>
      <c r="L36" s="18"/>
    </row>
    <row r="37" spans="1:15">
      <c r="A37" s="16"/>
      <c r="B37" s="11" t="s">
        <v>12</v>
      </c>
      <c r="C37" s="25">
        <v>0.84399999999999997</v>
      </c>
      <c r="D37" s="25">
        <v>0.14699999999999999</v>
      </c>
      <c r="E37" s="25">
        <v>0.29333333333333328</v>
      </c>
      <c r="F37" s="25">
        <v>0.19766666666666666</v>
      </c>
      <c r="G37" s="26">
        <v>0.94899999999999995</v>
      </c>
      <c r="H37" s="28">
        <f t="shared" si="0"/>
        <v>380.10118043844858</v>
      </c>
      <c r="I37" s="27">
        <f t="shared" si="4"/>
        <v>-32.613636363636353</v>
      </c>
      <c r="J37" s="28">
        <f t="shared" si="1"/>
        <v>0.10213211095270928</v>
      </c>
      <c r="K37" s="27">
        <f t="shared" si="2"/>
        <v>2.0302948755083441E-2</v>
      </c>
      <c r="L37" s="18"/>
    </row>
    <row r="38" spans="1:15">
      <c r="A38" s="16"/>
      <c r="B38" s="11" t="s">
        <v>13</v>
      </c>
      <c r="C38" s="157">
        <v>0.48266666666666674</v>
      </c>
      <c r="D38" s="157">
        <v>0.18833333333333335</v>
      </c>
      <c r="E38" s="157">
        <v>0.46966666666666662</v>
      </c>
      <c r="F38" s="157">
        <v>0.23066666666666666</v>
      </c>
      <c r="G38" s="158">
        <v>0.17200000000000001</v>
      </c>
      <c r="H38" s="159">
        <f t="shared" si="0"/>
        <v>-25.43352601156068</v>
      </c>
      <c r="I38" s="160">
        <f t="shared" si="4"/>
        <v>-50.887154009936118</v>
      </c>
      <c r="J38" s="159">
        <f t="shared" si="1"/>
        <v>1.8510772480364594E-2</v>
      </c>
      <c r="K38" s="160">
        <f t="shared" si="2"/>
        <v>2.3692479828866343E-2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si="4"/>
        <v/>
      </c>
      <c r="J39" s="6" t="str">
        <f t="shared" si="1"/>
        <v/>
      </c>
      <c r="K39" s="8" t="str">
        <f t="shared" si="2"/>
        <v/>
      </c>
      <c r="L39" s="18"/>
      <c r="M39" s="16"/>
      <c r="N39" s="63"/>
      <c r="O39" s="63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Normal="100" zoomScaleSheetLayoutView="100" workbookViewId="0">
      <pane ySplit="11" topLeftCell="A30" activePane="bottomLeft" state="frozen"/>
      <selection activeCell="L12" sqref="L12"/>
      <selection pane="bottomLeft" activeCell="J38" sqref="J3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101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891.53733333333332</v>
      </c>
      <c r="D13" s="26">
        <v>1135.7169999999999</v>
      </c>
      <c r="E13" s="26">
        <v>1064.6503333333333</v>
      </c>
      <c r="F13" s="26">
        <v>1423.0923333333333</v>
      </c>
      <c r="G13" s="26">
        <v>1461.2243333333333</v>
      </c>
      <c r="H13" s="28">
        <f t="shared" ref="H13:H38" si="0">IF(OR(OR(G13=0,F13=0),G13=""),"",(G13/F13-1)*100)</f>
        <v>2.6795169299157706</v>
      </c>
      <c r="I13" s="27">
        <f>IF(OR(OR(G13=0,F13=0),F13=""),"",(F13/E13-1)*100)</f>
        <v>33.667579746840204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319.36433333333343</v>
      </c>
      <c r="D14" s="25">
        <f>D13-SUM(D15:D38)</f>
        <v>386.12633333333304</v>
      </c>
      <c r="E14" s="25">
        <f>E13-SUM(E15:E38)</f>
        <v>343.41633333333334</v>
      </c>
      <c r="F14" s="25">
        <f>F13-SUM(F15:F38)</f>
        <v>487.09266666666656</v>
      </c>
      <c r="G14" s="26">
        <f>G13-SUM(G15:G38)</f>
        <v>533.12933333333331</v>
      </c>
      <c r="H14" s="28">
        <f t="shared" si="0"/>
        <v>9.4513159029288261</v>
      </c>
      <c r="I14" s="27">
        <f>IF(OR(OR(G14=0,F14=0),F14=""),"",(F14/E14-1)*100)</f>
        <v>41.837361647524006</v>
      </c>
      <c r="J14" s="28">
        <f t="shared" si="1"/>
        <v>36.485111914141406</v>
      </c>
      <c r="K14" s="27">
        <f t="shared" si="2"/>
        <v>34.227762686749998</v>
      </c>
      <c r="L14" s="18"/>
    </row>
    <row r="15" spans="1:15">
      <c r="A15" s="16"/>
      <c r="B15" s="12" t="s">
        <v>4</v>
      </c>
      <c r="C15" s="109">
        <v>205.74066666666667</v>
      </c>
      <c r="D15" s="109">
        <v>349.56766666666664</v>
      </c>
      <c r="E15" s="109">
        <v>271.58066666666667</v>
      </c>
      <c r="F15" s="109">
        <v>374.21866666666671</v>
      </c>
      <c r="G15" s="109">
        <v>388.82</v>
      </c>
      <c r="H15" s="50">
        <f t="shared" si="0"/>
        <v>3.9018185445942377</v>
      </c>
      <c r="I15" s="36">
        <f t="shared" ref="I15:I38" si="3">IF(OR(OR(G15=0,F15=0),F15=""),"",(F15/E15-1)*100)</f>
        <v>37.792822758615621</v>
      </c>
      <c r="J15" s="50">
        <f t="shared" si="1"/>
        <v>26.609192793349322</v>
      </c>
      <c r="K15" s="36">
        <f t="shared" si="2"/>
        <v>26.296162090208718</v>
      </c>
      <c r="L15" s="18"/>
      <c r="N15" s="23" t="s">
        <v>4</v>
      </c>
      <c r="O15" s="34">
        <f>J15</f>
        <v>26.609192793349322</v>
      </c>
    </row>
    <row r="16" spans="1:15">
      <c r="A16" s="16"/>
      <c r="B16" s="11" t="s">
        <v>23</v>
      </c>
      <c r="C16" s="55">
        <v>70.815333333333342</v>
      </c>
      <c r="D16" s="55">
        <v>86.353999999999999</v>
      </c>
      <c r="E16" s="55">
        <v>119.54533333333335</v>
      </c>
      <c r="F16" s="55">
        <v>127.93599999999999</v>
      </c>
      <c r="G16" s="56">
        <v>121.56733333333334</v>
      </c>
      <c r="H16" s="28">
        <f t="shared" si="0"/>
        <v>-4.9780098382524507</v>
      </c>
      <c r="I16" s="27">
        <f t="shared" si="3"/>
        <v>7.0188157351743552</v>
      </c>
      <c r="J16" s="28">
        <f t="shared" si="1"/>
        <v>8.3195530323543743</v>
      </c>
      <c r="K16" s="27">
        <f t="shared" si="2"/>
        <v>8.9899999461267086</v>
      </c>
      <c r="L16" s="18"/>
      <c r="N16" s="23" t="s">
        <v>37</v>
      </c>
      <c r="O16" s="34">
        <f>100-O15</f>
        <v>73.390807206650678</v>
      </c>
    </row>
    <row r="17" spans="1:12">
      <c r="A17" s="16"/>
      <c r="B17" s="11" t="s">
        <v>24</v>
      </c>
      <c r="C17" s="25">
        <v>65.48266666666666</v>
      </c>
      <c r="D17" s="25">
        <v>75.400333333333336</v>
      </c>
      <c r="E17" s="25">
        <v>97.551666666666677</v>
      </c>
      <c r="F17" s="25">
        <v>126.57733333333333</v>
      </c>
      <c r="G17" s="26">
        <v>83.269666666666652</v>
      </c>
      <c r="H17" s="28">
        <f t="shared" si="0"/>
        <v>-34.214393308965271</v>
      </c>
      <c r="I17" s="27">
        <f t="shared" si="3"/>
        <v>29.754147374895346</v>
      </c>
      <c r="J17" s="28">
        <f t="shared" si="1"/>
        <v>5.6986230496663399</v>
      </c>
      <c r="K17" s="27">
        <f t="shared" si="2"/>
        <v>8.8945271061118785</v>
      </c>
      <c r="L17" s="18"/>
    </row>
    <row r="18" spans="1:12">
      <c r="A18" s="16"/>
      <c r="B18" s="11" t="s">
        <v>25</v>
      </c>
      <c r="C18" s="25">
        <v>36.216000000000001</v>
      </c>
      <c r="D18" s="25">
        <v>33.735999999999997</v>
      </c>
      <c r="E18" s="25">
        <v>26.728666666666669</v>
      </c>
      <c r="F18" s="25">
        <v>45.702333333333335</v>
      </c>
      <c r="G18" s="26">
        <v>56.850666666666662</v>
      </c>
      <c r="H18" s="28">
        <f t="shared" si="0"/>
        <v>24.39335701313572</v>
      </c>
      <c r="I18" s="27">
        <f t="shared" si="3"/>
        <v>70.986207068565577</v>
      </c>
      <c r="J18" s="28">
        <f t="shared" si="1"/>
        <v>3.8906186661276965</v>
      </c>
      <c r="K18" s="27">
        <f t="shared" si="2"/>
        <v>3.2114805387422742</v>
      </c>
      <c r="L18" s="18"/>
    </row>
    <row r="19" spans="1:12">
      <c r="A19" s="16"/>
      <c r="B19" s="11" t="s">
        <v>19</v>
      </c>
      <c r="C19" s="25">
        <v>14.020666666666665</v>
      </c>
      <c r="D19" s="25">
        <v>14.082000000000001</v>
      </c>
      <c r="E19" s="25">
        <v>35.358666666666672</v>
      </c>
      <c r="F19" s="25">
        <v>58.730666666666671</v>
      </c>
      <c r="G19" s="26">
        <v>46.06733333333333</v>
      </c>
      <c r="H19" s="28">
        <f t="shared" si="0"/>
        <v>-21.561705412277533</v>
      </c>
      <c r="I19" s="27">
        <f t="shared" si="3"/>
        <v>66.099777518005951</v>
      </c>
      <c r="J19" s="28">
        <f t="shared" si="1"/>
        <v>3.1526530377607997</v>
      </c>
      <c r="K19" s="27">
        <f t="shared" si="2"/>
        <v>4.1269751295125623</v>
      </c>
      <c r="L19" s="18"/>
    </row>
    <row r="20" spans="1:12">
      <c r="A20" s="16"/>
      <c r="B20" s="11" t="s">
        <v>20</v>
      </c>
      <c r="C20" s="25">
        <v>16.989999999999998</v>
      </c>
      <c r="D20" s="25">
        <v>18.081</v>
      </c>
      <c r="E20" s="25">
        <v>19.236999999999998</v>
      </c>
      <c r="F20" s="25">
        <v>25.557333333333332</v>
      </c>
      <c r="G20" s="26">
        <v>32.401000000000003</v>
      </c>
      <c r="H20" s="28">
        <f t="shared" si="0"/>
        <v>26.777702420701189</v>
      </c>
      <c r="I20" s="27">
        <f t="shared" si="3"/>
        <v>32.855088284729092</v>
      </c>
      <c r="J20" s="28">
        <f t="shared" si="1"/>
        <v>2.2173871089380985</v>
      </c>
      <c r="K20" s="27">
        <f t="shared" si="2"/>
        <v>1.7959012732132396</v>
      </c>
      <c r="L20" s="18"/>
    </row>
    <row r="21" spans="1:12">
      <c r="A21" s="16"/>
      <c r="B21" s="11" t="s">
        <v>7</v>
      </c>
      <c r="C21" s="25">
        <v>22.550666666666668</v>
      </c>
      <c r="D21" s="25">
        <v>32.836333333333329</v>
      </c>
      <c r="E21" s="25">
        <v>16.984999999999999</v>
      </c>
      <c r="F21" s="25">
        <v>20.062333333333331</v>
      </c>
      <c r="G21" s="26">
        <v>26.799666666666667</v>
      </c>
      <c r="H21" s="28">
        <f t="shared" si="0"/>
        <v>33.582002758070686</v>
      </c>
      <c r="I21" s="27">
        <f t="shared" si="3"/>
        <v>18.117947208321048</v>
      </c>
      <c r="J21" s="28">
        <f t="shared" si="1"/>
        <v>1.8340555967564187</v>
      </c>
      <c r="K21" s="27">
        <f t="shared" si="2"/>
        <v>1.4097703194241085</v>
      </c>
      <c r="L21" s="18"/>
    </row>
    <row r="22" spans="1:12">
      <c r="A22" s="16"/>
      <c r="B22" s="11" t="s">
        <v>5</v>
      </c>
      <c r="C22" s="25">
        <v>19.397666666666666</v>
      </c>
      <c r="D22" s="25">
        <v>18.796666666666667</v>
      </c>
      <c r="E22" s="25">
        <v>16.950666666666667</v>
      </c>
      <c r="F22" s="25">
        <v>13.722999999999999</v>
      </c>
      <c r="G22" s="26">
        <v>17.616333333333333</v>
      </c>
      <c r="H22" s="28">
        <f t="shared" si="0"/>
        <v>28.370861570599249</v>
      </c>
      <c r="I22" s="27">
        <f t="shared" si="3"/>
        <v>-19.041532289782115</v>
      </c>
      <c r="J22" s="28">
        <f t="shared" si="1"/>
        <v>1.2055871868179948</v>
      </c>
      <c r="K22" s="27">
        <f t="shared" si="2"/>
        <v>0.96430847658748775</v>
      </c>
      <c r="L22" s="18"/>
    </row>
    <row r="23" spans="1:12">
      <c r="A23" s="16"/>
      <c r="B23" s="11" t="s">
        <v>9</v>
      </c>
      <c r="C23" s="25">
        <v>8.7363333333333326</v>
      </c>
      <c r="D23" s="25">
        <v>12.720333333333334</v>
      </c>
      <c r="E23" s="25">
        <v>15.758666666666665</v>
      </c>
      <c r="F23" s="25">
        <v>18.108333333333334</v>
      </c>
      <c r="G23" s="26">
        <v>16.65366666666667</v>
      </c>
      <c r="H23" s="28">
        <f t="shared" si="0"/>
        <v>-8.0331339162448057</v>
      </c>
      <c r="I23" s="27">
        <f t="shared" si="3"/>
        <v>14.910313901345319</v>
      </c>
      <c r="J23" s="28">
        <f t="shared" si="1"/>
        <v>1.1397063603968638</v>
      </c>
      <c r="K23" s="27">
        <f t="shared" si="2"/>
        <v>1.272463698185899</v>
      </c>
      <c r="L23" s="18"/>
    </row>
    <row r="24" spans="1:12">
      <c r="A24" s="16"/>
      <c r="B24" s="11" t="s">
        <v>17</v>
      </c>
      <c r="C24" s="25">
        <v>11.365</v>
      </c>
      <c r="D24" s="25">
        <v>10.581000000000001</v>
      </c>
      <c r="E24" s="25">
        <v>9.9066666666666663</v>
      </c>
      <c r="F24" s="25">
        <v>13.676000000000002</v>
      </c>
      <c r="G24" s="26">
        <v>16.342000000000002</v>
      </c>
      <c r="H24" s="28">
        <f t="shared" si="0"/>
        <v>19.494004094764563</v>
      </c>
      <c r="I24" s="27">
        <f t="shared" si="3"/>
        <v>38.048452220726816</v>
      </c>
      <c r="J24" s="28">
        <f t="shared" si="1"/>
        <v>1.1183772147238176</v>
      </c>
      <c r="K24" s="27">
        <f t="shared" si="2"/>
        <v>0.96100580964880034</v>
      </c>
      <c r="L24" s="18"/>
    </row>
    <row r="25" spans="1:12">
      <c r="A25" s="16"/>
      <c r="B25" s="11" t="s">
        <v>3</v>
      </c>
      <c r="C25" s="25">
        <v>8.0939999999999994</v>
      </c>
      <c r="D25" s="25">
        <v>4.956666666666667</v>
      </c>
      <c r="E25" s="25">
        <v>4.1183333333333332</v>
      </c>
      <c r="F25" s="25">
        <v>10.074666666666666</v>
      </c>
      <c r="G25" s="26">
        <v>16.217333333333332</v>
      </c>
      <c r="H25" s="28">
        <f t="shared" si="0"/>
        <v>60.971413446267889</v>
      </c>
      <c r="I25" s="27">
        <f t="shared" si="3"/>
        <v>144.62970457304732</v>
      </c>
      <c r="J25" s="28">
        <f t="shared" si="1"/>
        <v>1.1098455564545986</v>
      </c>
      <c r="K25" s="27">
        <f t="shared" si="2"/>
        <v>0.70794188336807373</v>
      </c>
      <c r="L25" s="18"/>
    </row>
    <row r="26" spans="1:12">
      <c r="A26" s="16"/>
      <c r="B26" s="11" t="s">
        <v>21</v>
      </c>
      <c r="C26" s="25">
        <v>9.7813333333333343</v>
      </c>
      <c r="D26" s="25">
        <v>10.489666666666666</v>
      </c>
      <c r="E26" s="25">
        <v>10.045999999999999</v>
      </c>
      <c r="F26" s="25">
        <v>16.454999999999998</v>
      </c>
      <c r="G26" s="26">
        <v>14.913666666666666</v>
      </c>
      <c r="H26" s="28">
        <f t="shared" si="0"/>
        <v>-9.3669603970424333</v>
      </c>
      <c r="I26" s="27">
        <f t="shared" si="3"/>
        <v>63.79653593470038</v>
      </c>
      <c r="J26" s="28">
        <f t="shared" si="1"/>
        <v>1.020628135355899</v>
      </c>
      <c r="K26" s="27">
        <f t="shared" si="2"/>
        <v>1.1562847760873796</v>
      </c>
      <c r="L26" s="18"/>
    </row>
    <row r="27" spans="1:12">
      <c r="A27" s="16"/>
      <c r="B27" s="11" t="s">
        <v>18</v>
      </c>
      <c r="C27" s="25">
        <v>11.474333333333334</v>
      </c>
      <c r="D27" s="25">
        <v>10.500666666666667</v>
      </c>
      <c r="E27" s="25">
        <v>16.57</v>
      </c>
      <c r="F27" s="25">
        <v>17.572666666666667</v>
      </c>
      <c r="G27" s="26">
        <v>14.056333333333333</v>
      </c>
      <c r="H27" s="28">
        <f t="shared" si="0"/>
        <v>-20.010243180697294</v>
      </c>
      <c r="I27" s="27">
        <f t="shared" si="3"/>
        <v>6.0510963588815025</v>
      </c>
      <c r="J27" s="28">
        <f t="shared" si="1"/>
        <v>0.96195587581464204</v>
      </c>
      <c r="K27" s="27">
        <f t="shared" si="2"/>
        <v>1.2348226643527698</v>
      </c>
      <c r="L27" s="18"/>
    </row>
    <row r="28" spans="1:12">
      <c r="A28" s="16"/>
      <c r="B28" s="11" t="s">
        <v>10</v>
      </c>
      <c r="C28" s="25">
        <v>10.552333333333333</v>
      </c>
      <c r="D28" s="25">
        <v>9.0510000000000002</v>
      </c>
      <c r="E28" s="25">
        <v>8.3146666666666675</v>
      </c>
      <c r="F28" s="25">
        <v>15.073333333333332</v>
      </c>
      <c r="G28" s="26">
        <v>13.920666666666667</v>
      </c>
      <c r="H28" s="28">
        <f t="shared" si="0"/>
        <v>-7.6470588235293953</v>
      </c>
      <c r="I28" s="27">
        <f t="shared" si="3"/>
        <v>81.286080821039093</v>
      </c>
      <c r="J28" s="28">
        <f t="shared" si="1"/>
        <v>0.95267142416872796</v>
      </c>
      <c r="K28" s="27">
        <f t="shared" si="2"/>
        <v>1.0591957373578711</v>
      </c>
      <c r="L28" s="18"/>
    </row>
    <row r="29" spans="1:12">
      <c r="A29" s="16"/>
      <c r="B29" s="11" t="s">
        <v>22</v>
      </c>
      <c r="C29" s="25">
        <v>8.1423333333333332</v>
      </c>
      <c r="D29" s="25">
        <v>16.816666666666666</v>
      </c>
      <c r="E29" s="25">
        <v>8.0170000000000012</v>
      </c>
      <c r="F29" s="25">
        <v>7.5923333333333334</v>
      </c>
      <c r="G29" s="26">
        <v>12.287333333333331</v>
      </c>
      <c r="H29" s="28">
        <f t="shared" si="0"/>
        <v>61.838696931114676</v>
      </c>
      <c r="I29" s="27">
        <f t="shared" si="3"/>
        <v>-5.2970770446135411</v>
      </c>
      <c r="J29" s="28">
        <f t="shared" si="1"/>
        <v>0.84089301368966141</v>
      </c>
      <c r="K29" s="27">
        <f t="shared" si="2"/>
        <v>0.53350953803184942</v>
      </c>
      <c r="L29" s="18"/>
    </row>
    <row r="30" spans="1:12">
      <c r="A30" s="16"/>
      <c r="B30" s="11" t="s">
        <v>14</v>
      </c>
      <c r="C30" s="25">
        <v>7.6483333333333334</v>
      </c>
      <c r="D30" s="25">
        <v>8.7436666666666678</v>
      </c>
      <c r="E30" s="25">
        <v>6.8609999999999998</v>
      </c>
      <c r="F30" s="25">
        <v>4.605666666666667</v>
      </c>
      <c r="G30" s="26">
        <v>10.339333333333334</v>
      </c>
      <c r="H30" s="28">
        <f t="shared" si="0"/>
        <v>124.49156835782009</v>
      </c>
      <c r="I30" s="27">
        <f t="shared" si="3"/>
        <v>-32.871787397366745</v>
      </c>
      <c r="J30" s="28">
        <f t="shared" si="1"/>
        <v>0.7075801502529957</v>
      </c>
      <c r="K30" s="27">
        <f t="shared" si="2"/>
        <v>0.32363793682162112</v>
      </c>
      <c r="L30" s="18"/>
    </row>
    <row r="31" spans="1:12">
      <c r="A31" s="16"/>
      <c r="B31" s="11" t="s">
        <v>11</v>
      </c>
      <c r="C31" s="25">
        <v>7.6116666666666672</v>
      </c>
      <c r="D31" s="25">
        <v>11.599333333333334</v>
      </c>
      <c r="E31" s="25">
        <v>7.3283333333333331</v>
      </c>
      <c r="F31" s="25">
        <v>12.705666666666668</v>
      </c>
      <c r="G31" s="26">
        <v>9.3803333333333327</v>
      </c>
      <c r="H31" s="28">
        <f t="shared" si="0"/>
        <v>-26.172049216884862</v>
      </c>
      <c r="I31" s="27">
        <f t="shared" si="3"/>
        <v>73.377302706390736</v>
      </c>
      <c r="J31" s="28">
        <f t="shared" si="1"/>
        <v>0.64195025495742941</v>
      </c>
      <c r="K31" s="27">
        <f t="shared" si="2"/>
        <v>0.89282096242525377</v>
      </c>
      <c r="L31" s="18"/>
    </row>
    <row r="32" spans="1:12">
      <c r="A32" s="16"/>
      <c r="B32" s="11" t="s">
        <v>8</v>
      </c>
      <c r="C32" s="25">
        <v>8.9779999999999998</v>
      </c>
      <c r="D32" s="25">
        <v>6.3523333333333332</v>
      </c>
      <c r="E32" s="25">
        <v>4.24</v>
      </c>
      <c r="F32" s="25">
        <v>4.9013333333333335</v>
      </c>
      <c r="G32" s="26">
        <v>8.0323333333333338</v>
      </c>
      <c r="H32" s="28">
        <f t="shared" si="0"/>
        <v>63.880576713819373</v>
      </c>
      <c r="I32" s="27">
        <f t="shared" si="3"/>
        <v>15.597484276729556</v>
      </c>
      <c r="J32" s="28">
        <f t="shared" si="1"/>
        <v>0.5496988484314409</v>
      </c>
      <c r="K32" s="27">
        <f t="shared" si="2"/>
        <v>0.34441428841464261</v>
      </c>
      <c r="L32" s="18"/>
    </row>
    <row r="33" spans="1:14">
      <c r="A33" s="16"/>
      <c r="B33" s="11" t="s">
        <v>16</v>
      </c>
      <c r="C33" s="25">
        <v>5.1813333333333338</v>
      </c>
      <c r="D33" s="25">
        <v>3.4259999999999997</v>
      </c>
      <c r="E33" s="25">
        <v>5.3596666666666666</v>
      </c>
      <c r="F33" s="25">
        <v>2.9090000000000003</v>
      </c>
      <c r="G33" s="26">
        <v>6.94</v>
      </c>
      <c r="H33" s="28">
        <f t="shared" si="0"/>
        <v>138.56995531110346</v>
      </c>
      <c r="I33" s="27">
        <f t="shared" si="3"/>
        <v>-45.724236581876973</v>
      </c>
      <c r="J33" s="28">
        <f t="shared" si="1"/>
        <v>0.47494418493350216</v>
      </c>
      <c r="K33" s="27">
        <f t="shared" si="2"/>
        <v>0.20441400265197129</v>
      </c>
      <c r="L33" s="18"/>
    </row>
    <row r="34" spans="1:14">
      <c r="A34" s="16"/>
      <c r="B34" s="11" t="s">
        <v>177</v>
      </c>
      <c r="C34" s="25">
        <v>5.7536666666666676</v>
      </c>
      <c r="D34" s="25">
        <v>5.8049999999999997</v>
      </c>
      <c r="E34" s="25">
        <v>5.3693333333333335</v>
      </c>
      <c r="F34" s="25">
        <v>8.3963333333333328</v>
      </c>
      <c r="G34" s="26">
        <v>6.3363333333333332</v>
      </c>
      <c r="H34" s="28">
        <f t="shared" si="0"/>
        <v>-24.534519036087175</v>
      </c>
      <c r="I34" s="27">
        <f t="shared" si="3"/>
        <v>56.375713930965965</v>
      </c>
      <c r="J34" s="28">
        <f t="shared" si="1"/>
        <v>0.43363179689725939</v>
      </c>
      <c r="K34" s="27">
        <f t="shared" si="2"/>
        <v>0.59000622353621002</v>
      </c>
      <c r="L34" s="18"/>
    </row>
    <row r="35" spans="1:14">
      <c r="A35" s="16"/>
      <c r="B35" s="11" t="s">
        <v>15</v>
      </c>
      <c r="C35" s="25">
        <v>11.927333333333335</v>
      </c>
      <c r="D35" s="25">
        <v>6.9769999999999994</v>
      </c>
      <c r="E35" s="25">
        <v>11.220333333333334</v>
      </c>
      <c r="F35" s="25">
        <v>8.1973333333333329</v>
      </c>
      <c r="G35" s="26">
        <v>5.5916666666666659</v>
      </c>
      <c r="H35" s="28">
        <f t="shared" si="0"/>
        <v>-31.786759921925835</v>
      </c>
      <c r="I35" s="27">
        <f t="shared" si="3"/>
        <v>-26.942158581147336</v>
      </c>
      <c r="J35" s="28">
        <f t="shared" si="1"/>
        <v>0.38266996648700757</v>
      </c>
      <c r="K35" s="27">
        <f t="shared" si="2"/>
        <v>0.5760225911787874</v>
      </c>
      <c r="L35" s="18"/>
    </row>
    <row r="36" spans="1:14">
      <c r="A36" s="16"/>
      <c r="B36" s="11" t="s">
        <v>12</v>
      </c>
      <c r="C36" s="25">
        <v>1.9696666666666669</v>
      </c>
      <c r="D36" s="25">
        <v>0.5046666666666666</v>
      </c>
      <c r="E36" s="25">
        <v>1.77</v>
      </c>
      <c r="F36" s="25">
        <v>1.69</v>
      </c>
      <c r="G36" s="26">
        <v>2.6666666666666665</v>
      </c>
      <c r="H36" s="28">
        <f t="shared" si="0"/>
        <v>57.790927021696262</v>
      </c>
      <c r="I36" s="27">
        <f t="shared" si="3"/>
        <v>-4.5197740112994378</v>
      </c>
      <c r="J36" s="28">
        <f t="shared" si="1"/>
        <v>0.18249536404745517</v>
      </c>
      <c r="K36" s="27">
        <f t="shared" si="2"/>
        <v>0.11875547077409125</v>
      </c>
      <c r="L36" s="18"/>
    </row>
    <row r="37" spans="1:14">
      <c r="A37" s="16"/>
      <c r="B37" s="11" t="s">
        <v>6</v>
      </c>
      <c r="C37" s="25">
        <v>2.6146666666666669</v>
      </c>
      <c r="D37" s="25">
        <v>1.9193333333333333</v>
      </c>
      <c r="E37" s="25">
        <v>1.571</v>
      </c>
      <c r="F37" s="25">
        <v>0.93233333333333324</v>
      </c>
      <c r="G37" s="26">
        <v>0.74699999999999989</v>
      </c>
      <c r="H37" s="28">
        <f t="shared" si="0"/>
        <v>-19.878441186986063</v>
      </c>
      <c r="I37" s="27">
        <f t="shared" si="3"/>
        <v>-40.653511563759814</v>
      </c>
      <c r="J37" s="28">
        <f t="shared" si="1"/>
        <v>5.112151385379337E-2</v>
      </c>
      <c r="K37" s="27">
        <f t="shared" si="2"/>
        <v>6.5514605868862569E-2</v>
      </c>
      <c r="L37" s="18"/>
    </row>
    <row r="38" spans="1:14">
      <c r="A38" s="16"/>
      <c r="B38" s="11" t="s">
        <v>13</v>
      </c>
      <c r="C38" s="25">
        <v>1.1289999999999998</v>
      </c>
      <c r="D38" s="25">
        <v>0.29333333333333333</v>
      </c>
      <c r="E38" s="25">
        <v>0.84533333333333316</v>
      </c>
      <c r="F38" s="25">
        <v>0.60199999999999998</v>
      </c>
      <c r="G38" s="26">
        <v>0.27833333333333338</v>
      </c>
      <c r="H38" s="28">
        <f t="shared" si="0"/>
        <v>-53.765227021040964</v>
      </c>
      <c r="I38" s="27">
        <f t="shared" si="3"/>
        <v>-28.785488958990523</v>
      </c>
      <c r="J38" s="28">
        <f t="shared" si="1"/>
        <v>1.9047953622453137E-2</v>
      </c>
      <c r="K38" s="27">
        <f t="shared" si="2"/>
        <v>4.2302244618936648E-2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Normal="100" zoomScaleSheetLayoutView="100" workbookViewId="0">
      <pane ySplit="11" topLeftCell="A30" activePane="bottomLeft" state="frozen"/>
      <selection activeCell="L12" sqref="L12"/>
      <selection pane="bottomLeft" activeCell="J38" sqref="J3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102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26</v>
      </c>
      <c r="C13" s="26">
        <v>1403.9290000000001</v>
      </c>
      <c r="D13" s="26">
        <v>1703.7503333333334</v>
      </c>
      <c r="E13" s="26">
        <v>1724.6543333333332</v>
      </c>
      <c r="F13" s="26">
        <v>2219.9616666666666</v>
      </c>
      <c r="G13" s="26">
        <v>2272.5706666666665</v>
      </c>
      <c r="H13" s="28">
        <f t="shared" ref="H13:H38" si="0">IF(OR(OR(G13=0,F13=0),G13=""),"",(G13/F13-1)*100)</f>
        <v>2.3698156950157534</v>
      </c>
      <c r="I13" s="27">
        <f>IF(OR(OR(G13=0,F13=0),F13=""),"",(F13/E13-1)*100)</f>
        <v>28.719223542959238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28</v>
      </c>
      <c r="C14" s="25">
        <f>C13-SUM(C15:C38)</f>
        <v>586.83966666666686</v>
      </c>
      <c r="D14" s="25">
        <f>D13-SUM(D15:D38)</f>
        <v>706.30566666666664</v>
      </c>
      <c r="E14" s="25">
        <f>E13-SUM(E15:E38)</f>
        <v>653.846</v>
      </c>
      <c r="F14" s="25">
        <f>F13-SUM(F15:F38)</f>
        <v>894.41866666666647</v>
      </c>
      <c r="G14" s="26">
        <f>G13-SUM(G15:G38)</f>
        <v>956.25133333333315</v>
      </c>
      <c r="H14" s="28">
        <f t="shared" si="0"/>
        <v>6.9131681807475642</v>
      </c>
      <c r="I14" s="27">
        <f>IF(OR(OR(G14=0,F14=0),F14=""),"",(F14/E14-1)*100)</f>
        <v>36.793475323954937</v>
      </c>
      <c r="J14" s="28">
        <f t="shared" si="1"/>
        <v>42.077958118500746</v>
      </c>
      <c r="K14" s="27">
        <f t="shared" si="2"/>
        <v>40.289824824302514</v>
      </c>
      <c r="L14" s="18"/>
    </row>
    <row r="15" spans="1:15">
      <c r="A15" s="16"/>
      <c r="B15" s="12" t="s">
        <v>4</v>
      </c>
      <c r="C15" s="109">
        <v>234.74633333333335</v>
      </c>
      <c r="D15" s="109">
        <v>395.67900000000003</v>
      </c>
      <c r="E15" s="109">
        <v>336.53733333333338</v>
      </c>
      <c r="F15" s="109">
        <v>453.35266666666666</v>
      </c>
      <c r="G15" s="109">
        <v>473.93799999999993</v>
      </c>
      <c r="H15" s="50">
        <f t="shared" si="0"/>
        <v>4.5406887059228129</v>
      </c>
      <c r="I15" s="36">
        <f t="shared" ref="I15:I38" si="3">IF(OR(OR(G15=0,F15=0),F15=""),"",(F15/E15-1)*100)</f>
        <v>34.710958269117228</v>
      </c>
      <c r="J15" s="50">
        <f t="shared" si="1"/>
        <v>20.854709028483455</v>
      </c>
      <c r="K15" s="36">
        <f t="shared" si="2"/>
        <v>20.421643917274849</v>
      </c>
      <c r="L15" s="18"/>
      <c r="N15" s="23" t="s">
        <v>4</v>
      </c>
      <c r="O15" s="34">
        <f>J15</f>
        <v>20.854709028483455</v>
      </c>
    </row>
    <row r="16" spans="1:15">
      <c r="A16" s="16"/>
      <c r="B16" s="11" t="s">
        <v>23</v>
      </c>
      <c r="C16" s="55">
        <v>106.06566666666667</v>
      </c>
      <c r="D16" s="55">
        <v>131.05066666666667</v>
      </c>
      <c r="E16" s="55">
        <v>185.167</v>
      </c>
      <c r="F16" s="55">
        <v>186.07899999999998</v>
      </c>
      <c r="G16" s="56">
        <v>190.31633333333332</v>
      </c>
      <c r="H16" s="28">
        <f t="shared" si="0"/>
        <v>2.2771690160272362</v>
      </c>
      <c r="I16" s="27">
        <f t="shared" si="3"/>
        <v>0.49252836628554952</v>
      </c>
      <c r="J16" s="28">
        <f t="shared" si="1"/>
        <v>8.3744957252521086</v>
      </c>
      <c r="K16" s="27">
        <f t="shared" si="2"/>
        <v>8.3820816725814336</v>
      </c>
      <c r="L16" s="18"/>
      <c r="N16" s="23" t="s">
        <v>37</v>
      </c>
      <c r="O16" s="34">
        <f>100-O15</f>
        <v>79.145290971516545</v>
      </c>
    </row>
    <row r="17" spans="1:12">
      <c r="A17" s="16"/>
      <c r="B17" s="11" t="s">
        <v>24</v>
      </c>
      <c r="C17" s="25">
        <v>113.44333333333334</v>
      </c>
      <c r="D17" s="25">
        <v>113.146</v>
      </c>
      <c r="E17" s="25">
        <v>140.44033333333334</v>
      </c>
      <c r="F17" s="25">
        <v>166.05333333333334</v>
      </c>
      <c r="G17" s="26">
        <v>129.167</v>
      </c>
      <c r="H17" s="28">
        <f t="shared" si="0"/>
        <v>-22.213545848723303</v>
      </c>
      <c r="I17" s="27">
        <f t="shared" si="3"/>
        <v>18.237638285297898</v>
      </c>
      <c r="J17" s="28">
        <f t="shared" si="1"/>
        <v>5.6837396475533142</v>
      </c>
      <c r="K17" s="27">
        <f t="shared" si="2"/>
        <v>7.4800090391951217</v>
      </c>
      <c r="L17" s="18"/>
    </row>
    <row r="18" spans="1:12">
      <c r="A18" s="16"/>
      <c r="B18" s="11" t="s">
        <v>25</v>
      </c>
      <c r="C18" s="25">
        <v>83.556333333333328</v>
      </c>
      <c r="D18" s="25">
        <v>63.160666666666664</v>
      </c>
      <c r="E18" s="25">
        <v>39.229666666666667</v>
      </c>
      <c r="F18" s="25">
        <v>64.302000000000007</v>
      </c>
      <c r="G18" s="26">
        <v>94.021000000000001</v>
      </c>
      <c r="H18" s="28">
        <f t="shared" si="0"/>
        <v>46.21784703430685</v>
      </c>
      <c r="I18" s="27">
        <f t="shared" si="3"/>
        <v>63.911665491252379</v>
      </c>
      <c r="J18" s="28">
        <f t="shared" si="1"/>
        <v>4.1372090812870947</v>
      </c>
      <c r="K18" s="27">
        <f t="shared" si="2"/>
        <v>2.8965365017564122</v>
      </c>
      <c r="L18" s="18"/>
    </row>
    <row r="19" spans="1:12">
      <c r="A19" s="16"/>
      <c r="B19" s="11" t="s">
        <v>19</v>
      </c>
      <c r="C19" s="25">
        <v>21.574999999999999</v>
      </c>
      <c r="D19" s="25">
        <v>18.489666666666668</v>
      </c>
      <c r="E19" s="25">
        <v>49.771666666666668</v>
      </c>
      <c r="F19" s="25">
        <v>70.936333333333337</v>
      </c>
      <c r="G19" s="26">
        <v>60.958333333333336</v>
      </c>
      <c r="H19" s="28">
        <f t="shared" si="0"/>
        <v>-14.066134421006627</v>
      </c>
      <c r="I19" s="27">
        <f t="shared" si="3"/>
        <v>42.52352409335969</v>
      </c>
      <c r="J19" s="28">
        <f t="shared" si="1"/>
        <v>2.6823514985672614</v>
      </c>
      <c r="K19" s="27">
        <f t="shared" si="2"/>
        <v>3.1953855059058829</v>
      </c>
      <c r="L19" s="18"/>
    </row>
    <row r="20" spans="1:12">
      <c r="A20" s="16"/>
      <c r="B20" s="11" t="s">
        <v>7</v>
      </c>
      <c r="C20" s="25">
        <v>30.194666666666667</v>
      </c>
      <c r="D20" s="25">
        <v>38.656333333333329</v>
      </c>
      <c r="E20" s="25">
        <v>30.227333333333331</v>
      </c>
      <c r="F20" s="25">
        <v>40.789666666666669</v>
      </c>
      <c r="G20" s="26">
        <v>41.616666666666667</v>
      </c>
      <c r="H20" s="28">
        <f t="shared" si="0"/>
        <v>2.0274742786163147</v>
      </c>
      <c r="I20" s="27">
        <f t="shared" si="3"/>
        <v>34.942987582982312</v>
      </c>
      <c r="J20" s="28">
        <f t="shared" si="1"/>
        <v>1.8312595193226118</v>
      </c>
      <c r="K20" s="27">
        <f t="shared" si="2"/>
        <v>1.8374040993200336</v>
      </c>
      <c r="L20" s="18"/>
    </row>
    <row r="21" spans="1:12">
      <c r="A21" s="16"/>
      <c r="B21" s="11" t="s">
        <v>22</v>
      </c>
      <c r="C21" s="25">
        <v>13.842666666666666</v>
      </c>
      <c r="D21" s="25">
        <v>23.721666666666664</v>
      </c>
      <c r="E21" s="25">
        <v>27.531666666666666</v>
      </c>
      <c r="F21" s="25">
        <v>35.102333333333327</v>
      </c>
      <c r="G21" s="26">
        <v>36.245666666666665</v>
      </c>
      <c r="H21" s="28">
        <f t="shared" si="0"/>
        <v>3.2571433997740096</v>
      </c>
      <c r="I21" s="27">
        <f t="shared" si="3"/>
        <v>27.498032568557406</v>
      </c>
      <c r="J21" s="28">
        <f t="shared" si="1"/>
        <v>1.594919233901344</v>
      </c>
      <c r="K21" s="27">
        <f t="shared" si="2"/>
        <v>1.5812134894221144</v>
      </c>
      <c r="L21" s="18"/>
    </row>
    <row r="22" spans="1:12">
      <c r="A22" s="16"/>
      <c r="B22" s="11" t="s">
        <v>20</v>
      </c>
      <c r="C22" s="25">
        <v>26.928333333333331</v>
      </c>
      <c r="D22" s="25">
        <v>23.022000000000002</v>
      </c>
      <c r="E22" s="25">
        <v>32.772666666666666</v>
      </c>
      <c r="F22" s="25">
        <v>37.835999999999999</v>
      </c>
      <c r="G22" s="26">
        <v>35.92966666666667</v>
      </c>
      <c r="H22" s="28">
        <f t="shared" si="0"/>
        <v>-5.0384113895055709</v>
      </c>
      <c r="I22" s="27">
        <f t="shared" si="3"/>
        <v>15.449866758884445</v>
      </c>
      <c r="J22" s="28">
        <f t="shared" si="1"/>
        <v>1.5810142757570285</v>
      </c>
      <c r="K22" s="27">
        <f t="shared" si="2"/>
        <v>1.7043537538561102</v>
      </c>
      <c r="L22" s="18"/>
    </row>
    <row r="23" spans="1:12">
      <c r="A23" s="16"/>
      <c r="B23" s="11" t="s">
        <v>5</v>
      </c>
      <c r="C23" s="25">
        <v>24.153333333333336</v>
      </c>
      <c r="D23" s="25">
        <v>29.228999999999999</v>
      </c>
      <c r="E23" s="25">
        <v>54.131666666666661</v>
      </c>
      <c r="F23" s="25">
        <v>63.606333333333339</v>
      </c>
      <c r="G23" s="26">
        <v>32.278333333333336</v>
      </c>
      <c r="H23" s="28">
        <f t="shared" si="0"/>
        <v>-49.252956990656074</v>
      </c>
      <c r="I23" s="27">
        <f t="shared" si="3"/>
        <v>17.503001939714924</v>
      </c>
      <c r="J23" s="28">
        <f t="shared" si="1"/>
        <v>1.42034453787429</v>
      </c>
      <c r="K23" s="27">
        <f t="shared" si="2"/>
        <v>2.8651996243178375</v>
      </c>
      <c r="L23" s="18"/>
    </row>
    <row r="24" spans="1:12">
      <c r="A24" s="16"/>
      <c r="B24" s="11" t="s">
        <v>8</v>
      </c>
      <c r="C24" s="25">
        <v>18.705333333333336</v>
      </c>
      <c r="D24" s="25">
        <v>12.838000000000001</v>
      </c>
      <c r="E24" s="25">
        <v>16.206999999999997</v>
      </c>
      <c r="F24" s="25">
        <v>15.796999999999999</v>
      </c>
      <c r="G24" s="26">
        <v>27.483333333333331</v>
      </c>
      <c r="H24" s="28">
        <f t="shared" si="0"/>
        <v>73.978181511257418</v>
      </c>
      <c r="I24" s="27">
        <f t="shared" si="3"/>
        <v>-2.5297710865675227</v>
      </c>
      <c r="J24" s="28">
        <f t="shared" si="1"/>
        <v>1.2093499989439271</v>
      </c>
      <c r="K24" s="27">
        <f t="shared" si="2"/>
        <v>0.71158886377167174</v>
      </c>
      <c r="L24" s="18"/>
    </row>
    <row r="25" spans="1:12">
      <c r="A25" s="16"/>
      <c r="B25" s="11" t="s">
        <v>10</v>
      </c>
      <c r="C25" s="25">
        <v>18.074333333333332</v>
      </c>
      <c r="D25" s="25">
        <v>20.387666666666664</v>
      </c>
      <c r="E25" s="25">
        <v>20.044666666666668</v>
      </c>
      <c r="F25" s="25">
        <v>33.540666666666667</v>
      </c>
      <c r="G25" s="26">
        <v>26.206666666666667</v>
      </c>
      <c r="H25" s="28">
        <f t="shared" si="0"/>
        <v>-21.865993520303707</v>
      </c>
      <c r="I25" s="27">
        <f t="shared" si="3"/>
        <v>67.329630491901412</v>
      </c>
      <c r="J25" s="28">
        <f t="shared" si="1"/>
        <v>1.1531727946267019</v>
      </c>
      <c r="K25" s="27">
        <f t="shared" si="2"/>
        <v>1.5108669293839159</v>
      </c>
      <c r="L25" s="18"/>
    </row>
    <row r="26" spans="1:12">
      <c r="A26" s="16"/>
      <c r="B26" s="11" t="s">
        <v>18</v>
      </c>
      <c r="C26" s="25">
        <v>16.83966666666667</v>
      </c>
      <c r="D26" s="25">
        <v>17.064333333333334</v>
      </c>
      <c r="E26" s="25">
        <v>20.827666666666669</v>
      </c>
      <c r="F26" s="25">
        <v>23.193666666666669</v>
      </c>
      <c r="G26" s="26">
        <v>21.729666666666663</v>
      </c>
      <c r="H26" s="28">
        <f t="shared" si="0"/>
        <v>-6.312067949583966</v>
      </c>
      <c r="I26" s="27">
        <f t="shared" si="3"/>
        <v>11.359889890050102</v>
      </c>
      <c r="J26" s="28">
        <f t="shared" si="1"/>
        <v>0.95617121990485954</v>
      </c>
      <c r="K26" s="27">
        <f t="shared" si="2"/>
        <v>1.0447778002172712</v>
      </c>
      <c r="L26" s="18"/>
    </row>
    <row r="27" spans="1:12">
      <c r="A27" s="16"/>
      <c r="B27" s="11" t="s">
        <v>9</v>
      </c>
      <c r="C27" s="25">
        <v>10.135</v>
      </c>
      <c r="D27" s="25">
        <v>15.728333333333333</v>
      </c>
      <c r="E27" s="25">
        <v>18.78</v>
      </c>
      <c r="F27" s="25">
        <v>20.576999999999998</v>
      </c>
      <c r="G27" s="26">
        <v>19.549333333333333</v>
      </c>
      <c r="H27" s="28">
        <f t="shared" si="0"/>
        <v>-4.9942492426819474</v>
      </c>
      <c r="I27" s="27">
        <f t="shared" si="3"/>
        <v>9.5686900958466214</v>
      </c>
      <c r="J27" s="28">
        <f t="shared" si="1"/>
        <v>0.86022994224455362</v>
      </c>
      <c r="K27" s="27">
        <f t="shared" si="2"/>
        <v>0.92690789705828247</v>
      </c>
      <c r="L27" s="18"/>
    </row>
    <row r="28" spans="1:12">
      <c r="A28" s="16"/>
      <c r="B28" s="11" t="s">
        <v>21</v>
      </c>
      <c r="C28" s="25">
        <v>13.38</v>
      </c>
      <c r="D28" s="25">
        <v>13.041000000000002</v>
      </c>
      <c r="E28" s="25">
        <v>12.064</v>
      </c>
      <c r="F28" s="25">
        <v>17.757999999999999</v>
      </c>
      <c r="G28" s="26">
        <v>18.134666666666664</v>
      </c>
      <c r="H28" s="28">
        <f t="shared" si="0"/>
        <v>2.121109734579707</v>
      </c>
      <c r="I28" s="27">
        <f t="shared" si="3"/>
        <v>47.198275862068954</v>
      </c>
      <c r="J28" s="28">
        <f t="shared" si="1"/>
        <v>0.79798031949721537</v>
      </c>
      <c r="K28" s="27">
        <f t="shared" si="2"/>
        <v>0.79992372240661813</v>
      </c>
      <c r="L28" s="18"/>
    </row>
    <row r="29" spans="1:12">
      <c r="A29" s="16"/>
      <c r="B29" s="11" t="s">
        <v>17</v>
      </c>
      <c r="C29" s="25">
        <v>13.357333333333335</v>
      </c>
      <c r="D29" s="25">
        <v>13.280333333333331</v>
      </c>
      <c r="E29" s="25">
        <v>10.978666666666667</v>
      </c>
      <c r="F29" s="25">
        <v>15.792666666666667</v>
      </c>
      <c r="G29" s="26">
        <v>17.795000000000002</v>
      </c>
      <c r="H29" s="28">
        <f t="shared" si="0"/>
        <v>12.678880493055855</v>
      </c>
      <c r="I29" s="27">
        <f t="shared" si="3"/>
        <v>43.848676220548931</v>
      </c>
      <c r="J29" s="28">
        <f t="shared" si="1"/>
        <v>0.78303395625981287</v>
      </c>
      <c r="K29" s="27">
        <f t="shared" si="2"/>
        <v>0.71139366520593084</v>
      </c>
      <c r="L29" s="18"/>
    </row>
    <row r="30" spans="1:12">
      <c r="A30" s="16"/>
      <c r="B30" s="11" t="s">
        <v>14</v>
      </c>
      <c r="C30" s="25">
        <v>9.3743333333333325</v>
      </c>
      <c r="D30" s="25">
        <v>10.134333333333334</v>
      </c>
      <c r="E30" s="25">
        <v>10.699333333333334</v>
      </c>
      <c r="F30" s="25">
        <v>8.9740000000000002</v>
      </c>
      <c r="G30" s="26">
        <v>17.502333333333333</v>
      </c>
      <c r="H30" s="28">
        <f t="shared" si="0"/>
        <v>95.033801352054056</v>
      </c>
      <c r="I30" s="27">
        <f t="shared" si="3"/>
        <v>-16.125615303134154</v>
      </c>
      <c r="J30" s="28">
        <f t="shared" si="1"/>
        <v>0.77015573553121641</v>
      </c>
      <c r="K30" s="27">
        <f t="shared" si="2"/>
        <v>0.40424121437532329</v>
      </c>
      <c r="L30" s="18"/>
    </row>
    <row r="31" spans="1:12">
      <c r="A31" s="16"/>
      <c r="B31" s="11" t="s">
        <v>3</v>
      </c>
      <c r="C31" s="25">
        <v>11.77</v>
      </c>
      <c r="D31" s="25">
        <v>11.075666666666669</v>
      </c>
      <c r="E31" s="25">
        <v>7.6509999999999998</v>
      </c>
      <c r="F31" s="25">
        <v>11.647666666666666</v>
      </c>
      <c r="G31" s="26">
        <v>16.847666666666665</v>
      </c>
      <c r="H31" s="28">
        <f t="shared" si="0"/>
        <v>44.644134733709187</v>
      </c>
      <c r="I31" s="27">
        <f t="shared" si="3"/>
        <v>52.23718032501197</v>
      </c>
      <c r="J31" s="28">
        <f t="shared" si="1"/>
        <v>0.74134841718159994</v>
      </c>
      <c r="K31" s="27">
        <f t="shared" si="2"/>
        <v>0.52467872943752036</v>
      </c>
      <c r="L31" s="18"/>
    </row>
    <row r="32" spans="1:12">
      <c r="A32" s="16"/>
      <c r="B32" s="11" t="s">
        <v>15</v>
      </c>
      <c r="C32" s="25">
        <v>17.249666666666666</v>
      </c>
      <c r="D32" s="25">
        <v>9.3726666666666674</v>
      </c>
      <c r="E32" s="25">
        <v>19.622666666666667</v>
      </c>
      <c r="F32" s="25">
        <v>20.529666666666667</v>
      </c>
      <c r="G32" s="26">
        <v>15.143000000000001</v>
      </c>
      <c r="H32" s="28">
        <f t="shared" si="0"/>
        <v>-26.238451671564722</v>
      </c>
      <c r="I32" s="27">
        <f t="shared" si="3"/>
        <v>4.6222056125569067</v>
      </c>
      <c r="J32" s="28">
        <f t="shared" si="1"/>
        <v>0.66633791512460494</v>
      </c>
      <c r="K32" s="27">
        <f t="shared" si="2"/>
        <v>0.92477572810941933</v>
      </c>
      <c r="L32" s="18"/>
    </row>
    <row r="33" spans="1:14">
      <c r="A33" s="16"/>
      <c r="B33" s="11" t="s">
        <v>11</v>
      </c>
      <c r="C33" s="25">
        <v>11.781333333333334</v>
      </c>
      <c r="D33" s="25">
        <v>21.327333333333332</v>
      </c>
      <c r="E33" s="25">
        <v>17.244</v>
      </c>
      <c r="F33" s="25">
        <v>18.106000000000002</v>
      </c>
      <c r="G33" s="26">
        <v>15.084333333333333</v>
      </c>
      <c r="H33" s="28">
        <f t="shared" si="0"/>
        <v>-16.688758790824409</v>
      </c>
      <c r="I33" s="27">
        <f t="shared" si="3"/>
        <v>4.9988401762932178</v>
      </c>
      <c r="J33" s="28">
        <f t="shared" si="1"/>
        <v>0.66375640390793866</v>
      </c>
      <c r="K33" s="27">
        <f t="shared" si="2"/>
        <v>0.81559966876304935</v>
      </c>
      <c r="L33" s="18"/>
    </row>
    <row r="34" spans="1:14">
      <c r="A34" s="16"/>
      <c r="B34" s="11" t="s">
        <v>177</v>
      </c>
      <c r="C34" s="25">
        <v>6.0226666666666659</v>
      </c>
      <c r="D34" s="25">
        <v>6.855666666666667</v>
      </c>
      <c r="E34" s="25">
        <v>7.9603333333333337</v>
      </c>
      <c r="F34" s="25">
        <v>12.287333333333335</v>
      </c>
      <c r="G34" s="26">
        <v>10.827333333333334</v>
      </c>
      <c r="H34" s="28">
        <f t="shared" si="0"/>
        <v>-11.88215506483642</v>
      </c>
      <c r="I34" s="27">
        <f t="shared" si="3"/>
        <v>54.357020225283705</v>
      </c>
      <c r="J34" s="28">
        <f t="shared" si="1"/>
        <v>0.47643549624859488</v>
      </c>
      <c r="K34" s="27">
        <f t="shared" si="2"/>
        <v>0.55349304079574957</v>
      </c>
      <c r="L34" s="18"/>
    </row>
    <row r="35" spans="1:14">
      <c r="A35" s="16"/>
      <c r="B35" s="11" t="s">
        <v>16</v>
      </c>
      <c r="C35" s="25">
        <v>6.5853333333333337</v>
      </c>
      <c r="D35" s="25">
        <v>4.3356666666666674</v>
      </c>
      <c r="E35" s="25">
        <v>6.4740000000000002</v>
      </c>
      <c r="F35" s="25">
        <v>3.9209999999999998</v>
      </c>
      <c r="G35" s="26">
        <v>8.7833333333333332</v>
      </c>
      <c r="H35" s="28">
        <f t="shared" si="0"/>
        <v>124.0074810847573</v>
      </c>
      <c r="I35" s="27">
        <f t="shared" si="3"/>
        <v>-39.434661723818351</v>
      </c>
      <c r="J35" s="28">
        <f t="shared" si="1"/>
        <v>0.3864932986315644</v>
      </c>
      <c r="K35" s="27">
        <f t="shared" si="2"/>
        <v>0.17662467144702951</v>
      </c>
      <c r="L35" s="18"/>
    </row>
    <row r="36" spans="1:14">
      <c r="A36" s="16"/>
      <c r="B36" s="11" t="s">
        <v>6</v>
      </c>
      <c r="C36" s="25">
        <v>4.4116666666666662</v>
      </c>
      <c r="D36" s="25">
        <v>4.5156666666666663</v>
      </c>
      <c r="E36" s="25">
        <v>3.0083333333333333</v>
      </c>
      <c r="F36" s="25">
        <v>2.4526666666666666</v>
      </c>
      <c r="G36" s="26">
        <v>3.359</v>
      </c>
      <c r="H36" s="28">
        <f t="shared" si="0"/>
        <v>36.952976352269637</v>
      </c>
      <c r="I36" s="27">
        <f t="shared" si="3"/>
        <v>-18.470914127423821</v>
      </c>
      <c r="J36" s="28">
        <f t="shared" si="1"/>
        <v>0.14780618483150948</v>
      </c>
      <c r="K36" s="27">
        <f t="shared" si="2"/>
        <v>0.11048238820940601</v>
      </c>
      <c r="L36" s="18"/>
    </row>
    <row r="37" spans="1:14">
      <c r="A37" s="16"/>
      <c r="B37" s="11" t="s">
        <v>12</v>
      </c>
      <c r="C37" s="25">
        <v>3.5790000000000002</v>
      </c>
      <c r="D37" s="25">
        <v>0.71933333333333327</v>
      </c>
      <c r="E37" s="25">
        <v>2.1933333333333334</v>
      </c>
      <c r="F37" s="25">
        <v>2.1943333333333332</v>
      </c>
      <c r="G37" s="26">
        <v>2.9346666666666668</v>
      </c>
      <c r="H37" s="28">
        <f t="shared" si="0"/>
        <v>33.73841713504482</v>
      </c>
      <c r="I37" s="27">
        <f t="shared" si="3"/>
        <v>4.5592705167174508E-2</v>
      </c>
      <c r="J37" s="28">
        <f t="shared" si="1"/>
        <v>0.12913423154278153</v>
      </c>
      <c r="K37" s="27">
        <f t="shared" si="2"/>
        <v>9.8845550636384866E-2</v>
      </c>
      <c r="L37" s="18"/>
    </row>
    <row r="38" spans="1:14">
      <c r="A38" s="16"/>
      <c r="B38" s="11" t="s">
        <v>13</v>
      </c>
      <c r="C38" s="25">
        <v>1.3179999999999998</v>
      </c>
      <c r="D38" s="25">
        <v>0.61366666666666669</v>
      </c>
      <c r="E38" s="25">
        <v>1.244</v>
      </c>
      <c r="F38" s="25">
        <v>0.71366666666666667</v>
      </c>
      <c r="G38" s="26">
        <v>0.46799999999999997</v>
      </c>
      <c r="H38" s="28">
        <f t="shared" si="0"/>
        <v>-34.42316674451191</v>
      </c>
      <c r="I38" s="27">
        <f t="shared" si="3"/>
        <v>-42.631296891747049</v>
      </c>
      <c r="J38" s="28">
        <f t="shared" si="1"/>
        <v>2.0593419023860204E-2</v>
      </c>
      <c r="K38" s="27">
        <f t="shared" si="2"/>
        <v>3.214770225011393E-2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Normal="100" zoomScaleSheetLayoutView="100" workbookViewId="0">
      <pane ySplit="11" topLeftCell="A15" activePane="bottomLeft" state="frozen"/>
      <selection activeCell="L12" sqref="L12"/>
      <selection pane="bottomLeft" activeCell="B7" sqref="B7:I7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89" t="s">
        <v>180</v>
      </c>
      <c r="C7" s="189"/>
      <c r="D7" s="189"/>
      <c r="E7" s="189"/>
      <c r="F7" s="189"/>
      <c r="G7" s="189"/>
      <c r="H7" s="189"/>
      <c r="I7" s="189"/>
      <c r="J7" s="18"/>
    </row>
    <row r="8" spans="1:13">
      <c r="A8" s="16"/>
      <c r="B8" s="189" t="s">
        <v>199</v>
      </c>
      <c r="C8" s="189"/>
      <c r="D8" s="189"/>
      <c r="E8" s="189"/>
      <c r="F8" s="189"/>
      <c r="G8" s="189"/>
      <c r="H8" s="189"/>
      <c r="I8" s="189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90" t="s">
        <v>2</v>
      </c>
      <c r="D10" s="190"/>
      <c r="E10" s="190"/>
      <c r="F10" s="190"/>
      <c r="G10" s="191" t="s">
        <v>196</v>
      </c>
      <c r="H10" s="191"/>
      <c r="I10" s="191" t="s">
        <v>195</v>
      </c>
      <c r="J10" s="18"/>
    </row>
    <row r="11" spans="1:13">
      <c r="A11" s="16"/>
      <c r="B11" s="11"/>
      <c r="C11" s="185">
        <v>2008</v>
      </c>
      <c r="D11" s="185">
        <v>2009</v>
      </c>
      <c r="E11" s="185">
        <v>2010</v>
      </c>
      <c r="F11" s="75">
        <v>2011</v>
      </c>
      <c r="G11" s="76" t="s">
        <v>106</v>
      </c>
      <c r="H11" s="76" t="s">
        <v>107</v>
      </c>
      <c r="I11" s="191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>
      <c r="A13" s="16"/>
      <c r="B13" s="11" t="s">
        <v>32</v>
      </c>
      <c r="C13" s="25">
        <v>3322.6856666666667</v>
      </c>
      <c r="D13" s="25">
        <v>3322.1529999999998</v>
      </c>
      <c r="E13" s="25">
        <v>3440.7750000000001</v>
      </c>
      <c r="F13" s="29">
        <v>3687.2486666666664</v>
      </c>
      <c r="G13" s="28">
        <f>IF(OR(OR(F13=0,E13=0),F13=""),"",(F13/E13-1)*100)</f>
        <v>7.1633183415557911</v>
      </c>
      <c r="H13" s="26">
        <f>F13-E13</f>
        <v>246.4736666666663</v>
      </c>
      <c r="I13" s="28">
        <f>IF(F13=0,"",F13/$F$13*100)</f>
        <v>100</v>
      </c>
      <c r="J13" s="18"/>
    </row>
    <row r="14" spans="1:13">
      <c r="A14" s="16"/>
      <c r="B14" s="11" t="s">
        <v>62</v>
      </c>
      <c r="C14" s="25">
        <v>1820.079</v>
      </c>
      <c r="D14" s="25">
        <v>1740.3483333333334</v>
      </c>
      <c r="E14" s="25">
        <v>1740.3879999999999</v>
      </c>
      <c r="F14" s="29">
        <v>1833.0896666666667</v>
      </c>
      <c r="G14" s="28">
        <f>IF(OR(OR(F14=0,E14=0),F14=""),"",(F14/E14-1)*100)</f>
        <v>5.3264942453445263</v>
      </c>
      <c r="H14" s="26">
        <f>F14-E14</f>
        <v>92.701666666666824</v>
      </c>
      <c r="I14" s="28">
        <f>IF(F14=0,"",F14/$F$13*100)</f>
        <v>49.714294651133741</v>
      </c>
      <c r="J14" s="18"/>
    </row>
    <row r="15" spans="1:13">
      <c r="A15" s="16"/>
      <c r="B15" s="11" t="s">
        <v>63</v>
      </c>
      <c r="C15" s="25">
        <v>151.19533333333334</v>
      </c>
      <c r="D15" s="25">
        <v>139.09</v>
      </c>
      <c r="E15" s="25">
        <v>151.43933333333334</v>
      </c>
      <c r="F15" s="29">
        <v>151.97400000000002</v>
      </c>
      <c r="G15" s="28">
        <f t="shared" ref="G15:G22" si="0">IF(OR(OR(F15=0,E15=0),F15=""),"",(F15/E15-1)*100)</f>
        <v>0.35305666955744996</v>
      </c>
      <c r="H15" s="26">
        <f t="shared" ref="H15:H22" si="1">F15-E15</f>
        <v>0.53466666666668061</v>
      </c>
      <c r="I15" s="28">
        <f>IF(F15=0,"",F15/$F$13*100)</f>
        <v>4.1216097350273646</v>
      </c>
      <c r="J15" s="18"/>
      <c r="M15" s="34"/>
    </row>
    <row r="16" spans="1:13">
      <c r="A16" s="16"/>
      <c r="B16" s="11" t="s">
        <v>64</v>
      </c>
      <c r="C16" s="25">
        <v>142.99900000000002</v>
      </c>
      <c r="D16" s="25">
        <v>129.065</v>
      </c>
      <c r="E16" s="25">
        <v>144.61066666666667</v>
      </c>
      <c r="F16" s="29">
        <v>161.13733333333332</v>
      </c>
      <c r="G16" s="28">
        <f t="shared" si="0"/>
        <v>11.428387025392306</v>
      </c>
      <c r="H16" s="26">
        <f t="shared" si="1"/>
        <v>16.526666666666642</v>
      </c>
      <c r="I16" s="28">
        <f t="shared" ref="I16:I22" si="2">IF(F16=0,"",F16/$F$13*100)</f>
        <v>4.3701238484412857</v>
      </c>
      <c r="J16" s="18"/>
      <c r="M16" s="34"/>
    </row>
    <row r="17" spans="1:12">
      <c r="A17" s="16"/>
      <c r="B17" s="11" t="s">
        <v>65</v>
      </c>
      <c r="C17" s="25">
        <v>916.90466666666669</v>
      </c>
      <c r="D17" s="25">
        <v>1055.2596666666668</v>
      </c>
      <c r="E17" s="25">
        <v>1170.4246666666666</v>
      </c>
      <c r="F17" s="29">
        <v>1249.893</v>
      </c>
      <c r="G17" s="28">
        <f t="shared" si="0"/>
        <v>6.7897008322335584</v>
      </c>
      <c r="H17" s="26">
        <f t="shared" si="1"/>
        <v>79.468333333333476</v>
      </c>
      <c r="I17" s="28">
        <f t="shared" si="2"/>
        <v>33.89771379671889</v>
      </c>
      <c r="J17" s="18"/>
    </row>
    <row r="18" spans="1:12">
      <c r="A18" s="16"/>
      <c r="B18" s="11" t="s">
        <v>66</v>
      </c>
      <c r="C18" s="25">
        <v>211.28333333333333</v>
      </c>
      <c r="D18" s="25">
        <v>170.19233333333332</v>
      </c>
      <c r="E18" s="25">
        <v>153.52199999999999</v>
      </c>
      <c r="F18" s="29">
        <v>185.51866666666669</v>
      </c>
      <c r="G18" s="28">
        <f t="shared" si="0"/>
        <v>20.841746894039105</v>
      </c>
      <c r="H18" s="26">
        <f t="shared" si="1"/>
        <v>31.996666666666698</v>
      </c>
      <c r="I18" s="28">
        <f t="shared" si="2"/>
        <v>5.0313576175045069</v>
      </c>
      <c r="J18" s="18"/>
    </row>
    <row r="19" spans="1:12">
      <c r="A19" s="16"/>
      <c r="B19" s="11" t="s">
        <v>67</v>
      </c>
      <c r="C19" s="25">
        <v>71.886333333333326</v>
      </c>
      <c r="D19" s="25">
        <v>79.688999999999993</v>
      </c>
      <c r="E19" s="25">
        <v>74.353333333333339</v>
      </c>
      <c r="F19" s="29">
        <v>82.177000000000007</v>
      </c>
      <c r="G19" s="28">
        <f t="shared" si="0"/>
        <v>10.522281000627643</v>
      </c>
      <c r="H19" s="26">
        <f t="shared" si="1"/>
        <v>7.8236666666666679</v>
      </c>
      <c r="I19" s="28">
        <f t="shared" si="2"/>
        <v>2.2286807164076992</v>
      </c>
      <c r="J19" s="18"/>
    </row>
    <row r="20" spans="1:12">
      <c r="A20" s="16"/>
      <c r="B20" s="11" t="s">
        <v>68</v>
      </c>
      <c r="C20" s="25">
        <v>6.649</v>
      </c>
      <c r="D20" s="25">
        <v>4.9220000000000006</v>
      </c>
      <c r="E20" s="25">
        <v>3.0286666666666666</v>
      </c>
      <c r="F20" s="29">
        <v>15.264000000000001</v>
      </c>
      <c r="G20" s="28">
        <f t="shared" si="0"/>
        <v>403.98415144177858</v>
      </c>
      <c r="H20" s="26">
        <f t="shared" si="1"/>
        <v>12.235333333333335</v>
      </c>
      <c r="I20" s="28">
        <f t="shared" si="2"/>
        <v>0.41396719830666884</v>
      </c>
      <c r="J20" s="18"/>
    </row>
    <row r="21" spans="1:12">
      <c r="A21" s="16"/>
      <c r="B21" s="11" t="s">
        <v>69</v>
      </c>
      <c r="C21" s="25">
        <v>0</v>
      </c>
      <c r="D21" s="25">
        <v>1.8123333333333334</v>
      </c>
      <c r="E21" s="25">
        <v>0</v>
      </c>
      <c r="F21" s="29">
        <v>0.78100000000000003</v>
      </c>
      <c r="G21" s="28" t="str">
        <f t="shared" si="0"/>
        <v/>
      </c>
      <c r="H21" s="26">
        <f t="shared" si="1"/>
        <v>0.78100000000000003</v>
      </c>
      <c r="I21" s="28">
        <f t="shared" si="2"/>
        <v>2.1181104682750806E-2</v>
      </c>
      <c r="J21" s="18"/>
      <c r="L21" s="23" t="s">
        <v>116</v>
      </c>
    </row>
    <row r="22" spans="1:12">
      <c r="A22" s="16"/>
      <c r="B22" s="11" t="s">
        <v>70</v>
      </c>
      <c r="C22" s="25">
        <v>1.6890000000000001</v>
      </c>
      <c r="D22" s="25">
        <v>1.774</v>
      </c>
      <c r="E22" s="25">
        <v>3.0076666666666667</v>
      </c>
      <c r="F22" s="29">
        <v>7.4139999999999988</v>
      </c>
      <c r="G22" s="28">
        <f t="shared" si="0"/>
        <v>146.50338025047097</v>
      </c>
      <c r="H22" s="26">
        <f t="shared" si="1"/>
        <v>4.4063333333333325</v>
      </c>
      <c r="I22" s="28">
        <f t="shared" si="2"/>
        <v>0.20107133177709918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74" t="s">
        <v>191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4"/>
    </row>
    <row r="50" spans="5:6">
      <c r="E50" s="23" t="s">
        <v>51</v>
      </c>
      <c r="F50" s="34">
        <f>F15-F16</f>
        <v>-9.1633333333332985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Normal="100" zoomScaleSheetLayoutView="100" workbookViewId="0">
      <pane ySplit="11" topLeftCell="A21" activePane="bottomLeft" state="frozen"/>
      <selection activeCell="L12" sqref="L12"/>
      <selection pane="bottomLeft" activeCell="J25" sqref="J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76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6256.4756666666663</v>
      </c>
      <c r="D13" s="26">
        <v>6156.1023333333333</v>
      </c>
      <c r="E13" s="26">
        <v>6191.2146666666667</v>
      </c>
      <c r="F13" s="26">
        <v>6394.6536666666661</v>
      </c>
      <c r="G13" s="26">
        <v>6575.8326666666662</v>
      </c>
      <c r="H13" s="28">
        <f t="shared" ref="H13:H27" si="0">IF(OR(OR(G13=0,F13=0),G13=""),"",(G13/F13-1)*100)</f>
        <v>2.8332887040377175</v>
      </c>
      <c r="I13" s="27">
        <f>IF(OR(OR(G13=0,F13=0),F13=""),"",(F13/E13-1)*100)</f>
        <v>3.2859303214813229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2240.4850000000006</v>
      </c>
      <c r="D14" s="25">
        <f t="shared" ref="D14:G14" si="3">D13-SUM(D15:D27)</f>
        <v>2128.9806666666659</v>
      </c>
      <c r="E14" s="25">
        <f t="shared" si="3"/>
        <v>2208.7780000000002</v>
      </c>
      <c r="F14" s="25">
        <f t="shared" si="3"/>
        <v>2318.6663333333331</v>
      </c>
      <c r="G14" s="26">
        <f t="shared" si="3"/>
        <v>2315.6696666666658</v>
      </c>
      <c r="H14" s="54">
        <f t="shared" ref="H14" si="4">IF(OR(OR(G14=0,F14=0),G14=""),"",(G14/F14-1)*100)</f>
        <v>-0.12924096165054522</v>
      </c>
      <c r="I14" s="53">
        <f t="shared" ref="I14" si="5">IF(OR(OR(G14=0,F14=0),F14=""),"",(F14/E14-1)*100)</f>
        <v>4.9750736983677379</v>
      </c>
      <c r="J14" s="54">
        <f t="shared" ref="J14" si="6">IF(G14=0,"",G14/$G$13*100)</f>
        <v>35.214850864514077</v>
      </c>
      <c r="K14" s="53">
        <f t="shared" ref="K14" si="7">IF(F14=0,"",F14/$F$13*100)</f>
        <v>36.259451319776979</v>
      </c>
      <c r="L14" s="18"/>
    </row>
    <row r="15" spans="1:15">
      <c r="A15" s="16"/>
      <c r="B15" s="12" t="s">
        <v>4</v>
      </c>
      <c r="C15" s="109">
        <v>1762.8593333333331</v>
      </c>
      <c r="D15" s="109">
        <v>1820.079</v>
      </c>
      <c r="E15" s="109">
        <v>1740.3483333333334</v>
      </c>
      <c r="F15" s="109">
        <v>1740.3879999999999</v>
      </c>
      <c r="G15" s="109">
        <v>1833.0896666666667</v>
      </c>
      <c r="H15" s="50">
        <f t="shared" si="0"/>
        <v>5.3264942453445263</v>
      </c>
      <c r="I15" s="36">
        <f>IF(OR(OR(G15=0,F15=0),F15=""),"",(F15/E15-1)*100)</f>
        <v>2.2792372025071117E-3</v>
      </c>
      <c r="J15" s="50">
        <f t="shared" si="1"/>
        <v>27.876160474075327</v>
      </c>
      <c r="K15" s="36">
        <f t="shared" si="2"/>
        <v>27.21629803146493</v>
      </c>
      <c r="L15" s="18"/>
    </row>
    <row r="16" spans="1:15">
      <c r="A16" s="16"/>
      <c r="B16" s="11" t="s">
        <v>23</v>
      </c>
      <c r="C16" s="55">
        <v>704.68366666666668</v>
      </c>
      <c r="D16" s="55">
        <v>719.90733333333321</v>
      </c>
      <c r="E16" s="55">
        <v>707.87700000000007</v>
      </c>
      <c r="F16" s="55">
        <v>761.7263333333334</v>
      </c>
      <c r="G16" s="56">
        <v>825.0333333333333</v>
      </c>
      <c r="H16" s="54">
        <f t="shared" si="0"/>
        <v>8.3109900799893452</v>
      </c>
      <c r="I16" s="53">
        <f t="shared" ref="I16:I27" si="8">IF(OR(OR(G16=0,F16=0),F16=""),"",(F16/E16-1)*100)</f>
        <v>7.6071596242473394</v>
      </c>
      <c r="J16" s="54">
        <f t="shared" si="1"/>
        <v>12.546446589425583</v>
      </c>
      <c r="K16" s="53">
        <f t="shared" si="2"/>
        <v>11.911924758395831</v>
      </c>
      <c r="L16" s="18"/>
      <c r="N16" s="23" t="s">
        <v>4</v>
      </c>
      <c r="O16" s="34">
        <f>J15</f>
        <v>27.876160474075327</v>
      </c>
    </row>
    <row r="17" spans="1:15">
      <c r="A17" s="16"/>
      <c r="B17" s="11" t="s">
        <v>24</v>
      </c>
      <c r="C17" s="55">
        <v>502.62700000000001</v>
      </c>
      <c r="D17" s="55">
        <v>463.95166666666665</v>
      </c>
      <c r="E17" s="55">
        <v>462.03233333333333</v>
      </c>
      <c r="F17" s="55">
        <v>464.24633333333333</v>
      </c>
      <c r="G17" s="56">
        <v>461.14633333333336</v>
      </c>
      <c r="H17" s="28">
        <f t="shared" si="0"/>
        <v>-0.66774894650037941</v>
      </c>
      <c r="I17" s="27">
        <f t="shared" si="8"/>
        <v>0.47918724302844495</v>
      </c>
      <c r="J17" s="28">
        <f t="shared" si="1"/>
        <v>7.012744342947089</v>
      </c>
      <c r="K17" s="27">
        <f t="shared" si="2"/>
        <v>7.2599136330604512</v>
      </c>
      <c r="L17" s="18"/>
      <c r="N17" s="23" t="s">
        <v>37</v>
      </c>
      <c r="O17" s="34">
        <f>100-O16</f>
        <v>72.123839525924666</v>
      </c>
    </row>
    <row r="18" spans="1:15">
      <c r="A18" s="16"/>
      <c r="B18" s="11" t="s">
        <v>25</v>
      </c>
      <c r="C18" s="25">
        <v>229.40533333333335</v>
      </c>
      <c r="D18" s="25">
        <v>235.60566666666668</v>
      </c>
      <c r="E18" s="25">
        <v>254.23766666666666</v>
      </c>
      <c r="F18" s="25">
        <v>262.76366666666667</v>
      </c>
      <c r="G18" s="26">
        <v>273.48466666666667</v>
      </c>
      <c r="H18" s="28">
        <f t="shared" si="0"/>
        <v>4.0800922501969428</v>
      </c>
      <c r="I18" s="27">
        <f t="shared" si="8"/>
        <v>3.3535550069292208</v>
      </c>
      <c r="J18" s="28">
        <f t="shared" si="1"/>
        <v>4.1589359177732526</v>
      </c>
      <c r="K18" s="27">
        <f t="shared" si="2"/>
        <v>4.1091149007235792</v>
      </c>
      <c r="L18" s="18"/>
    </row>
    <row r="19" spans="1:15">
      <c r="A19" s="16"/>
      <c r="B19" s="11" t="s">
        <v>19</v>
      </c>
      <c r="C19" s="25">
        <v>173.01700000000002</v>
      </c>
      <c r="D19" s="25">
        <v>171.20066666666665</v>
      </c>
      <c r="E19" s="25">
        <v>188.768</v>
      </c>
      <c r="F19" s="25">
        <v>191.59833333333333</v>
      </c>
      <c r="G19" s="26">
        <v>186.03133333333332</v>
      </c>
      <c r="H19" s="28">
        <f t="shared" si="0"/>
        <v>-2.9055576335911049</v>
      </c>
      <c r="I19" s="27">
        <f t="shared" si="8"/>
        <v>1.4993713623778104</v>
      </c>
      <c r="J19" s="28">
        <f t="shared" si="1"/>
        <v>2.8290156207340638</v>
      </c>
      <c r="K19" s="27">
        <f t="shared" si="2"/>
        <v>2.9962269001693653</v>
      </c>
      <c r="L19" s="18"/>
    </row>
    <row r="20" spans="1:15">
      <c r="A20" s="16"/>
      <c r="B20" s="11" t="s">
        <v>22</v>
      </c>
      <c r="C20" s="25">
        <v>114.53533333333333</v>
      </c>
      <c r="D20" s="25">
        <v>113.29933333333334</v>
      </c>
      <c r="E20" s="25">
        <v>110.605</v>
      </c>
      <c r="F20" s="25">
        <v>106.51733333333334</v>
      </c>
      <c r="G20" s="26">
        <v>123.81433333333332</v>
      </c>
      <c r="H20" s="28">
        <f t="shared" si="0"/>
        <v>16.238671640296399</v>
      </c>
      <c r="I20" s="27">
        <f t="shared" si="8"/>
        <v>-3.6957340686828433</v>
      </c>
      <c r="J20" s="28">
        <f t="shared" si="1"/>
        <v>1.8828692822576893</v>
      </c>
      <c r="K20" s="27">
        <f t="shared" si="2"/>
        <v>1.6657248208542543</v>
      </c>
      <c r="L20" s="18"/>
    </row>
    <row r="21" spans="1:15">
      <c r="A21" s="16"/>
      <c r="B21" s="11" t="s">
        <v>5</v>
      </c>
      <c r="C21" s="25">
        <v>104.697</v>
      </c>
      <c r="D21" s="25">
        <v>105.78400000000001</v>
      </c>
      <c r="E21" s="25">
        <v>105.30400000000002</v>
      </c>
      <c r="F21" s="25">
        <v>119.473</v>
      </c>
      <c r="G21" s="26">
        <v>119.76433333333334</v>
      </c>
      <c r="H21" s="28">
        <f t="shared" si="0"/>
        <v>0.24384867989699632</v>
      </c>
      <c r="I21" s="27">
        <f t="shared" si="8"/>
        <v>13.45532933221909</v>
      </c>
      <c r="J21" s="28">
        <f t="shared" si="1"/>
        <v>1.8212801238149918</v>
      </c>
      <c r="K21" s="27">
        <f t="shared" si="2"/>
        <v>1.8683263586701411</v>
      </c>
      <c r="L21" s="18"/>
    </row>
    <row r="22" spans="1:15">
      <c r="A22" s="16"/>
      <c r="B22" s="11" t="s">
        <v>20</v>
      </c>
      <c r="C22" s="25">
        <v>105.71133333333334</v>
      </c>
      <c r="D22" s="25">
        <v>79.734999999999999</v>
      </c>
      <c r="E22" s="25">
        <v>107.32800000000002</v>
      </c>
      <c r="F22" s="25">
        <v>113.49833333333333</v>
      </c>
      <c r="G22" s="26">
        <v>99.169333333333327</v>
      </c>
      <c r="H22" s="28">
        <f t="shared" si="0"/>
        <v>-12.624854990528501</v>
      </c>
      <c r="I22" s="27">
        <f t="shared" si="8"/>
        <v>5.7490434307294613</v>
      </c>
      <c r="J22" s="28">
        <f t="shared" si="1"/>
        <v>1.5080878477341626</v>
      </c>
      <c r="K22" s="27">
        <f t="shared" si="2"/>
        <v>1.7748941420387587</v>
      </c>
      <c r="L22" s="18"/>
    </row>
    <row r="23" spans="1:15">
      <c r="A23" s="16"/>
      <c r="B23" s="11" t="s">
        <v>7</v>
      </c>
      <c r="C23" s="25">
        <v>88.23566666666666</v>
      </c>
      <c r="D23" s="25">
        <v>85.67</v>
      </c>
      <c r="E23" s="25">
        <v>80.281666666666652</v>
      </c>
      <c r="F23" s="25">
        <v>79.73566666666666</v>
      </c>
      <c r="G23" s="26">
        <v>89.270666666666671</v>
      </c>
      <c r="H23" s="28">
        <f t="shared" si="0"/>
        <v>11.958262090992333</v>
      </c>
      <c r="I23" s="27">
        <f t="shared" si="8"/>
        <v>-0.68010546201913158</v>
      </c>
      <c r="J23" s="28">
        <f t="shared" si="1"/>
        <v>1.3575568478070561</v>
      </c>
      <c r="K23" s="27">
        <f t="shared" si="2"/>
        <v>1.2469114173032358</v>
      </c>
      <c r="L23" s="18"/>
    </row>
    <row r="24" spans="1:15">
      <c r="A24" s="16"/>
      <c r="B24" s="11" t="s">
        <v>21</v>
      </c>
      <c r="C24" s="25">
        <v>76.202999999999989</v>
      </c>
      <c r="D24" s="25">
        <v>80.031666666666652</v>
      </c>
      <c r="E24" s="25">
        <v>76.113</v>
      </c>
      <c r="F24" s="25">
        <v>79.653000000000006</v>
      </c>
      <c r="G24" s="26">
        <v>83.540999999999997</v>
      </c>
      <c r="H24" s="28">
        <f t="shared" si="0"/>
        <v>4.881172083913965</v>
      </c>
      <c r="I24" s="27">
        <f t="shared" si="8"/>
        <v>4.6509794647432212</v>
      </c>
      <c r="J24" s="28">
        <f t="shared" si="1"/>
        <v>1.2704246630768889</v>
      </c>
      <c r="K24" s="27">
        <f t="shared" si="2"/>
        <v>1.2456186707218599</v>
      </c>
      <c r="L24" s="18"/>
    </row>
    <row r="25" spans="1:15">
      <c r="A25" s="16"/>
      <c r="B25" s="11" t="s">
        <v>18</v>
      </c>
      <c r="C25" s="25">
        <v>62.004666666666672</v>
      </c>
      <c r="D25" s="25">
        <v>61.164666666666669</v>
      </c>
      <c r="E25" s="25">
        <v>61.421333333333337</v>
      </c>
      <c r="F25" s="25">
        <v>64.330333333333343</v>
      </c>
      <c r="G25" s="26">
        <v>66.684333333333328</v>
      </c>
      <c r="H25" s="28">
        <f t="shared" si="0"/>
        <v>3.6592379955541654</v>
      </c>
      <c r="I25" s="27">
        <f t="shared" si="8"/>
        <v>4.736139452090482</v>
      </c>
      <c r="J25" s="28">
        <f t="shared" si="1"/>
        <v>1.0140819682252662</v>
      </c>
      <c r="K25" s="27">
        <f t="shared" si="2"/>
        <v>1.0060018366384296</v>
      </c>
      <c r="L25" s="18"/>
    </row>
    <row r="26" spans="1:15">
      <c r="A26" s="16"/>
      <c r="B26" s="11" t="s">
        <v>10</v>
      </c>
      <c r="C26" s="25">
        <v>50.44133333333334</v>
      </c>
      <c r="D26" s="25">
        <v>49.036333333333339</v>
      </c>
      <c r="E26" s="25">
        <v>49.031666666666666</v>
      </c>
      <c r="F26" s="25">
        <v>52.606666666666662</v>
      </c>
      <c r="G26" s="26">
        <v>56.934333333333335</v>
      </c>
      <c r="H26" s="28">
        <f t="shared" si="0"/>
        <v>8.2264605246483491</v>
      </c>
      <c r="I26" s="27">
        <f t="shared" si="8"/>
        <v>7.2912063632346369</v>
      </c>
      <c r="J26" s="28">
        <f t="shared" si="1"/>
        <v>0.86581177197432757</v>
      </c>
      <c r="K26" s="27">
        <f t="shared" si="2"/>
        <v>0.82266639303530698</v>
      </c>
      <c r="L26" s="18"/>
    </row>
    <row r="27" spans="1:15">
      <c r="A27" s="16"/>
      <c r="B27" s="11" t="s">
        <v>8</v>
      </c>
      <c r="C27" s="25">
        <v>41.57</v>
      </c>
      <c r="D27" s="25">
        <v>41.656333333333329</v>
      </c>
      <c r="E27" s="25">
        <v>39.088666666666661</v>
      </c>
      <c r="F27" s="25">
        <v>39.450333333333333</v>
      </c>
      <c r="G27" s="26">
        <v>42.199333333333335</v>
      </c>
      <c r="H27" s="28">
        <f t="shared" si="0"/>
        <v>6.968255443553506</v>
      </c>
      <c r="I27" s="27">
        <f t="shared" si="8"/>
        <v>0.92524687462693933</v>
      </c>
      <c r="J27" s="28">
        <f t="shared" si="1"/>
        <v>0.6417336856402166</v>
      </c>
      <c r="K27" s="27">
        <f t="shared" si="2"/>
        <v>0.61692681714688646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L12" sqref="L12"/>
      <selection pane="bottomLeft" activeCell="I26" sqref="I2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77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969.40566666666666</v>
      </c>
      <c r="D13" s="26">
        <v>902.60600000000011</v>
      </c>
      <c r="E13" s="26">
        <v>808.58199999999999</v>
      </c>
      <c r="F13" s="26">
        <v>820.50833333333333</v>
      </c>
      <c r="G13" s="26">
        <v>808.00466666666671</v>
      </c>
      <c r="H13" s="28">
        <f t="shared" ref="H13:H27" si="0">IF(OR(OR(G13=0,F13=0),G13=""),"",(G13/F13-1)*100)</f>
        <v>-1.5238927087882437</v>
      </c>
      <c r="I13" s="27">
        <f>IF(OR(OR(G13=0,F13=0),F13=""),"",(F13/E13-1)*100)</f>
        <v>1.4749689373908081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544.98833333333346</v>
      </c>
      <c r="D14" s="25">
        <f t="shared" ref="D14:G14" si="3">D13-SUM(D15:D27)</f>
        <v>514.28833333333341</v>
      </c>
      <c r="E14" s="25">
        <f t="shared" si="3"/>
        <v>437.62466666666666</v>
      </c>
      <c r="F14" s="25">
        <f t="shared" si="3"/>
        <v>425.20166666666665</v>
      </c>
      <c r="G14" s="26">
        <f t="shared" si="3"/>
        <v>414.19966666666664</v>
      </c>
      <c r="H14" s="54">
        <f t="shared" si="0"/>
        <v>-2.5874780986277157</v>
      </c>
      <c r="I14" s="53">
        <f t="shared" ref="I14" si="4">IF(OR(OR(G14=0,F14=0),F14=""),"",(F14/E14-1)*100)</f>
        <v>-2.8387339531440237</v>
      </c>
      <c r="J14" s="54">
        <f t="shared" si="1"/>
        <v>51.262038915616813</v>
      </c>
      <c r="K14" s="53">
        <f t="shared" si="2"/>
        <v>51.821736525121622</v>
      </c>
      <c r="L14" s="18"/>
    </row>
    <row r="15" spans="1:15">
      <c r="A15" s="16"/>
      <c r="B15" s="12" t="s">
        <v>4</v>
      </c>
      <c r="C15" s="109">
        <v>167.29833333333332</v>
      </c>
      <c r="D15" s="109">
        <v>151.19533333333334</v>
      </c>
      <c r="E15" s="109">
        <v>139.09</v>
      </c>
      <c r="F15" s="109">
        <v>151.43933333333334</v>
      </c>
      <c r="G15" s="109">
        <v>151.97400000000002</v>
      </c>
      <c r="H15" s="50">
        <f t="shared" si="0"/>
        <v>0.35305666955744996</v>
      </c>
      <c r="I15" s="36">
        <f>IF(OR(OR(G15=0,F15=0),F15=""),"",(F15/E15-1)*100)</f>
        <v>8.8786636949696796</v>
      </c>
      <c r="J15" s="50">
        <f t="shared" si="1"/>
        <v>18.808554736070008</v>
      </c>
      <c r="K15" s="36">
        <f t="shared" si="2"/>
        <v>18.456769685459218</v>
      </c>
      <c r="L15" s="18"/>
    </row>
    <row r="16" spans="1:15">
      <c r="A16" s="16"/>
      <c r="B16" s="11" t="s">
        <v>23</v>
      </c>
      <c r="C16" s="55">
        <v>62.403666666666659</v>
      </c>
      <c r="D16" s="55">
        <v>56.440333333333335</v>
      </c>
      <c r="E16" s="55">
        <v>58.304666666666662</v>
      </c>
      <c r="F16" s="55">
        <v>67.99466666666666</v>
      </c>
      <c r="G16" s="56">
        <v>63.235999999999997</v>
      </c>
      <c r="H16" s="54">
        <f t="shared" si="0"/>
        <v>-6.99858812455878</v>
      </c>
      <c r="I16" s="53">
        <f t="shared" ref="I16:I27" si="5">IF(OR(OR(G16=0,F16=0),F16=""),"",(F16/E16-1)*100)</f>
        <v>16.619595915707141</v>
      </c>
      <c r="J16" s="54">
        <f t="shared" si="1"/>
        <v>7.8261924229810544</v>
      </c>
      <c r="K16" s="53">
        <f t="shared" si="2"/>
        <v>8.2868953189587735</v>
      </c>
      <c r="L16" s="18"/>
      <c r="N16" s="23" t="s">
        <v>4</v>
      </c>
      <c r="O16" s="34">
        <f>J15</f>
        <v>18.808554736070008</v>
      </c>
    </row>
    <row r="17" spans="1:15">
      <c r="A17" s="16"/>
      <c r="B17" s="11" t="s">
        <v>24</v>
      </c>
      <c r="C17" s="55">
        <v>38.344666666666662</v>
      </c>
      <c r="D17" s="55">
        <v>35.469000000000001</v>
      </c>
      <c r="E17" s="55">
        <v>33.042333333333339</v>
      </c>
      <c r="F17" s="55">
        <v>34.907000000000004</v>
      </c>
      <c r="G17" s="56">
        <v>33.522333333333329</v>
      </c>
      <c r="H17" s="28">
        <f t="shared" si="0"/>
        <v>-3.9667306461932395</v>
      </c>
      <c r="I17" s="27">
        <f t="shared" si="5"/>
        <v>5.6432657096451955</v>
      </c>
      <c r="J17" s="28">
        <f t="shared" si="1"/>
        <v>4.1487796687642886</v>
      </c>
      <c r="K17" s="27">
        <f t="shared" si="2"/>
        <v>4.2543138907790903</v>
      </c>
      <c r="L17" s="18"/>
      <c r="N17" s="23" t="s">
        <v>37</v>
      </c>
      <c r="O17" s="34">
        <f>100-O16</f>
        <v>81.191445263929992</v>
      </c>
    </row>
    <row r="18" spans="1:15">
      <c r="A18" s="16"/>
      <c r="B18" s="11" t="s">
        <v>25</v>
      </c>
      <c r="C18" s="25">
        <v>22.707666666666668</v>
      </c>
      <c r="D18" s="25">
        <v>19.175666666666668</v>
      </c>
      <c r="E18" s="25">
        <v>24.386666666666667</v>
      </c>
      <c r="F18" s="25">
        <v>21.110666666666667</v>
      </c>
      <c r="G18" s="26">
        <v>25.605999999999998</v>
      </c>
      <c r="H18" s="28">
        <f t="shared" si="0"/>
        <v>21.294132508052787</v>
      </c>
      <c r="I18" s="27">
        <f t="shared" si="5"/>
        <v>-13.433570256971016</v>
      </c>
      <c r="J18" s="28">
        <f t="shared" si="1"/>
        <v>3.1690411028979204</v>
      </c>
      <c r="K18" s="27">
        <f t="shared" si="2"/>
        <v>2.5728765704187446</v>
      </c>
      <c r="L18" s="18"/>
    </row>
    <row r="19" spans="1:15">
      <c r="A19" s="16"/>
      <c r="B19" s="11" t="s">
        <v>5</v>
      </c>
      <c r="C19" s="25">
        <v>23.717666666666663</v>
      </c>
      <c r="D19" s="25">
        <v>23.492000000000001</v>
      </c>
      <c r="E19" s="25">
        <v>21.158333333333335</v>
      </c>
      <c r="F19" s="25">
        <v>20.691666666666666</v>
      </c>
      <c r="G19" s="26">
        <v>21.578666666666667</v>
      </c>
      <c r="H19" s="28">
        <f t="shared" si="0"/>
        <v>4.2867498993153452</v>
      </c>
      <c r="I19" s="27">
        <f t="shared" si="5"/>
        <v>-2.2055927530523878</v>
      </c>
      <c r="J19" s="28">
        <f t="shared" si="1"/>
        <v>2.6706116383816267</v>
      </c>
      <c r="K19" s="27">
        <f t="shared" si="2"/>
        <v>2.5218106661520805</v>
      </c>
      <c r="L19" s="18"/>
    </row>
    <row r="20" spans="1:15">
      <c r="A20" s="16"/>
      <c r="B20" s="11" t="s">
        <v>19</v>
      </c>
      <c r="C20" s="25">
        <v>22.409000000000002</v>
      </c>
      <c r="D20" s="25">
        <v>20.903666666666666</v>
      </c>
      <c r="E20" s="25">
        <v>18.175666666666668</v>
      </c>
      <c r="F20" s="25">
        <v>21.792666666666666</v>
      </c>
      <c r="G20" s="26">
        <v>19.977666666666668</v>
      </c>
      <c r="H20" s="28">
        <f t="shared" si="0"/>
        <v>-8.3284897060173062</v>
      </c>
      <c r="I20" s="27">
        <f t="shared" si="5"/>
        <v>19.900232912135252</v>
      </c>
      <c r="J20" s="28">
        <f t="shared" si="1"/>
        <v>2.4724692184121047</v>
      </c>
      <c r="K20" s="27">
        <f t="shared" si="2"/>
        <v>2.6559957749768945</v>
      </c>
      <c r="L20" s="18"/>
    </row>
    <row r="21" spans="1:15">
      <c r="A21" s="16"/>
      <c r="B21" s="11" t="s">
        <v>20</v>
      </c>
      <c r="C21" s="25">
        <v>14.508000000000001</v>
      </c>
      <c r="D21" s="25">
        <v>12.797666666666666</v>
      </c>
      <c r="E21" s="25">
        <v>16.689333333333334</v>
      </c>
      <c r="F21" s="25">
        <v>11.492666666666667</v>
      </c>
      <c r="G21" s="26">
        <v>14.366333333333332</v>
      </c>
      <c r="H21" s="28">
        <f t="shared" si="0"/>
        <v>25.004350600382843</v>
      </c>
      <c r="I21" s="27">
        <f t="shared" si="5"/>
        <v>-31.137652792202609</v>
      </c>
      <c r="J21" s="28">
        <f t="shared" si="1"/>
        <v>1.7780012821708122</v>
      </c>
      <c r="K21" s="27">
        <f t="shared" si="2"/>
        <v>1.4006764099491169</v>
      </c>
      <c r="L21" s="18"/>
    </row>
    <row r="22" spans="1:15">
      <c r="A22" s="16"/>
      <c r="B22" s="11" t="s">
        <v>22</v>
      </c>
      <c r="C22" s="25">
        <v>16.885999999999999</v>
      </c>
      <c r="D22" s="25">
        <v>16.361000000000001</v>
      </c>
      <c r="E22" s="25">
        <v>12.146333333333333</v>
      </c>
      <c r="F22" s="25">
        <v>13.632</v>
      </c>
      <c r="G22" s="26">
        <v>12.248666666666667</v>
      </c>
      <c r="H22" s="28">
        <f t="shared" si="0"/>
        <v>-10.147691705790296</v>
      </c>
      <c r="I22" s="27">
        <f t="shared" si="5"/>
        <v>12.231400422624116</v>
      </c>
      <c r="J22" s="28">
        <f t="shared" si="1"/>
        <v>1.5159153371226404</v>
      </c>
      <c r="K22" s="27">
        <f t="shared" si="2"/>
        <v>1.661409085830938</v>
      </c>
      <c r="L22" s="18"/>
    </row>
    <row r="23" spans="1:15">
      <c r="A23" s="16"/>
      <c r="B23" s="11" t="s">
        <v>7</v>
      </c>
      <c r="C23" s="25">
        <v>12.835666666666667</v>
      </c>
      <c r="D23" s="25">
        <v>10.877000000000001</v>
      </c>
      <c r="E23" s="25">
        <v>10.697333333333333</v>
      </c>
      <c r="F23" s="25">
        <v>11.004</v>
      </c>
      <c r="G23" s="26">
        <v>11.089</v>
      </c>
      <c r="H23" s="28">
        <f t="shared" si="0"/>
        <v>0.77244638313340719</v>
      </c>
      <c r="I23" s="27">
        <f t="shared" si="5"/>
        <v>2.8667580705471707</v>
      </c>
      <c r="J23" s="28">
        <f t="shared" si="1"/>
        <v>1.3723930637364306</v>
      </c>
      <c r="K23" s="27">
        <f t="shared" si="2"/>
        <v>1.3411198342490935</v>
      </c>
      <c r="L23" s="18"/>
    </row>
    <row r="24" spans="1:15">
      <c r="A24" s="16"/>
      <c r="B24" s="11" t="s">
        <v>21</v>
      </c>
      <c r="C24" s="25">
        <v>12.574666666666666</v>
      </c>
      <c r="D24" s="25">
        <v>12.954666666666666</v>
      </c>
      <c r="E24" s="25">
        <v>11.988999999999999</v>
      </c>
      <c r="F24" s="25">
        <v>13.484999999999999</v>
      </c>
      <c r="G24" s="26">
        <v>10.926333333333332</v>
      </c>
      <c r="H24" s="28">
        <f t="shared" si="0"/>
        <v>-18.97416882956372</v>
      </c>
      <c r="I24" s="27">
        <f t="shared" si="5"/>
        <v>12.478104929518729</v>
      </c>
      <c r="J24" s="28">
        <f t="shared" si="1"/>
        <v>1.3522611668084423</v>
      </c>
      <c r="K24" s="27">
        <f t="shared" si="2"/>
        <v>1.6434933628543282</v>
      </c>
      <c r="L24" s="18"/>
    </row>
    <row r="25" spans="1:15">
      <c r="A25" s="16"/>
      <c r="B25" s="11" t="s">
        <v>10</v>
      </c>
      <c r="C25" s="25">
        <v>13.39</v>
      </c>
      <c r="D25" s="25">
        <v>10.252000000000001</v>
      </c>
      <c r="E25" s="25">
        <v>9.1659999999999986</v>
      </c>
      <c r="F25" s="25">
        <v>9.3243333333333336</v>
      </c>
      <c r="G25" s="26">
        <v>10.222666666666667</v>
      </c>
      <c r="H25" s="28">
        <f t="shared" si="0"/>
        <v>9.6342902084152637</v>
      </c>
      <c r="I25" s="27">
        <f t="shared" si="5"/>
        <v>1.7273983562441142</v>
      </c>
      <c r="J25" s="28">
        <f t="shared" si="1"/>
        <v>1.2651742110400352</v>
      </c>
      <c r="K25" s="27">
        <f t="shared" si="2"/>
        <v>1.1364093397385766</v>
      </c>
      <c r="L25" s="18"/>
    </row>
    <row r="26" spans="1:15">
      <c r="A26" s="16"/>
      <c r="B26" s="11" t="s">
        <v>18</v>
      </c>
      <c r="C26" s="25">
        <v>10.138333333333334</v>
      </c>
      <c r="D26" s="25">
        <v>11.314666666666668</v>
      </c>
      <c r="E26" s="25">
        <v>8.4423333333333339</v>
      </c>
      <c r="F26" s="25">
        <v>9.8340000000000014</v>
      </c>
      <c r="G26" s="26">
        <v>10.130666666666666</v>
      </c>
      <c r="H26" s="28">
        <f t="shared" si="0"/>
        <v>3.0167446274828702</v>
      </c>
      <c r="I26" s="27">
        <f t="shared" si="5"/>
        <v>16.48438425395824</v>
      </c>
      <c r="J26" s="28">
        <f t="shared" si="1"/>
        <v>1.2537881381873206</v>
      </c>
      <c r="K26" s="27">
        <f t="shared" si="2"/>
        <v>1.1985253044352588</v>
      </c>
      <c r="L26" s="18"/>
    </row>
    <row r="27" spans="1:15">
      <c r="A27" s="16"/>
      <c r="B27" s="11" t="s">
        <v>8</v>
      </c>
      <c r="C27" s="25">
        <v>7.2036666666666669</v>
      </c>
      <c r="D27" s="25">
        <v>7.0846666666666662</v>
      </c>
      <c r="E27" s="25">
        <v>7.6693333333333342</v>
      </c>
      <c r="F27" s="25">
        <v>8.5986666666666665</v>
      </c>
      <c r="G27" s="26">
        <v>8.9266666666666676</v>
      </c>
      <c r="H27" s="28">
        <f t="shared" si="0"/>
        <v>3.8145448906807378</v>
      </c>
      <c r="I27" s="27">
        <f t="shared" si="5"/>
        <v>12.117524339360198</v>
      </c>
      <c r="J27" s="28">
        <f t="shared" si="1"/>
        <v>1.1047790978104912</v>
      </c>
      <c r="K27" s="27">
        <f t="shared" si="2"/>
        <v>1.0479682310762637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8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78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648.80033333333324</v>
      </c>
      <c r="D13" s="26">
        <v>668.75799999999992</v>
      </c>
      <c r="E13" s="26">
        <v>636.44866666666667</v>
      </c>
      <c r="F13" s="26">
        <v>686.56533333333334</v>
      </c>
      <c r="G13" s="26">
        <v>679.21466666666674</v>
      </c>
      <c r="H13" s="28">
        <f t="shared" ref="H13:H27" si="0">IF(OR(OR(G13=0,F13=0),G13=""),"",(G13/F13-1)*100)</f>
        <v>-1.0706434347592997</v>
      </c>
      <c r="I13" s="27">
        <f>IF(OR(OR(G13=0,F13=0),F13=""),"",(F13/E13-1)*100)</f>
        <v>7.8744240174384306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295.80199999999996</v>
      </c>
      <c r="D14" s="25">
        <f t="shared" ref="D14:G14" si="3">D13-SUM(D15:D27)</f>
        <v>294.21333333333314</v>
      </c>
      <c r="E14" s="25">
        <f t="shared" si="3"/>
        <v>292.57633333333337</v>
      </c>
      <c r="F14" s="25">
        <f t="shared" si="3"/>
        <v>294.75900000000001</v>
      </c>
      <c r="G14" s="26">
        <f t="shared" si="3"/>
        <v>296.42433333333349</v>
      </c>
      <c r="H14" s="54">
        <f t="shared" si="0"/>
        <v>0.56498133503419812</v>
      </c>
      <c r="I14" s="53">
        <f t="shared" ref="I14" si="4">IF(OR(OR(G14=0,F14=0),F14=""),"",(F14/E14-1)*100)</f>
        <v>0.7460161393778586</v>
      </c>
      <c r="J14" s="54">
        <f t="shared" si="1"/>
        <v>43.642216206560143</v>
      </c>
      <c r="K14" s="53">
        <f t="shared" si="2"/>
        <v>42.932403616844425</v>
      </c>
      <c r="L14" s="18"/>
    </row>
    <row r="15" spans="1:15">
      <c r="A15" s="16"/>
      <c r="B15" s="12" t="s">
        <v>4</v>
      </c>
      <c r="C15" s="109">
        <v>126.48633333333333</v>
      </c>
      <c r="D15" s="109">
        <v>142.99900000000002</v>
      </c>
      <c r="E15" s="109">
        <v>129.065</v>
      </c>
      <c r="F15" s="109">
        <v>144.61066666666667</v>
      </c>
      <c r="G15" s="109">
        <v>161.13733333333332</v>
      </c>
      <c r="H15" s="50">
        <f t="shared" si="0"/>
        <v>11.428387025392306</v>
      </c>
      <c r="I15" s="36">
        <f>IF(OR(OR(G15=0,F15=0),F15=""),"",(F15/E15-1)*100)</f>
        <v>12.044835289711919</v>
      </c>
      <c r="J15" s="50">
        <f t="shared" si="1"/>
        <v>23.724065636588133</v>
      </c>
      <c r="K15" s="36">
        <f t="shared" si="2"/>
        <v>21.06291413878553</v>
      </c>
      <c r="L15" s="18"/>
    </row>
    <row r="16" spans="1:15">
      <c r="A16" s="16"/>
      <c r="B16" s="11" t="s">
        <v>23</v>
      </c>
      <c r="C16" s="25">
        <v>49.765999999999998</v>
      </c>
      <c r="D16" s="25">
        <v>62.94133333333334</v>
      </c>
      <c r="E16" s="25">
        <v>57.259333333333338</v>
      </c>
      <c r="F16" s="25">
        <v>71.665333333333322</v>
      </c>
      <c r="G16" s="26">
        <v>56.924666666666667</v>
      </c>
      <c r="H16" s="28">
        <f t="shared" si="0"/>
        <v>-20.56875476753055</v>
      </c>
      <c r="I16" s="27">
        <f t="shared" ref="I16:I27" si="5">IF(OR(OR(G16=0,F16=0),F16=""),"",(F16/E16-1)*100)</f>
        <v>25.159217129085178</v>
      </c>
      <c r="J16" s="28">
        <f t="shared" si="1"/>
        <v>8.3809536896533441</v>
      </c>
      <c r="K16" s="27">
        <f t="shared" si="2"/>
        <v>10.438239429508043</v>
      </c>
      <c r="L16" s="18"/>
      <c r="N16" s="23" t="s">
        <v>4</v>
      </c>
      <c r="O16" s="34">
        <f>J15</f>
        <v>23.724065636588133</v>
      </c>
    </row>
    <row r="17" spans="1:15">
      <c r="A17" s="16"/>
      <c r="B17" s="11" t="s">
        <v>24</v>
      </c>
      <c r="C17" s="55">
        <v>54.982666666666667</v>
      </c>
      <c r="D17" s="55">
        <v>49.928333333333335</v>
      </c>
      <c r="E17" s="55">
        <v>49.88366666666667</v>
      </c>
      <c r="F17" s="55">
        <v>52.776000000000003</v>
      </c>
      <c r="G17" s="56">
        <v>43.718666666666671</v>
      </c>
      <c r="H17" s="28">
        <f t="shared" si="0"/>
        <v>-17.161841240968112</v>
      </c>
      <c r="I17" s="27">
        <f t="shared" si="5"/>
        <v>5.7981570453922826</v>
      </c>
      <c r="J17" s="28">
        <f t="shared" si="1"/>
        <v>6.4366493852704387</v>
      </c>
      <c r="K17" s="27">
        <f t="shared" si="2"/>
        <v>7.6869596289937929</v>
      </c>
      <c r="L17" s="18"/>
      <c r="N17" s="23" t="s">
        <v>37</v>
      </c>
      <c r="O17" s="34">
        <f>100-O16</f>
        <v>76.275934363411864</v>
      </c>
    </row>
    <row r="18" spans="1:15">
      <c r="A18" s="16"/>
      <c r="B18" s="11" t="s">
        <v>25</v>
      </c>
      <c r="C18" s="25">
        <v>34.734000000000002</v>
      </c>
      <c r="D18" s="25">
        <v>34.738999999999997</v>
      </c>
      <c r="E18" s="25">
        <v>23.303666666666668</v>
      </c>
      <c r="F18" s="25">
        <v>28.409666666666663</v>
      </c>
      <c r="G18" s="26">
        <v>32.31966666666667</v>
      </c>
      <c r="H18" s="28">
        <f t="shared" si="0"/>
        <v>13.762921071466305</v>
      </c>
      <c r="I18" s="27">
        <f t="shared" si="5"/>
        <v>21.910715051994643</v>
      </c>
      <c r="J18" s="28">
        <f t="shared" si="1"/>
        <v>4.7583876280645683</v>
      </c>
      <c r="K18" s="27">
        <f t="shared" si="2"/>
        <v>4.1379407446535792</v>
      </c>
      <c r="L18" s="18"/>
    </row>
    <row r="19" spans="1:15">
      <c r="A19" s="16"/>
      <c r="B19" s="11" t="s">
        <v>5</v>
      </c>
      <c r="C19" s="25">
        <v>17.379333333333332</v>
      </c>
      <c r="D19" s="25">
        <v>14.018666666666666</v>
      </c>
      <c r="E19" s="25">
        <v>15.513</v>
      </c>
      <c r="F19" s="25">
        <v>19.212</v>
      </c>
      <c r="G19" s="26">
        <v>20.017333333333337</v>
      </c>
      <c r="H19" s="28">
        <f t="shared" si="0"/>
        <v>4.1918245540981447</v>
      </c>
      <c r="I19" s="27">
        <f t="shared" si="5"/>
        <v>23.844517501450401</v>
      </c>
      <c r="J19" s="28">
        <f t="shared" si="1"/>
        <v>2.9471291354132521</v>
      </c>
      <c r="K19" s="27">
        <f t="shared" si="2"/>
        <v>2.7982770272894641</v>
      </c>
      <c r="L19" s="18"/>
    </row>
    <row r="20" spans="1:15">
      <c r="A20" s="16"/>
      <c r="B20" s="11" t="s">
        <v>19</v>
      </c>
      <c r="C20" s="25">
        <v>10.390333333333333</v>
      </c>
      <c r="D20" s="25">
        <v>14.35</v>
      </c>
      <c r="E20" s="25">
        <v>14.294666666666666</v>
      </c>
      <c r="F20" s="25">
        <v>15.427</v>
      </c>
      <c r="G20" s="26">
        <v>12.83</v>
      </c>
      <c r="H20" s="28">
        <f t="shared" si="0"/>
        <v>-16.834121993906781</v>
      </c>
      <c r="I20" s="27">
        <f t="shared" si="5"/>
        <v>7.9213692752541753</v>
      </c>
      <c r="J20" s="28">
        <f t="shared" si="1"/>
        <v>1.8889462536144683</v>
      </c>
      <c r="K20" s="27">
        <f t="shared" si="2"/>
        <v>2.246982078908732</v>
      </c>
      <c r="L20" s="18"/>
    </row>
    <row r="21" spans="1:15">
      <c r="A21" s="16"/>
      <c r="B21" s="11" t="s">
        <v>8</v>
      </c>
      <c r="C21" s="25">
        <v>9.9930000000000003</v>
      </c>
      <c r="D21" s="25">
        <v>10.443</v>
      </c>
      <c r="E21" s="25">
        <v>8.5310000000000006</v>
      </c>
      <c r="F21" s="25">
        <v>9.5286666666666662</v>
      </c>
      <c r="G21" s="26">
        <v>10.391666666666666</v>
      </c>
      <c r="H21" s="28">
        <f t="shared" si="0"/>
        <v>9.0568809906947489</v>
      </c>
      <c r="I21" s="27">
        <f t="shared" si="5"/>
        <v>11.694603993279395</v>
      </c>
      <c r="J21" s="28">
        <f t="shared" si="1"/>
        <v>1.5299532204840489</v>
      </c>
      <c r="K21" s="27">
        <f t="shared" si="2"/>
        <v>1.3878747154919948</v>
      </c>
      <c r="L21" s="18"/>
    </row>
    <row r="22" spans="1:15">
      <c r="A22" s="16"/>
      <c r="B22" s="11" t="s">
        <v>20</v>
      </c>
      <c r="C22" s="25">
        <v>9.4013333333333335</v>
      </c>
      <c r="D22" s="25">
        <v>10.256666666666668</v>
      </c>
      <c r="E22" s="25">
        <v>11.27</v>
      </c>
      <c r="F22" s="25">
        <v>9.2030000000000012</v>
      </c>
      <c r="G22" s="26">
        <v>9.961666666666666</v>
      </c>
      <c r="H22" s="28">
        <f t="shared" si="0"/>
        <v>8.2436886522510466</v>
      </c>
      <c r="I22" s="27">
        <f t="shared" si="5"/>
        <v>-18.340727595385964</v>
      </c>
      <c r="J22" s="28">
        <f t="shared" si="1"/>
        <v>1.466644811360571</v>
      </c>
      <c r="K22" s="27">
        <f t="shared" si="2"/>
        <v>1.340440531029822</v>
      </c>
      <c r="L22" s="18"/>
    </row>
    <row r="23" spans="1:15">
      <c r="A23" s="16"/>
      <c r="B23" s="11" t="s">
        <v>21</v>
      </c>
      <c r="C23" s="25">
        <v>8.484</v>
      </c>
      <c r="D23" s="25">
        <v>7.7603333333333326</v>
      </c>
      <c r="E23" s="25">
        <v>6.7923333333333327</v>
      </c>
      <c r="F23" s="25">
        <v>9.0313333333333343</v>
      </c>
      <c r="G23" s="26">
        <v>8.0060000000000002</v>
      </c>
      <c r="H23" s="28">
        <f t="shared" si="0"/>
        <v>-11.353067099726887</v>
      </c>
      <c r="I23" s="27">
        <f t="shared" si="5"/>
        <v>32.963635471364803</v>
      </c>
      <c r="J23" s="28">
        <f t="shared" si="1"/>
        <v>1.1787142405641022</v>
      </c>
      <c r="K23" s="27">
        <f t="shared" si="2"/>
        <v>1.31543684116491</v>
      </c>
      <c r="L23" s="18"/>
    </row>
    <row r="24" spans="1:15">
      <c r="A24" s="16"/>
      <c r="B24" s="11" t="s">
        <v>22</v>
      </c>
      <c r="C24" s="25">
        <v>9.9560000000000013</v>
      </c>
      <c r="D24" s="25">
        <v>7.0060000000000002</v>
      </c>
      <c r="E24" s="25">
        <v>8.8676666666666666</v>
      </c>
      <c r="F24" s="25">
        <v>9.7116666666666678</v>
      </c>
      <c r="G24" s="26">
        <v>7.9456666666666651</v>
      </c>
      <c r="H24" s="28">
        <f t="shared" si="0"/>
        <v>-18.184314398489811</v>
      </c>
      <c r="I24" s="27">
        <f t="shared" si="5"/>
        <v>9.5177235650114831</v>
      </c>
      <c r="J24" s="28">
        <f t="shared" si="1"/>
        <v>1.1698314327723582</v>
      </c>
      <c r="K24" s="27">
        <f t="shared" si="2"/>
        <v>1.4145291343965325</v>
      </c>
      <c r="L24" s="18"/>
    </row>
    <row r="25" spans="1:15">
      <c r="A25" s="16"/>
      <c r="B25" s="11" t="s">
        <v>7</v>
      </c>
      <c r="C25" s="25">
        <v>8.2029999999999994</v>
      </c>
      <c r="D25" s="25">
        <v>6.9116666666666662</v>
      </c>
      <c r="E25" s="25">
        <v>6.9460000000000006</v>
      </c>
      <c r="F25" s="25">
        <v>8.5746666666666673</v>
      </c>
      <c r="G25" s="26">
        <v>7.59</v>
      </c>
      <c r="H25" s="28">
        <f t="shared" si="0"/>
        <v>-11.48343958948842</v>
      </c>
      <c r="I25" s="27">
        <f t="shared" si="5"/>
        <v>23.447547749304153</v>
      </c>
      <c r="J25" s="28">
        <f t="shared" si="1"/>
        <v>1.117467035458598</v>
      </c>
      <c r="K25" s="27">
        <f t="shared" si="2"/>
        <v>1.248922171038833</v>
      </c>
      <c r="L25" s="18"/>
    </row>
    <row r="26" spans="1:15">
      <c r="A26" s="16"/>
      <c r="B26" s="11" t="s">
        <v>10</v>
      </c>
      <c r="C26" s="25">
        <v>7.3780000000000001</v>
      </c>
      <c r="D26" s="25">
        <v>8.6593333333333344</v>
      </c>
      <c r="E26" s="25">
        <v>6.5313333333333334</v>
      </c>
      <c r="F26" s="25">
        <v>8.3426666666666662</v>
      </c>
      <c r="G26" s="26">
        <v>6.9983333333333322</v>
      </c>
      <c r="H26" s="28">
        <f t="shared" si="0"/>
        <v>-16.113952373341867</v>
      </c>
      <c r="I26" s="27">
        <f t="shared" si="5"/>
        <v>27.732979483515365</v>
      </c>
      <c r="J26" s="28">
        <f t="shared" si="1"/>
        <v>1.0303566275561382</v>
      </c>
      <c r="K26" s="27">
        <f t="shared" si="2"/>
        <v>1.2151307765806216</v>
      </c>
      <c r="L26" s="18"/>
    </row>
    <row r="27" spans="1:15">
      <c r="A27" s="16"/>
      <c r="B27" s="11" t="s">
        <v>18</v>
      </c>
      <c r="C27" s="25">
        <v>5.844333333333334</v>
      </c>
      <c r="D27" s="25">
        <v>4.5313333333333334</v>
      </c>
      <c r="E27" s="25">
        <v>5.6146666666666674</v>
      </c>
      <c r="F27" s="25">
        <v>5.3136666666666663</v>
      </c>
      <c r="G27" s="26">
        <v>4.9493333333333327</v>
      </c>
      <c r="H27" s="28">
        <f t="shared" si="0"/>
        <v>-6.8565334671601637</v>
      </c>
      <c r="I27" s="27">
        <f t="shared" si="5"/>
        <v>-5.3609593920684091</v>
      </c>
      <c r="J27" s="28">
        <f t="shared" si="1"/>
        <v>0.7286846966398447</v>
      </c>
      <c r="K27" s="27">
        <f t="shared" si="2"/>
        <v>0.77394916531371616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topLeftCell="A4" zoomScaleNormal="100" zoomScaleSheetLayoutView="100" workbookViewId="0">
      <selection activeCell="I25" sqref="I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79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6133.1913333333332</v>
      </c>
      <c r="D13" s="26">
        <v>6925.2443333333331</v>
      </c>
      <c r="E13" s="26">
        <v>7443.3716666666669</v>
      </c>
      <c r="F13" s="26">
        <v>7959.4226666666664</v>
      </c>
      <c r="G13" s="26">
        <v>8318.9766666666674</v>
      </c>
      <c r="H13" s="28">
        <f t="shared" ref="H13:H27" si="0">IF(OR(OR(G13=0,F13=0),G13=""),"",(G13/F13-1)*100)</f>
        <v>4.517337689651546</v>
      </c>
      <c r="I13" s="27">
        <f>IF(OR(OR(G13=0,F13=0),F13=""),"",(F13/E13-1)*100)</f>
        <v>6.933027438506234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3454.1349999999998</v>
      </c>
      <c r="D14" s="25">
        <f t="shared" ref="D14:G14" si="3">D13-SUM(D15:D27)</f>
        <v>3952.0983333333329</v>
      </c>
      <c r="E14" s="25">
        <f t="shared" si="3"/>
        <v>4251.2723333333333</v>
      </c>
      <c r="F14" s="25">
        <f t="shared" si="3"/>
        <v>4616.1000000000004</v>
      </c>
      <c r="G14" s="26">
        <f t="shared" si="3"/>
        <v>4842.996000000001</v>
      </c>
      <c r="H14" s="54">
        <f t="shared" si="0"/>
        <v>4.9153181256905265</v>
      </c>
      <c r="I14" s="53">
        <f t="shared" ref="I14" si="4">IF(OR(OR(G14=0,F14=0),F14=""),"",(F14/E14-1)*100)</f>
        <v>8.5816112933092992</v>
      </c>
      <c r="J14" s="54">
        <f t="shared" si="1"/>
        <v>58.216246950245889</v>
      </c>
      <c r="K14" s="53">
        <f t="shared" si="2"/>
        <v>57.995412397582612</v>
      </c>
      <c r="L14" s="18"/>
    </row>
    <row r="15" spans="1:15">
      <c r="A15" s="16"/>
      <c r="B15" s="12" t="s">
        <v>4</v>
      </c>
      <c r="C15" s="109">
        <v>868.83299999999997</v>
      </c>
      <c r="D15" s="109">
        <v>916.90466666666669</v>
      </c>
      <c r="E15" s="109">
        <v>1055.2596666666668</v>
      </c>
      <c r="F15" s="109">
        <v>1170.4246666666666</v>
      </c>
      <c r="G15" s="109">
        <v>1249.893</v>
      </c>
      <c r="H15" s="50">
        <f t="shared" si="0"/>
        <v>6.7897008322335584</v>
      </c>
      <c r="I15" s="36">
        <f>IF(OR(OR(G15=0,F15=0),F15=""),"",(F15/E15-1)*100)</f>
        <v>10.913427627133764</v>
      </c>
      <c r="J15" s="50">
        <f t="shared" si="1"/>
        <v>15.024600381537311</v>
      </c>
      <c r="K15" s="36">
        <f t="shared" si="2"/>
        <v>14.704894006550223</v>
      </c>
      <c r="L15" s="18"/>
    </row>
    <row r="16" spans="1:15">
      <c r="A16" s="16"/>
      <c r="B16" s="11" t="s">
        <v>23</v>
      </c>
      <c r="C16" s="55">
        <v>409.14633333333336</v>
      </c>
      <c r="D16" s="55">
        <v>452.00800000000004</v>
      </c>
      <c r="E16" s="55">
        <v>497.79500000000002</v>
      </c>
      <c r="F16" s="55">
        <v>486.41833333333335</v>
      </c>
      <c r="G16" s="56">
        <v>490.03266666666667</v>
      </c>
      <c r="H16" s="54">
        <f t="shared" si="0"/>
        <v>0.74305039215216695</v>
      </c>
      <c r="I16" s="53">
        <f t="shared" ref="I16:I27" si="5">IF(OR(OR(G16=0,F16=0),F16=""),"",(F16/E16-1)*100)</f>
        <v>-2.2854120002544498</v>
      </c>
      <c r="J16" s="54">
        <f t="shared" si="1"/>
        <v>5.8905402226956598</v>
      </c>
      <c r="K16" s="53">
        <f t="shared" si="2"/>
        <v>6.1112263251254237</v>
      </c>
      <c r="L16" s="18"/>
      <c r="N16" s="23" t="s">
        <v>4</v>
      </c>
      <c r="O16" s="34">
        <f>J15</f>
        <v>15.024600381537311</v>
      </c>
    </row>
    <row r="17" spans="1:15">
      <c r="A17" s="16"/>
      <c r="B17" s="11" t="s">
        <v>24</v>
      </c>
      <c r="C17" s="55">
        <v>331.75333333333333</v>
      </c>
      <c r="D17" s="55">
        <v>388.29599999999999</v>
      </c>
      <c r="E17" s="55">
        <v>404.71266666666662</v>
      </c>
      <c r="F17" s="55">
        <v>397.8866666666666</v>
      </c>
      <c r="G17" s="56">
        <v>383.38400000000001</v>
      </c>
      <c r="H17" s="28">
        <f t="shared" si="0"/>
        <v>-3.6449240152136908</v>
      </c>
      <c r="I17" s="27">
        <f t="shared" si="5"/>
        <v>-1.6866287028327931</v>
      </c>
      <c r="J17" s="28">
        <f t="shared" si="1"/>
        <v>4.6085476058152981</v>
      </c>
      <c r="K17" s="27">
        <f t="shared" si="2"/>
        <v>4.9989387840022559</v>
      </c>
      <c r="L17" s="18"/>
      <c r="N17" s="23" t="s">
        <v>37</v>
      </c>
      <c r="O17" s="34">
        <f>100-O16</f>
        <v>84.975399618462689</v>
      </c>
    </row>
    <row r="18" spans="1:15">
      <c r="A18" s="16"/>
      <c r="B18" s="11" t="s">
        <v>25</v>
      </c>
      <c r="C18" s="25">
        <v>304.44499999999999</v>
      </c>
      <c r="D18" s="25">
        <v>308.37700000000001</v>
      </c>
      <c r="E18" s="25">
        <v>296.8296666666667</v>
      </c>
      <c r="F18" s="25">
        <v>348.78333333333336</v>
      </c>
      <c r="G18" s="26">
        <v>344.846</v>
      </c>
      <c r="H18" s="28">
        <f t="shared" si="0"/>
        <v>-1.1288765709370763</v>
      </c>
      <c r="I18" s="27">
        <f t="shared" si="5"/>
        <v>17.50285517283201</v>
      </c>
      <c r="J18" s="28">
        <f t="shared" si="1"/>
        <v>4.1452935116618903</v>
      </c>
      <c r="K18" s="27">
        <f t="shared" si="2"/>
        <v>4.3820179922597413</v>
      </c>
      <c r="L18" s="18"/>
    </row>
    <row r="19" spans="1:15">
      <c r="A19" s="16"/>
      <c r="B19" s="11" t="s">
        <v>19</v>
      </c>
      <c r="C19" s="25">
        <v>158.87366666666668</v>
      </c>
      <c r="D19" s="25">
        <v>199.11199999999999</v>
      </c>
      <c r="E19" s="25">
        <v>209.68733333333333</v>
      </c>
      <c r="F19" s="25">
        <v>210.20033333333333</v>
      </c>
      <c r="G19" s="26">
        <v>229.48133333333331</v>
      </c>
      <c r="H19" s="28">
        <f t="shared" si="0"/>
        <v>9.1726781276908689</v>
      </c>
      <c r="I19" s="27">
        <f t="shared" si="5"/>
        <v>0.24464997090907215</v>
      </c>
      <c r="J19" s="28">
        <f t="shared" si="1"/>
        <v>2.7585283927149691</v>
      </c>
      <c r="K19" s="27">
        <f t="shared" si="2"/>
        <v>2.6408992478013902</v>
      </c>
      <c r="L19" s="18"/>
    </row>
    <row r="20" spans="1:15">
      <c r="A20" s="16"/>
      <c r="B20" s="11" t="s">
        <v>5</v>
      </c>
      <c r="C20" s="25">
        <v>157.99800000000002</v>
      </c>
      <c r="D20" s="25">
        <v>159.73266666666666</v>
      </c>
      <c r="E20" s="25">
        <v>178.78166666666667</v>
      </c>
      <c r="F20" s="25">
        <v>170.62333333333333</v>
      </c>
      <c r="G20" s="26">
        <v>184.04600000000002</v>
      </c>
      <c r="H20" s="28">
        <f t="shared" si="0"/>
        <v>7.8668411901459567</v>
      </c>
      <c r="I20" s="27">
        <f t="shared" si="5"/>
        <v>-4.5632941483560003</v>
      </c>
      <c r="J20" s="28">
        <f t="shared" si="1"/>
        <v>2.2123634597684889</v>
      </c>
      <c r="K20" s="27">
        <f t="shared" si="2"/>
        <v>2.1436646912581767</v>
      </c>
      <c r="L20" s="18"/>
    </row>
    <row r="21" spans="1:15">
      <c r="A21" s="16"/>
      <c r="B21" s="11" t="s">
        <v>20</v>
      </c>
      <c r="C21" s="25">
        <v>114.59566666666667</v>
      </c>
      <c r="D21" s="25">
        <v>175.14466666666667</v>
      </c>
      <c r="E21" s="25">
        <v>148.79266666666663</v>
      </c>
      <c r="F21" s="25">
        <v>137.01633333333334</v>
      </c>
      <c r="G21" s="26">
        <v>161.15099999999998</v>
      </c>
      <c r="H21" s="28">
        <f t="shared" si="0"/>
        <v>17.614444993175972</v>
      </c>
      <c r="I21" s="27">
        <f t="shared" si="5"/>
        <v>-7.9145925650457416</v>
      </c>
      <c r="J21" s="28">
        <f t="shared" si="1"/>
        <v>1.9371493208499599</v>
      </c>
      <c r="K21" s="27">
        <f t="shared" si="2"/>
        <v>1.7214355748080223</v>
      </c>
      <c r="L21" s="18"/>
    </row>
    <row r="22" spans="1:15">
      <c r="A22" s="16"/>
      <c r="B22" s="11" t="s">
        <v>22</v>
      </c>
      <c r="C22" s="25">
        <v>70.778000000000006</v>
      </c>
      <c r="D22" s="25">
        <v>70.593000000000004</v>
      </c>
      <c r="E22" s="25">
        <v>81.949666666666658</v>
      </c>
      <c r="F22" s="25">
        <v>89.727999999999994</v>
      </c>
      <c r="G22" s="26">
        <v>93.284666666666666</v>
      </c>
      <c r="H22" s="28">
        <f t="shared" si="0"/>
        <v>3.9638314312886447</v>
      </c>
      <c r="I22" s="27">
        <f t="shared" si="5"/>
        <v>9.4915985015192383</v>
      </c>
      <c r="J22" s="28">
        <f t="shared" si="1"/>
        <v>1.1213478580899172</v>
      </c>
      <c r="K22" s="27">
        <f t="shared" si="2"/>
        <v>1.1273179445008323</v>
      </c>
      <c r="L22" s="18"/>
    </row>
    <row r="23" spans="1:15">
      <c r="A23" s="16"/>
      <c r="B23" s="11" t="s">
        <v>7</v>
      </c>
      <c r="C23" s="25">
        <v>65.776666666666657</v>
      </c>
      <c r="D23" s="25">
        <v>76.311333333333337</v>
      </c>
      <c r="E23" s="25">
        <v>82.533666666666662</v>
      </c>
      <c r="F23" s="25">
        <v>87.532666666666657</v>
      </c>
      <c r="G23" s="26">
        <v>86.97166666666665</v>
      </c>
      <c r="H23" s="28">
        <f t="shared" si="0"/>
        <v>-0.64090358647058698</v>
      </c>
      <c r="I23" s="27">
        <f t="shared" si="5"/>
        <v>6.0569222256775967</v>
      </c>
      <c r="J23" s="28">
        <f t="shared" si="1"/>
        <v>1.0454611204182562</v>
      </c>
      <c r="K23" s="27">
        <f t="shared" si="2"/>
        <v>1.0997363795397554</v>
      </c>
      <c r="L23" s="18"/>
    </row>
    <row r="24" spans="1:15">
      <c r="A24" s="16"/>
      <c r="B24" s="11" t="s">
        <v>18</v>
      </c>
      <c r="C24" s="25">
        <v>61.904666666666664</v>
      </c>
      <c r="D24" s="25">
        <v>71.01733333333334</v>
      </c>
      <c r="E24" s="25">
        <v>71.75866666666667</v>
      </c>
      <c r="F24" s="25">
        <v>77.719666666666669</v>
      </c>
      <c r="G24" s="26">
        <v>76.023666666666671</v>
      </c>
      <c r="H24" s="28">
        <f t="shared" si="0"/>
        <v>-2.1822018450928349</v>
      </c>
      <c r="I24" s="27">
        <f t="shared" si="5"/>
        <v>8.3070105353127985</v>
      </c>
      <c r="J24" s="28">
        <f t="shared" si="1"/>
        <v>0.91385839524332524</v>
      </c>
      <c r="K24" s="27">
        <f t="shared" si="2"/>
        <v>0.97644854308528584</v>
      </c>
      <c r="L24" s="18"/>
    </row>
    <row r="25" spans="1:15">
      <c r="A25" s="16"/>
      <c r="B25" s="11" t="s">
        <v>10</v>
      </c>
      <c r="C25" s="25">
        <v>47.09</v>
      </c>
      <c r="D25" s="25">
        <v>55.301000000000009</v>
      </c>
      <c r="E25" s="25">
        <v>57.163333333333334</v>
      </c>
      <c r="F25" s="25">
        <v>66.968333333333334</v>
      </c>
      <c r="G25" s="26">
        <v>64.635333333333335</v>
      </c>
      <c r="H25" s="28">
        <f t="shared" si="0"/>
        <v>-3.4837360941738615</v>
      </c>
      <c r="I25" s="27">
        <f t="shared" si="5"/>
        <v>17.152603650358621</v>
      </c>
      <c r="J25" s="28">
        <f t="shared" si="1"/>
        <v>0.77696255108300571</v>
      </c>
      <c r="K25" s="27">
        <f t="shared" si="2"/>
        <v>0.84137174438280038</v>
      </c>
      <c r="L25" s="18"/>
    </row>
    <row r="26" spans="1:15">
      <c r="A26" s="16"/>
      <c r="B26" s="11" t="s">
        <v>8</v>
      </c>
      <c r="C26" s="25">
        <v>47.074666666666666</v>
      </c>
      <c r="D26" s="25">
        <v>53.446666666666665</v>
      </c>
      <c r="E26" s="25">
        <v>58.457000000000001</v>
      </c>
      <c r="F26" s="25">
        <v>55.284666666666659</v>
      </c>
      <c r="G26" s="26">
        <v>62.57233333333334</v>
      </c>
      <c r="H26" s="28">
        <f t="shared" si="0"/>
        <v>13.182075801608661</v>
      </c>
      <c r="I26" s="27">
        <f t="shared" si="5"/>
        <v>-5.4267809386956962</v>
      </c>
      <c r="J26" s="28">
        <f t="shared" si="1"/>
        <v>0.75216382784260727</v>
      </c>
      <c r="K26" s="27">
        <f t="shared" si="2"/>
        <v>0.69458136578415142</v>
      </c>
      <c r="L26" s="18"/>
    </row>
    <row r="27" spans="1:15">
      <c r="A27" s="16"/>
      <c r="B27" s="11" t="s">
        <v>21</v>
      </c>
      <c r="C27" s="25">
        <v>40.787333333333329</v>
      </c>
      <c r="D27" s="25">
        <v>46.901666666666664</v>
      </c>
      <c r="E27" s="25">
        <v>48.37833333333333</v>
      </c>
      <c r="F27" s="25">
        <v>44.736333333333334</v>
      </c>
      <c r="G27" s="26">
        <v>49.658999999999999</v>
      </c>
      <c r="H27" s="28">
        <f t="shared" si="0"/>
        <v>11.003732983629998</v>
      </c>
      <c r="I27" s="27">
        <f t="shared" si="5"/>
        <v>-7.5281634340441546</v>
      </c>
      <c r="J27" s="28">
        <f t="shared" si="1"/>
        <v>0.59693640203342313</v>
      </c>
      <c r="K27" s="27">
        <f t="shared" si="2"/>
        <v>0.56205500331933622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L12" sqref="L12"/>
      <selection pane="bottomLeft" activeCell="I26" sqref="I2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80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639.10033333333331</v>
      </c>
      <c r="D13" s="26">
        <v>857.97800000000007</v>
      </c>
      <c r="E13" s="26">
        <v>873.78366666666659</v>
      </c>
      <c r="F13" s="26">
        <v>982.57600000000002</v>
      </c>
      <c r="G13" s="26">
        <v>957.49</v>
      </c>
      <c r="H13" s="28">
        <f t="shared" ref="H13:H27" si="0">IF(OR(OR(G13=0,F13=0),G13=""),"",(G13/F13-1)*100)</f>
        <v>-2.5530849522072629</v>
      </c>
      <c r="I13" s="27">
        <f>IF(OR(OR(G13=0,F13=0),F13=""),"",(F13/E13-1)*100)</f>
        <v>12.450717206509164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305.10500000000002</v>
      </c>
      <c r="D14" s="25">
        <f t="shared" ref="D14:G14" si="3">D13-SUM(D15:D27)</f>
        <v>406.10333333333347</v>
      </c>
      <c r="E14" s="25">
        <f t="shared" si="3"/>
        <v>471.88499999999988</v>
      </c>
      <c r="F14" s="25">
        <f t="shared" si="3"/>
        <v>530.02700000000004</v>
      </c>
      <c r="G14" s="26">
        <f t="shared" si="3"/>
        <v>508.19900000000001</v>
      </c>
      <c r="H14" s="54">
        <f t="shared" si="0"/>
        <v>-4.1182807668288639</v>
      </c>
      <c r="I14" s="53">
        <f t="shared" ref="I14" si="4">IF(OR(OR(G14=0,F14=0),F14=""),"",(F14/E14-1)*100)</f>
        <v>12.321222331712223</v>
      </c>
      <c r="J14" s="54">
        <f t="shared" si="1"/>
        <v>53.076167897314853</v>
      </c>
      <c r="K14" s="53">
        <f t="shared" si="2"/>
        <v>53.942595789028026</v>
      </c>
      <c r="L14" s="18"/>
    </row>
    <row r="15" spans="1:15">
      <c r="A15" s="16"/>
      <c r="B15" s="12" t="s">
        <v>4</v>
      </c>
      <c r="C15" s="109">
        <v>145.56</v>
      </c>
      <c r="D15" s="109">
        <v>211.28333333333333</v>
      </c>
      <c r="E15" s="109">
        <v>170.19233333333332</v>
      </c>
      <c r="F15" s="109">
        <v>153.52199999999999</v>
      </c>
      <c r="G15" s="109">
        <v>185.51866666666669</v>
      </c>
      <c r="H15" s="50">
        <f t="shared" si="0"/>
        <v>20.841746894039105</v>
      </c>
      <c r="I15" s="36">
        <f>IF(OR(OR(G15=0,F15=0),F15=""),"",(F15/E15-1)*100)</f>
        <v>-9.7949966410551212</v>
      </c>
      <c r="J15" s="50">
        <f t="shared" si="1"/>
        <v>19.375520022837492</v>
      </c>
      <c r="K15" s="36">
        <f t="shared" si="2"/>
        <v>15.62444024686131</v>
      </c>
      <c r="L15" s="18"/>
    </row>
    <row r="16" spans="1:15">
      <c r="A16" s="16"/>
      <c r="B16" s="11" t="s">
        <v>23</v>
      </c>
      <c r="C16" s="55">
        <v>43.898000000000003</v>
      </c>
      <c r="D16" s="55">
        <v>66.830666666666659</v>
      </c>
      <c r="E16" s="55">
        <v>52.881333333333338</v>
      </c>
      <c r="F16" s="55">
        <v>82.182000000000002</v>
      </c>
      <c r="G16" s="56">
        <v>68.42</v>
      </c>
      <c r="H16" s="54">
        <f t="shared" si="0"/>
        <v>-16.745759412036698</v>
      </c>
      <c r="I16" s="53">
        <f t="shared" ref="I16:I27" si="5">IF(OR(OR(G16=0,F16=0),F16=""),"",(F16/E16-1)*100)</f>
        <v>55.408335644587872</v>
      </c>
      <c r="J16" s="54">
        <f t="shared" si="1"/>
        <v>7.1457665354207363</v>
      </c>
      <c r="K16" s="53">
        <f t="shared" si="2"/>
        <v>8.363933171581639</v>
      </c>
      <c r="L16" s="18"/>
      <c r="N16" s="23" t="s">
        <v>4</v>
      </c>
      <c r="O16" s="34">
        <f>J15</f>
        <v>19.375520022837492</v>
      </c>
    </row>
    <row r="17" spans="1:15">
      <c r="A17" s="16"/>
      <c r="B17" s="11" t="s">
        <v>24</v>
      </c>
      <c r="C17" s="55">
        <v>48.124000000000002</v>
      </c>
      <c r="D17" s="55">
        <v>54.613</v>
      </c>
      <c r="E17" s="55">
        <v>49.324333333333335</v>
      </c>
      <c r="F17" s="55">
        <v>64.190666666666672</v>
      </c>
      <c r="G17" s="56">
        <v>42.086000000000006</v>
      </c>
      <c r="H17" s="28">
        <f t="shared" si="0"/>
        <v>-34.435951228631367</v>
      </c>
      <c r="I17" s="27">
        <f t="shared" si="5"/>
        <v>30.139957965304486</v>
      </c>
      <c r="J17" s="28">
        <f t="shared" si="1"/>
        <v>4.3954506052282536</v>
      </c>
      <c r="K17" s="27">
        <f t="shared" si="2"/>
        <v>6.5328958438499081</v>
      </c>
      <c r="L17" s="18"/>
      <c r="N17" s="23" t="s">
        <v>37</v>
      </c>
      <c r="O17" s="34">
        <f>100-O16</f>
        <v>80.624479977162508</v>
      </c>
    </row>
    <row r="18" spans="1:15">
      <c r="A18" s="16"/>
      <c r="B18" s="11" t="s">
        <v>19</v>
      </c>
      <c r="C18" s="25">
        <v>9.7196666666666669</v>
      </c>
      <c r="D18" s="25">
        <v>20.029666666666667</v>
      </c>
      <c r="E18" s="25">
        <v>28.424333333333333</v>
      </c>
      <c r="F18" s="25">
        <v>46.226333333333336</v>
      </c>
      <c r="G18" s="26">
        <v>41.81</v>
      </c>
      <c r="H18" s="28">
        <f t="shared" si="0"/>
        <v>-9.5537175780038837</v>
      </c>
      <c r="I18" s="27">
        <f t="shared" si="5"/>
        <v>62.629437219283957</v>
      </c>
      <c r="J18" s="28">
        <f t="shared" si="1"/>
        <v>4.3666252389058897</v>
      </c>
      <c r="K18" s="27">
        <f t="shared" si="2"/>
        <v>4.7046063951626476</v>
      </c>
      <c r="L18" s="18"/>
    </row>
    <row r="19" spans="1:15">
      <c r="A19" s="16"/>
      <c r="B19" s="11" t="s">
        <v>25</v>
      </c>
      <c r="C19" s="25">
        <v>17.658666666666665</v>
      </c>
      <c r="D19" s="25">
        <v>24.554000000000002</v>
      </c>
      <c r="E19" s="25">
        <v>18.662333333333333</v>
      </c>
      <c r="F19" s="25">
        <v>21.03</v>
      </c>
      <c r="G19" s="26">
        <v>24.000666666666664</v>
      </c>
      <c r="H19" s="28">
        <f t="shared" si="0"/>
        <v>14.125851957520986</v>
      </c>
      <c r="I19" s="27">
        <f t="shared" si="5"/>
        <v>12.686873738546467</v>
      </c>
      <c r="J19" s="28">
        <f t="shared" si="1"/>
        <v>2.5066232197377167</v>
      </c>
      <c r="K19" s="27">
        <f t="shared" si="2"/>
        <v>2.1402924557489702</v>
      </c>
      <c r="L19" s="18"/>
    </row>
    <row r="20" spans="1:15">
      <c r="A20" s="16"/>
      <c r="B20" s="11" t="s">
        <v>20</v>
      </c>
      <c r="C20" s="25">
        <v>13.061999999999999</v>
      </c>
      <c r="D20" s="25">
        <v>13.143333333333333</v>
      </c>
      <c r="E20" s="25">
        <v>14.413333333333332</v>
      </c>
      <c r="F20" s="25">
        <v>18.63666666666667</v>
      </c>
      <c r="G20" s="26">
        <v>18.953666666666667</v>
      </c>
      <c r="H20" s="28">
        <f t="shared" si="0"/>
        <v>1.7009479520658122</v>
      </c>
      <c r="I20" s="27">
        <f t="shared" si="5"/>
        <v>29.301572617946391</v>
      </c>
      <c r="J20" s="28">
        <f t="shared" si="1"/>
        <v>1.9795158870240595</v>
      </c>
      <c r="K20" s="27">
        <f t="shared" si="2"/>
        <v>1.8967150293378496</v>
      </c>
      <c r="L20" s="18"/>
    </row>
    <row r="21" spans="1:15">
      <c r="A21" s="16"/>
      <c r="B21" s="11" t="s">
        <v>22</v>
      </c>
      <c r="C21" s="25">
        <v>8.0146666666666668</v>
      </c>
      <c r="D21" s="25">
        <v>7.9493333333333327</v>
      </c>
      <c r="E21" s="25">
        <v>11.437333333333333</v>
      </c>
      <c r="F21" s="25">
        <v>10.749666666666668</v>
      </c>
      <c r="G21" s="26">
        <v>11.697666666666668</v>
      </c>
      <c r="H21" s="28">
        <f t="shared" si="0"/>
        <v>8.8188781047474407</v>
      </c>
      <c r="I21" s="27">
        <f t="shared" si="5"/>
        <v>-6.0124737701095725</v>
      </c>
      <c r="J21" s="28">
        <f t="shared" si="1"/>
        <v>1.2217011839984404</v>
      </c>
      <c r="K21" s="27">
        <f t="shared" si="2"/>
        <v>1.0940290284585283</v>
      </c>
      <c r="L21" s="18"/>
    </row>
    <row r="22" spans="1:15">
      <c r="A22" s="16"/>
      <c r="B22" s="11" t="s">
        <v>7</v>
      </c>
      <c r="C22" s="25">
        <v>11.250666666666666</v>
      </c>
      <c r="D22" s="25">
        <v>10.411666666666667</v>
      </c>
      <c r="E22" s="25">
        <v>12.788333333333334</v>
      </c>
      <c r="F22" s="25">
        <v>10.472666666666667</v>
      </c>
      <c r="G22" s="26">
        <v>11.576666666666666</v>
      </c>
      <c r="H22" s="28">
        <f t="shared" si="0"/>
        <v>10.54172767203514</v>
      </c>
      <c r="I22" s="27">
        <f t="shared" si="5"/>
        <v>-18.107650202007044</v>
      </c>
      <c r="J22" s="28">
        <f t="shared" si="1"/>
        <v>1.2090639762991433</v>
      </c>
      <c r="K22" s="27">
        <f t="shared" si="2"/>
        <v>1.0658378249282159</v>
      </c>
      <c r="L22" s="18"/>
    </row>
    <row r="23" spans="1:15">
      <c r="A23" s="16"/>
      <c r="B23" s="11" t="s">
        <v>18</v>
      </c>
      <c r="C23" s="25">
        <v>9.0646666666666658</v>
      </c>
      <c r="D23" s="25">
        <v>11.765000000000001</v>
      </c>
      <c r="E23" s="25">
        <v>11.179000000000002</v>
      </c>
      <c r="F23" s="25">
        <v>12.819666666666668</v>
      </c>
      <c r="G23" s="26">
        <v>11.508000000000001</v>
      </c>
      <c r="H23" s="28">
        <f t="shared" si="0"/>
        <v>-10.231675290569186</v>
      </c>
      <c r="I23" s="27">
        <f t="shared" si="5"/>
        <v>14.676327638131003</v>
      </c>
      <c r="J23" s="28">
        <f t="shared" si="1"/>
        <v>1.2018924479629032</v>
      </c>
      <c r="K23" s="27">
        <f t="shared" si="2"/>
        <v>1.3046997552012942</v>
      </c>
      <c r="L23" s="18"/>
    </row>
    <row r="24" spans="1:15">
      <c r="A24" s="16"/>
      <c r="B24" s="11" t="s">
        <v>10</v>
      </c>
      <c r="C24" s="25">
        <v>8.56</v>
      </c>
      <c r="D24" s="25">
        <v>9.379666666666667</v>
      </c>
      <c r="E24" s="25">
        <v>8.1693333333333324</v>
      </c>
      <c r="F24" s="25">
        <v>7.5750000000000002</v>
      </c>
      <c r="G24" s="26">
        <v>9.6726666666666663</v>
      </c>
      <c r="H24" s="28">
        <f t="shared" si="0"/>
        <v>27.691969196919676</v>
      </c>
      <c r="I24" s="27">
        <f t="shared" si="5"/>
        <v>-7.2751754529133184</v>
      </c>
      <c r="J24" s="28">
        <f t="shared" si="1"/>
        <v>1.0102107245680547</v>
      </c>
      <c r="K24" s="27">
        <f t="shared" si="2"/>
        <v>0.77093273192099143</v>
      </c>
      <c r="L24" s="18"/>
    </row>
    <row r="25" spans="1:15">
      <c r="A25" s="16"/>
      <c r="B25" s="11" t="s">
        <v>21</v>
      </c>
      <c r="C25" s="25">
        <v>2.8426666666666667</v>
      </c>
      <c r="D25" s="25">
        <v>7.9736666666666665</v>
      </c>
      <c r="E25" s="25">
        <v>8.1723333333333326</v>
      </c>
      <c r="F25" s="25">
        <v>8.2090000000000014</v>
      </c>
      <c r="G25" s="26">
        <v>8.5419999999999998</v>
      </c>
      <c r="H25" s="28">
        <f t="shared" si="0"/>
        <v>4.056523328054551</v>
      </c>
      <c r="I25" s="27">
        <f t="shared" si="5"/>
        <v>0.44866827099565576</v>
      </c>
      <c r="J25" s="28">
        <f t="shared" si="1"/>
        <v>0.89212419973054546</v>
      </c>
      <c r="K25" s="27">
        <f t="shared" si="2"/>
        <v>0.83545700281708501</v>
      </c>
      <c r="L25" s="18"/>
    </row>
    <row r="26" spans="1:15">
      <c r="A26" s="16"/>
      <c r="B26" s="11" t="s">
        <v>8</v>
      </c>
      <c r="C26" s="25">
        <v>9.2086666666666659</v>
      </c>
      <c r="D26" s="25">
        <v>8.4866666666666664</v>
      </c>
      <c r="E26" s="25">
        <v>8.8513333333333346</v>
      </c>
      <c r="F26" s="25">
        <v>9.0836666666666677</v>
      </c>
      <c r="G26" s="26">
        <v>8.1530000000000005</v>
      </c>
      <c r="H26" s="28">
        <f t="shared" si="0"/>
        <v>-10.245495578143926</v>
      </c>
      <c r="I26" s="27">
        <f t="shared" si="5"/>
        <v>2.6248399487835972</v>
      </c>
      <c r="J26" s="28">
        <f t="shared" si="1"/>
        <v>0.85149714357330097</v>
      </c>
      <c r="K26" s="27">
        <f t="shared" si="2"/>
        <v>0.9244747140848818</v>
      </c>
      <c r="L26" s="18"/>
    </row>
    <row r="27" spans="1:15">
      <c r="A27" s="16"/>
      <c r="B27" s="11" t="s">
        <v>5</v>
      </c>
      <c r="C27" s="25">
        <v>7.0316666666666663</v>
      </c>
      <c r="D27" s="25">
        <v>5.4546666666666672</v>
      </c>
      <c r="E27" s="25">
        <v>7.4029999999999996</v>
      </c>
      <c r="F27" s="25">
        <v>7.8516666666666666</v>
      </c>
      <c r="G27" s="26">
        <v>7.3519999999999994</v>
      </c>
      <c r="H27" s="28">
        <f t="shared" si="0"/>
        <v>-6.3638293355975488</v>
      </c>
      <c r="I27" s="27">
        <f t="shared" si="5"/>
        <v>6.0606060606060552</v>
      </c>
      <c r="J27" s="28">
        <f t="shared" si="1"/>
        <v>0.76784091739861504</v>
      </c>
      <c r="K27" s="27">
        <f t="shared" si="2"/>
        <v>0.79909001101865562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2" sqref="I22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81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658.54333333333341</v>
      </c>
      <c r="D13" s="26">
        <v>690.73400000000004</v>
      </c>
      <c r="E13" s="26">
        <v>807.53566666666666</v>
      </c>
      <c r="F13" s="26">
        <v>902.17233333333331</v>
      </c>
      <c r="G13" s="26">
        <v>890.71600000000001</v>
      </c>
      <c r="H13" s="28">
        <f t="shared" ref="H13:H27" si="0">IF(OR(OR(G13=0,F13=0),G13=""),"",(G13/F13-1)*100)</f>
        <v>-1.2698608580696158</v>
      </c>
      <c r="I13" s="27">
        <f>IF(OR(OR(G13=0,F13=0),F13=""),"",(F13/E13-1)*100)</f>
        <v>11.719193414367247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471.23733333333337</v>
      </c>
      <c r="D14" s="25">
        <f t="shared" ref="D14:G14" si="3">D13-SUM(D15:D27)</f>
        <v>481.52266666666662</v>
      </c>
      <c r="E14" s="25">
        <f t="shared" si="3"/>
        <v>576.42533333333336</v>
      </c>
      <c r="F14" s="25">
        <f t="shared" si="3"/>
        <v>638.3126666666667</v>
      </c>
      <c r="G14" s="26">
        <f t="shared" si="3"/>
        <v>651.56333333333328</v>
      </c>
      <c r="H14" s="54">
        <f t="shared" si="0"/>
        <v>2.0758896632684598</v>
      </c>
      <c r="I14" s="53">
        <f t="shared" ref="I14" si="4">IF(OR(OR(G14=0,F14=0),F14=""),"",(F14/E14-1)*100)</f>
        <v>10.7364006671</v>
      </c>
      <c r="J14" s="54">
        <f t="shared" si="1"/>
        <v>73.150514118229964</v>
      </c>
      <c r="K14" s="53">
        <f t="shared" si="2"/>
        <v>70.752853205799198</v>
      </c>
      <c r="L14" s="18"/>
    </row>
    <row r="15" spans="1:15">
      <c r="A15" s="16"/>
      <c r="B15" s="12" t="s">
        <v>4</v>
      </c>
      <c r="C15" s="109">
        <v>51.398666666666678</v>
      </c>
      <c r="D15" s="109">
        <v>71.886333333333326</v>
      </c>
      <c r="E15" s="109">
        <v>79.688999999999993</v>
      </c>
      <c r="F15" s="109">
        <v>74.353333333333339</v>
      </c>
      <c r="G15" s="109">
        <v>82.177000000000007</v>
      </c>
      <c r="H15" s="50">
        <f t="shared" si="0"/>
        <v>10.522281000627643</v>
      </c>
      <c r="I15" s="36">
        <f>IF(OR(OR(G15=0,F15=0),F15=""),"",(F15/E15-1)*100)</f>
        <v>-6.6956125270321571</v>
      </c>
      <c r="J15" s="50">
        <f t="shared" si="1"/>
        <v>9.225948562729311</v>
      </c>
      <c r="K15" s="36">
        <f t="shared" si="2"/>
        <v>8.2415887282437179</v>
      </c>
      <c r="L15" s="18"/>
    </row>
    <row r="16" spans="1:15">
      <c r="A16" s="16"/>
      <c r="B16" s="11" t="s">
        <v>24</v>
      </c>
      <c r="C16" s="55">
        <v>25.492333333333335</v>
      </c>
      <c r="D16" s="55">
        <v>22.489333333333335</v>
      </c>
      <c r="E16" s="55">
        <v>28.837666666666667</v>
      </c>
      <c r="F16" s="55">
        <v>44.088000000000001</v>
      </c>
      <c r="G16" s="56">
        <v>29.933999999999997</v>
      </c>
      <c r="H16" s="54">
        <f t="shared" si="0"/>
        <v>-32.103973870440939</v>
      </c>
      <c r="I16" s="53">
        <f t="shared" ref="I16:I27" si="5">IF(OR(OR(G16=0,F16=0),F16=""),"",(F16/E16-1)*100)</f>
        <v>52.883381688301178</v>
      </c>
      <c r="J16" s="54">
        <f t="shared" si="1"/>
        <v>3.3606671486758963</v>
      </c>
      <c r="K16" s="53">
        <f t="shared" si="2"/>
        <v>4.8868712075335203</v>
      </c>
      <c r="L16" s="18"/>
      <c r="N16" s="23" t="s">
        <v>4</v>
      </c>
      <c r="O16" s="34">
        <f>J15</f>
        <v>9.225948562729311</v>
      </c>
    </row>
    <row r="17" spans="1:15">
      <c r="A17" s="16"/>
      <c r="B17" s="11" t="s">
        <v>23</v>
      </c>
      <c r="C17" s="55">
        <v>22.580666666666669</v>
      </c>
      <c r="D17" s="55">
        <v>26.988666666666671</v>
      </c>
      <c r="E17" s="55">
        <v>22.707666666666668</v>
      </c>
      <c r="F17" s="55">
        <v>21.205333333333336</v>
      </c>
      <c r="G17" s="56">
        <v>23.495333333333335</v>
      </c>
      <c r="H17" s="28">
        <f t="shared" si="0"/>
        <v>10.799170020120719</v>
      </c>
      <c r="I17" s="27">
        <f t="shared" si="5"/>
        <v>-6.615974046944495</v>
      </c>
      <c r="J17" s="28">
        <f t="shared" si="1"/>
        <v>2.6378029959418416</v>
      </c>
      <c r="K17" s="27">
        <f t="shared" si="2"/>
        <v>2.3504747984217356</v>
      </c>
      <c r="L17" s="18"/>
      <c r="N17" s="23" t="s">
        <v>37</v>
      </c>
      <c r="O17" s="34">
        <f>100-O16</f>
        <v>90.774051437270685</v>
      </c>
    </row>
    <row r="18" spans="1:15">
      <c r="A18" s="16"/>
      <c r="B18" s="11" t="s">
        <v>25</v>
      </c>
      <c r="C18" s="25">
        <v>18.268666666666665</v>
      </c>
      <c r="D18" s="25">
        <v>11.418000000000001</v>
      </c>
      <c r="E18" s="25">
        <v>15.23</v>
      </c>
      <c r="F18" s="25">
        <v>24.532999999999998</v>
      </c>
      <c r="G18" s="26">
        <v>22.528000000000002</v>
      </c>
      <c r="H18" s="28">
        <f t="shared" si="0"/>
        <v>-8.1726653894753873</v>
      </c>
      <c r="I18" s="27">
        <f t="shared" si="5"/>
        <v>61.083388049901501</v>
      </c>
      <c r="J18" s="28">
        <f t="shared" si="1"/>
        <v>2.5292012268781519</v>
      </c>
      <c r="K18" s="27">
        <f t="shared" si="2"/>
        <v>2.7193252434771331</v>
      </c>
      <c r="L18" s="18"/>
    </row>
    <row r="19" spans="1:15">
      <c r="A19" s="16"/>
      <c r="B19" s="11" t="s">
        <v>19</v>
      </c>
      <c r="C19" s="25">
        <v>11.668666666666667</v>
      </c>
      <c r="D19" s="25">
        <v>13.849333333333334</v>
      </c>
      <c r="E19" s="25">
        <v>17.126000000000001</v>
      </c>
      <c r="F19" s="25">
        <v>28.553666666666668</v>
      </c>
      <c r="G19" s="26">
        <v>17.248000000000001</v>
      </c>
      <c r="H19" s="28">
        <f t="shared" si="0"/>
        <v>-39.594447881766492</v>
      </c>
      <c r="I19" s="27">
        <f t="shared" si="5"/>
        <v>66.727003775935216</v>
      </c>
      <c r="J19" s="28">
        <f t="shared" si="1"/>
        <v>1.9364196893285852</v>
      </c>
      <c r="K19" s="27">
        <f t="shared" si="2"/>
        <v>3.1649902808665162</v>
      </c>
      <c r="L19" s="18"/>
    </row>
    <row r="20" spans="1:15">
      <c r="A20" s="16"/>
      <c r="B20" s="11" t="s">
        <v>20</v>
      </c>
      <c r="C20" s="25">
        <v>9.2266666666666666</v>
      </c>
      <c r="D20" s="25">
        <v>8.9093333333333344</v>
      </c>
      <c r="E20" s="25">
        <v>10.129333333333333</v>
      </c>
      <c r="F20" s="25">
        <v>14.304</v>
      </c>
      <c r="G20" s="26">
        <v>12.496</v>
      </c>
      <c r="H20" s="28">
        <f t="shared" si="0"/>
        <v>-12.639821029082777</v>
      </c>
      <c r="I20" s="27">
        <f t="shared" si="5"/>
        <v>41.213636961958677</v>
      </c>
      <c r="J20" s="28">
        <f t="shared" si="1"/>
        <v>1.4029163055339748</v>
      </c>
      <c r="K20" s="27">
        <f t="shared" si="2"/>
        <v>1.5855063906858888</v>
      </c>
      <c r="L20" s="18"/>
    </row>
    <row r="21" spans="1:15">
      <c r="A21" s="16"/>
      <c r="B21" s="11" t="s">
        <v>7</v>
      </c>
      <c r="C21" s="25">
        <v>13.940666666666667</v>
      </c>
      <c r="D21" s="25">
        <v>17.389666666666667</v>
      </c>
      <c r="E21" s="25">
        <v>16.210666666666668</v>
      </c>
      <c r="F21" s="25">
        <v>15.867000000000003</v>
      </c>
      <c r="G21" s="26">
        <v>11.460333333333333</v>
      </c>
      <c r="H21" s="28">
        <f t="shared" si="0"/>
        <v>-27.772525787273395</v>
      </c>
      <c r="I21" s="27">
        <f t="shared" si="5"/>
        <v>-2.1200032900147936</v>
      </c>
      <c r="J21" s="28">
        <f t="shared" si="1"/>
        <v>1.2866428057128572</v>
      </c>
      <c r="K21" s="27">
        <f t="shared" si="2"/>
        <v>1.7587548868157858</v>
      </c>
      <c r="L21" s="18"/>
    </row>
    <row r="22" spans="1:15">
      <c r="A22" s="16"/>
      <c r="B22" s="11" t="s">
        <v>18</v>
      </c>
      <c r="C22" s="25">
        <v>9.6976666666666667</v>
      </c>
      <c r="D22" s="25">
        <v>8.5833333333333339</v>
      </c>
      <c r="E22" s="25">
        <v>9.2666666666666657</v>
      </c>
      <c r="F22" s="25">
        <v>12.009666666666666</v>
      </c>
      <c r="G22" s="26">
        <v>10.038</v>
      </c>
      <c r="H22" s="28">
        <f t="shared" si="0"/>
        <v>-16.417330483776947</v>
      </c>
      <c r="I22" s="27">
        <f t="shared" si="5"/>
        <v>29.600719424460429</v>
      </c>
      <c r="J22" s="28">
        <f t="shared" si="1"/>
        <v>1.1269585367277561</v>
      </c>
      <c r="K22" s="27">
        <f t="shared" si="2"/>
        <v>1.3311942987980492</v>
      </c>
      <c r="L22" s="18"/>
    </row>
    <row r="23" spans="1:15">
      <c r="A23" s="16"/>
      <c r="B23" s="11" t="s">
        <v>8</v>
      </c>
      <c r="C23" s="25">
        <v>5.3356666666666674</v>
      </c>
      <c r="D23" s="25">
        <v>7.6083333333333343</v>
      </c>
      <c r="E23" s="25">
        <v>9.7483333333333331</v>
      </c>
      <c r="F23" s="25">
        <v>6.6550000000000002</v>
      </c>
      <c r="G23" s="26">
        <v>9.1766666666666676</v>
      </c>
      <c r="H23" s="28">
        <f t="shared" si="0"/>
        <v>37.891309792136241</v>
      </c>
      <c r="I23" s="27">
        <f t="shared" si="5"/>
        <v>-31.731919986322442</v>
      </c>
      <c r="J23" s="28">
        <f t="shared" si="1"/>
        <v>1.0302573061072966</v>
      </c>
      <c r="K23" s="27">
        <f t="shared" si="2"/>
        <v>0.73766394225493503</v>
      </c>
      <c r="L23" s="18"/>
    </row>
    <row r="24" spans="1:15">
      <c r="A24" s="16"/>
      <c r="B24" s="11" t="s">
        <v>22</v>
      </c>
      <c r="C24" s="25">
        <v>4.3520000000000003</v>
      </c>
      <c r="D24" s="25">
        <v>7.7263333333333337</v>
      </c>
      <c r="E24" s="25">
        <v>5.793333333333333</v>
      </c>
      <c r="F24" s="25">
        <v>7.1320000000000006</v>
      </c>
      <c r="G24" s="26">
        <v>8.216333333333333</v>
      </c>
      <c r="H24" s="28">
        <f t="shared" si="0"/>
        <v>15.203776406804991</v>
      </c>
      <c r="I24" s="27">
        <f t="shared" si="5"/>
        <v>23.107019562715791</v>
      </c>
      <c r="J24" s="28">
        <f t="shared" si="1"/>
        <v>0.92244142165778231</v>
      </c>
      <c r="K24" s="27">
        <f t="shared" si="2"/>
        <v>0.79053632399131435</v>
      </c>
      <c r="L24" s="18"/>
    </row>
    <row r="25" spans="1:15">
      <c r="A25" s="16"/>
      <c r="B25" s="11" t="s">
        <v>10</v>
      </c>
      <c r="C25" s="25">
        <v>5.6343333333333332</v>
      </c>
      <c r="D25" s="25">
        <v>3.8989999999999996</v>
      </c>
      <c r="E25" s="25">
        <v>5.5876666666666663</v>
      </c>
      <c r="F25" s="25">
        <v>5.3326666666666673</v>
      </c>
      <c r="G25" s="26">
        <v>4.8570000000000002</v>
      </c>
      <c r="H25" s="28">
        <f t="shared" si="0"/>
        <v>-8.9198649831228938</v>
      </c>
      <c r="I25" s="27">
        <f t="shared" si="5"/>
        <v>-4.5636222633180008</v>
      </c>
      <c r="J25" s="28">
        <f t="shared" si="1"/>
        <v>0.54529165300724358</v>
      </c>
      <c r="K25" s="27">
        <f t="shared" si="2"/>
        <v>0.59109179805632117</v>
      </c>
      <c r="L25" s="18"/>
    </row>
    <row r="26" spans="1:15">
      <c r="A26" s="16"/>
      <c r="B26" s="11" t="s">
        <v>5</v>
      </c>
      <c r="C26" s="25">
        <v>6.9553333333333329</v>
      </c>
      <c r="D26" s="25">
        <v>5.0620000000000003</v>
      </c>
      <c r="E26" s="25">
        <v>6.9843333333333328</v>
      </c>
      <c r="F26" s="25">
        <v>6.3626666666666667</v>
      </c>
      <c r="G26" s="26">
        <v>4.2629999999999999</v>
      </c>
      <c r="H26" s="28">
        <f t="shared" si="0"/>
        <v>-32.999790444258167</v>
      </c>
      <c r="I26" s="27">
        <f t="shared" si="5"/>
        <v>-8.9008733832864007</v>
      </c>
      <c r="J26" s="28">
        <f t="shared" si="1"/>
        <v>0.47860373003291728</v>
      </c>
      <c r="K26" s="27">
        <f t="shared" si="2"/>
        <v>0.70526067266527426</v>
      </c>
      <c r="L26" s="18"/>
    </row>
    <row r="27" spans="1:15">
      <c r="A27" s="16"/>
      <c r="B27" s="11" t="s">
        <v>21</v>
      </c>
      <c r="C27" s="25">
        <v>2.7546666666666666</v>
      </c>
      <c r="D27" s="25">
        <v>3.4016666666666668</v>
      </c>
      <c r="E27" s="25">
        <v>3.799666666666667</v>
      </c>
      <c r="F27" s="25">
        <v>3.4633333333333329</v>
      </c>
      <c r="G27" s="26">
        <v>3.2629999999999999</v>
      </c>
      <c r="H27" s="28">
        <f t="shared" si="0"/>
        <v>-5.7844080846968122</v>
      </c>
      <c r="I27" s="27">
        <f t="shared" si="5"/>
        <v>-8.851653653829306</v>
      </c>
      <c r="J27" s="28">
        <f t="shared" si="1"/>
        <v>0.36633449943640845</v>
      </c>
      <c r="K27" s="27">
        <f t="shared" si="2"/>
        <v>0.38388822239062231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82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63.555666666666667</v>
      </c>
      <c r="D13" s="26">
        <v>68.557666666666663</v>
      </c>
      <c r="E13" s="26">
        <v>75.947999999999993</v>
      </c>
      <c r="F13" s="26">
        <v>99.905333333333331</v>
      </c>
      <c r="G13" s="26">
        <v>106.67433333333334</v>
      </c>
      <c r="H13" s="28">
        <f t="shared" ref="H13:H27" si="0">IF(OR(OR(G13=0,F13=0),G13=""),"",(G13/F13-1)*100)</f>
        <v>6.7754140586421929</v>
      </c>
      <c r="I13" s="27">
        <f>IF(OR(OR(G13=0,F13=0),F13=""),"",(F13/E13-1)*100)</f>
        <v>31.544390021242606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41.042999999999999</v>
      </c>
      <c r="D14" s="25">
        <f t="shared" ref="D14:F14" si="3">D13-SUM(D15:D27)</f>
        <v>52.154333333333327</v>
      </c>
      <c r="E14" s="25">
        <f t="shared" si="3"/>
        <v>54.764333333333333</v>
      </c>
      <c r="F14" s="25">
        <f t="shared" si="3"/>
        <v>81.619554666666659</v>
      </c>
      <c r="G14" s="26">
        <f>G13-SUM(G15:G27)</f>
        <v>78.283666666666662</v>
      </c>
      <c r="H14" s="54">
        <f t="shared" si="0"/>
        <v>-4.0871185999773241</v>
      </c>
      <c r="I14" s="53">
        <f t="shared" ref="I14" si="4">IF(OR(OR(G14=0,F14=0),F14=""),"",(F14/E14-1)*100)</f>
        <v>49.037794671714543</v>
      </c>
      <c r="J14" s="54">
        <f t="shared" si="1"/>
        <v>73.385662905478668</v>
      </c>
      <c r="K14" s="53">
        <f t="shared" si="2"/>
        <v>81.696894393359045</v>
      </c>
      <c r="L14" s="18"/>
    </row>
    <row r="15" spans="1:15">
      <c r="A15" s="16"/>
      <c r="B15" s="12" t="s">
        <v>4</v>
      </c>
      <c r="C15" s="109">
        <v>6.9543333333333335</v>
      </c>
      <c r="D15" s="109">
        <v>6.649</v>
      </c>
      <c r="E15" s="109">
        <v>4.9220000000000006</v>
      </c>
      <c r="F15" s="109">
        <v>3.0286666666666666</v>
      </c>
      <c r="G15" s="109">
        <v>15.264000000000001</v>
      </c>
      <c r="H15" s="50">
        <f t="shared" si="0"/>
        <v>403.98415144177858</v>
      </c>
      <c r="I15" s="50">
        <f>IF(OR(OR(G15=0,F15=0),F15=""),"",(F15/E15-1)*100)</f>
        <v>-38.466747934444001</v>
      </c>
      <c r="J15" s="50">
        <f t="shared" si="1"/>
        <v>14.308971542670371</v>
      </c>
      <c r="K15" s="50">
        <f t="shared" si="2"/>
        <v>3.0315365212401071</v>
      </c>
      <c r="L15" s="18"/>
    </row>
    <row r="16" spans="1:15">
      <c r="A16" s="16"/>
      <c r="B16" s="11" t="s">
        <v>23</v>
      </c>
      <c r="C16" s="25">
        <v>3.2129999999999996</v>
      </c>
      <c r="D16" s="25">
        <v>2.7486666666666668</v>
      </c>
      <c r="E16" s="25">
        <v>4.9303333333333335</v>
      </c>
      <c r="F16" s="25">
        <v>2.9416666666666664</v>
      </c>
      <c r="G16" s="26">
        <v>2.8109999999999999</v>
      </c>
      <c r="H16" s="28">
        <f t="shared" si="0"/>
        <v>-4.4419263456090601</v>
      </c>
      <c r="I16" s="27">
        <f t="shared" ref="I16:I27" si="5">IF(OR(OR(G16=0,F16=0),F16=""),"",(F16/E16-1)*100)</f>
        <v>-40.335339057534995</v>
      </c>
      <c r="J16" s="28">
        <f t="shared" si="1"/>
        <v>2.6351231005271494</v>
      </c>
      <c r="K16" s="27">
        <f t="shared" si="2"/>
        <v>2.9444540831987611</v>
      </c>
      <c r="L16" s="18"/>
      <c r="N16" s="23" t="s">
        <v>4</v>
      </c>
      <c r="O16" s="34">
        <f>J16</f>
        <v>2.6351231005271494</v>
      </c>
    </row>
    <row r="17" spans="1:15">
      <c r="A17" s="16"/>
      <c r="B17" s="11" t="s">
        <v>24</v>
      </c>
      <c r="C17" s="55">
        <v>4.7936666666666667</v>
      </c>
      <c r="D17" s="55">
        <v>2.9696666666666665</v>
      </c>
      <c r="E17" s="55">
        <v>4.4243333333333332</v>
      </c>
      <c r="F17" s="55">
        <v>6.1410000000000009</v>
      </c>
      <c r="G17" s="56">
        <v>2.7603333333333335</v>
      </c>
      <c r="H17" s="28">
        <f t="shared" si="0"/>
        <v>-55.050751777669227</v>
      </c>
      <c r="I17" s="27">
        <f t="shared" si="5"/>
        <v>38.800572590974184</v>
      </c>
      <c r="J17" s="28">
        <f t="shared" si="1"/>
        <v>2.5876265143442816</v>
      </c>
      <c r="K17" s="27">
        <f t="shared" si="2"/>
        <v>6.1468189886425826</v>
      </c>
      <c r="L17" s="18"/>
      <c r="N17" s="23" t="s">
        <v>37</v>
      </c>
      <c r="O17" s="34">
        <f>100-O16</f>
        <v>97.364876899472847</v>
      </c>
    </row>
    <row r="18" spans="1:15">
      <c r="A18" s="16"/>
      <c r="B18" s="11" t="s">
        <v>19</v>
      </c>
      <c r="C18" s="25">
        <v>0.71600000000000008</v>
      </c>
      <c r="D18" s="25">
        <v>0</v>
      </c>
      <c r="E18" s="25">
        <v>2.0636666666666668</v>
      </c>
      <c r="F18" s="25">
        <v>2.2696666666666663</v>
      </c>
      <c r="G18" s="26">
        <v>2.0813333333333337</v>
      </c>
      <c r="H18" s="28">
        <f t="shared" si="0"/>
        <v>-8.2978410926714314</v>
      </c>
      <c r="I18" s="27">
        <f t="shared" si="5"/>
        <v>9.9822322726538246</v>
      </c>
      <c r="J18" s="28">
        <f t="shared" si="1"/>
        <v>1.9511097639857138</v>
      </c>
      <c r="K18" s="27">
        <f t="shared" si="2"/>
        <v>2.2718173203966416</v>
      </c>
      <c r="L18" s="18"/>
    </row>
    <row r="19" spans="1:15">
      <c r="A19" s="16"/>
      <c r="B19" s="11" t="s">
        <v>25</v>
      </c>
      <c r="C19" s="25">
        <v>1.4669999999999999</v>
      </c>
      <c r="D19" s="25">
        <v>0.87266666666666659</v>
      </c>
      <c r="E19" s="25">
        <v>0.86233333333333329</v>
      </c>
      <c r="F19" s="25">
        <v>0.56799999999999995</v>
      </c>
      <c r="G19" s="26">
        <v>1.4959999999999998</v>
      </c>
      <c r="H19" s="28">
        <f t="shared" si="0"/>
        <v>163.38028169014086</v>
      </c>
      <c r="I19" s="27">
        <f t="shared" si="5"/>
        <v>-34.132199458832623</v>
      </c>
      <c r="J19" s="28">
        <f t="shared" si="1"/>
        <v>1.402399202557316</v>
      </c>
      <c r="K19" s="27">
        <f t="shared" si="2"/>
        <v>0.56853821617798184</v>
      </c>
      <c r="L19" s="18"/>
    </row>
    <row r="20" spans="1:15">
      <c r="A20" s="16"/>
      <c r="B20" s="11" t="s">
        <v>20</v>
      </c>
      <c r="C20" s="25">
        <v>1.135</v>
      </c>
      <c r="D20" s="25">
        <v>0.36733333333333329</v>
      </c>
      <c r="E20" s="25">
        <v>0.38633333333333336</v>
      </c>
      <c r="F20" s="25">
        <v>1.0046666666666668</v>
      </c>
      <c r="G20" s="26">
        <v>1.4833333333333334</v>
      </c>
      <c r="H20" s="28">
        <f t="shared" si="0"/>
        <v>47.644326476443254</v>
      </c>
      <c r="I20" s="27"/>
      <c r="J20" s="28">
        <f t="shared" si="1"/>
        <v>1.3905250560115991</v>
      </c>
      <c r="K20" s="27">
        <f t="shared" si="2"/>
        <v>1.0056186523242003</v>
      </c>
      <c r="L20" s="18"/>
    </row>
    <row r="21" spans="1:15">
      <c r="A21" s="16"/>
      <c r="B21" s="11" t="s">
        <v>7</v>
      </c>
      <c r="C21" s="25">
        <v>2.0779999999999998</v>
      </c>
      <c r="D21" s="25">
        <v>0.77133333333333332</v>
      </c>
      <c r="E21" s="25">
        <v>1.0366666666666668</v>
      </c>
      <c r="F21" s="25">
        <v>0.46633333333333332</v>
      </c>
      <c r="G21" s="26">
        <v>0.74</v>
      </c>
      <c r="H21" s="28">
        <f t="shared" si="0"/>
        <v>58.684774839170828</v>
      </c>
      <c r="I21" s="27">
        <f t="shared" si="5"/>
        <v>-55.016077170418008</v>
      </c>
      <c r="J21" s="28">
        <f t="shared" si="1"/>
        <v>0.69370014030241578</v>
      </c>
      <c r="K21" s="27">
        <f t="shared" si="2"/>
        <v>0.46677521386912946</v>
      </c>
      <c r="L21" s="18"/>
    </row>
    <row r="22" spans="1:15">
      <c r="A22" s="16"/>
      <c r="B22" s="11" t="s">
        <v>22</v>
      </c>
      <c r="C22" s="25">
        <v>0.32366666666666666</v>
      </c>
      <c r="D22" s="25">
        <v>0.45733333333333337</v>
      </c>
      <c r="E22" s="25">
        <v>0.64266666666666661</v>
      </c>
      <c r="F22" s="25">
        <v>0.40500000000000003</v>
      </c>
      <c r="G22" s="26">
        <v>0.44</v>
      </c>
      <c r="H22" s="28">
        <f t="shared" si="0"/>
        <v>8.6419753086419693</v>
      </c>
      <c r="I22" s="27">
        <f t="shared" si="5"/>
        <v>-36.981327800829867</v>
      </c>
      <c r="J22" s="28">
        <f t="shared" si="1"/>
        <v>0.4124703536933283</v>
      </c>
      <c r="K22" s="27">
        <f t="shared" si="2"/>
        <v>0.40538376329592019</v>
      </c>
      <c r="L22" s="18"/>
    </row>
    <row r="23" spans="1:15">
      <c r="A23" s="16"/>
      <c r="B23" s="11" t="s">
        <v>5</v>
      </c>
      <c r="C23" s="25">
        <v>0.245</v>
      </c>
      <c r="D23" s="25">
        <v>0.3163333333333333</v>
      </c>
      <c r="E23" s="25">
        <v>0.70233333333333337</v>
      </c>
      <c r="F23" s="25">
        <v>0.20411199999999999</v>
      </c>
      <c r="G23" s="26">
        <v>0.34366666666666673</v>
      </c>
      <c r="H23" s="28">
        <f t="shared" si="0"/>
        <v>68.371612970656685</v>
      </c>
      <c r="I23" s="27">
        <f t="shared" si="5"/>
        <v>-70.938016136687239</v>
      </c>
      <c r="J23" s="28">
        <f t="shared" si="1"/>
        <v>0.32216434443774361</v>
      </c>
      <c r="K23" s="27">
        <f t="shared" si="2"/>
        <v>0.20430540912063419</v>
      </c>
      <c r="L23" s="18"/>
    </row>
    <row r="24" spans="1:15">
      <c r="A24" s="16"/>
      <c r="B24" s="11" t="s">
        <v>18</v>
      </c>
      <c r="C24" s="25">
        <v>0.88066666666666682</v>
      </c>
      <c r="D24" s="25">
        <v>0.4386666666666667</v>
      </c>
      <c r="E24" s="25">
        <v>0.44066666666666671</v>
      </c>
      <c r="F24" s="25">
        <v>0.56066666666666665</v>
      </c>
      <c r="G24" s="26">
        <v>0.316</v>
      </c>
      <c r="H24" s="28">
        <f t="shared" si="0"/>
        <v>-43.6385255648038</v>
      </c>
      <c r="I24" s="27">
        <f t="shared" si="5"/>
        <v>27.23146747352494</v>
      </c>
      <c r="J24" s="28">
        <f t="shared" si="1"/>
        <v>0.29622870856157213</v>
      </c>
      <c r="K24" s="27">
        <f t="shared" si="2"/>
        <v>0.56119793404422846</v>
      </c>
      <c r="L24" s="18"/>
    </row>
    <row r="25" spans="1:15">
      <c r="A25" s="16"/>
      <c r="B25" s="11" t="s">
        <v>21</v>
      </c>
      <c r="C25" s="25">
        <v>0.21799999999999997</v>
      </c>
      <c r="D25" s="25">
        <v>0.35499999999999998</v>
      </c>
      <c r="E25" s="25">
        <v>0.35433333333333333</v>
      </c>
      <c r="F25" s="25">
        <v>0.26966666666666667</v>
      </c>
      <c r="G25" s="26">
        <v>0.3076666666666667</v>
      </c>
      <c r="H25" s="28">
        <f t="shared" si="0"/>
        <v>14.091470951792351</v>
      </c>
      <c r="I25" s="27">
        <f t="shared" si="5"/>
        <v>-23.894637817497642</v>
      </c>
      <c r="J25" s="28">
        <f t="shared" si="1"/>
        <v>0.28841677004465305</v>
      </c>
      <c r="K25" s="27">
        <f t="shared" si="2"/>
        <v>0.26992219300938219</v>
      </c>
      <c r="L25" s="18"/>
    </row>
    <row r="26" spans="1:15">
      <c r="A26" s="16"/>
      <c r="B26" s="11" t="s">
        <v>10</v>
      </c>
      <c r="C26" s="25">
        <v>0.16733333333333333</v>
      </c>
      <c r="D26" s="25">
        <v>0.19533333333333333</v>
      </c>
      <c r="E26" s="25">
        <v>0.21299999999999999</v>
      </c>
      <c r="F26" s="25">
        <v>0.37366666666666665</v>
      </c>
      <c r="G26" s="26">
        <v>0.19766666666666666</v>
      </c>
      <c r="H26" s="28">
        <f t="shared" si="0"/>
        <v>-47.100802854594114</v>
      </c>
      <c r="I26" s="27">
        <f t="shared" si="5"/>
        <v>75.430359937402187</v>
      </c>
      <c r="J26" s="28">
        <f t="shared" si="1"/>
        <v>0.18529918162132095</v>
      </c>
      <c r="K26" s="27">
        <f t="shared" si="2"/>
        <v>0.37402073963351973</v>
      </c>
      <c r="L26" s="18"/>
    </row>
    <row r="27" spans="1:15">
      <c r="A27" s="16"/>
      <c r="B27" s="11" t="s">
        <v>8</v>
      </c>
      <c r="C27" s="25">
        <v>0.32100000000000001</v>
      </c>
      <c r="D27" s="25">
        <v>0.26200000000000001</v>
      </c>
      <c r="E27" s="25">
        <v>0.20499999999999999</v>
      </c>
      <c r="F27" s="25">
        <v>5.2666666666666667E-2</v>
      </c>
      <c r="G27" s="26">
        <v>0.14966666666666667</v>
      </c>
      <c r="H27" s="28">
        <f t="shared" si="0"/>
        <v>184.17721518987344</v>
      </c>
      <c r="I27" s="27">
        <f t="shared" si="5"/>
        <v>-74.308943089430883</v>
      </c>
      <c r="J27" s="28">
        <f t="shared" si="1"/>
        <v>0.14030241576386698</v>
      </c>
      <c r="K27" s="27">
        <f t="shared" si="2"/>
        <v>5.2716571687864512E-2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zoomScaleNormal="100" zoomScaleSheetLayoutView="100" workbookViewId="0">
      <selection activeCell="O26" sqref="O2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83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1068.4939999999999</v>
      </c>
      <c r="D13" s="26">
        <v>981.33199999999999</v>
      </c>
      <c r="E13" s="26">
        <v>797.28099999999995</v>
      </c>
      <c r="F13" s="26">
        <v>766.4083333333333</v>
      </c>
      <c r="G13" s="26">
        <v>837.06466666666665</v>
      </c>
      <c r="H13" s="28">
        <f t="shared" ref="H13:H25" si="0">IF(OR(OR(G13=0,F13=0),G13=""),"",(G13/F13-1)*100)</f>
        <v>9.2191499309550053</v>
      </c>
      <c r="I13" s="27">
        <f>IF(OR(OR(G13=0,F13=0),F13=""),"",(F13/E13-1)*100)</f>
        <v>-3.872244123046531</v>
      </c>
      <c r="J13" s="28">
        <f t="shared" ref="J13:J25" si="1">IF(G13=0,"",G13/$G$13*100)</f>
        <v>100</v>
      </c>
      <c r="K13" s="27">
        <f t="shared" ref="K13:K25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1063.2529999999999</v>
      </c>
      <c r="D14" s="25">
        <f t="shared" ref="D14:G14" si="3">D13-SUM(D15:D27)</f>
        <v>974.20166666666671</v>
      </c>
      <c r="E14" s="25">
        <f t="shared" si="3"/>
        <v>785.79066666666665</v>
      </c>
      <c r="F14" s="25">
        <f t="shared" si="3"/>
        <v>760.38857699999994</v>
      </c>
      <c r="G14" s="26">
        <f t="shared" si="3"/>
        <v>830.39933333333329</v>
      </c>
      <c r="H14" s="54">
        <f t="shared" si="0"/>
        <v>9.2072340972756841</v>
      </c>
      <c r="I14" s="53">
        <f t="shared" ref="I14" si="4">IF(OR(OR(G14=0,F14=0),F14=""),"",(F14/E14-1)*100)</f>
        <v>-3.2326789747227025</v>
      </c>
      <c r="J14" s="54">
        <f t="shared" si="1"/>
        <v>99.203725399152759</v>
      </c>
      <c r="K14" s="53">
        <f t="shared" si="2"/>
        <v>99.214549728712925</v>
      </c>
      <c r="L14" s="18"/>
    </row>
    <row r="15" spans="1:15">
      <c r="A15" s="16"/>
      <c r="B15" s="11" t="s">
        <v>24</v>
      </c>
      <c r="C15" s="25">
        <v>0.25866666666666666</v>
      </c>
      <c r="D15" s="25">
        <v>1.3336666666666668</v>
      </c>
      <c r="E15" s="25">
        <v>1.127</v>
      </c>
      <c r="F15" s="25">
        <v>0.44366666666666665</v>
      </c>
      <c r="G15" s="26">
        <v>1.5253333333333332</v>
      </c>
      <c r="H15" s="28">
        <f t="shared" si="0"/>
        <v>243.80165289256195</v>
      </c>
      <c r="I15" s="27">
        <f>IF(OR(OR(G15=0,F15=0),F15=""),"",(F15/E15-1)*100)</f>
        <v>-60.632948831706599</v>
      </c>
      <c r="J15" s="28">
        <f t="shared" si="1"/>
        <v>0.18222407348854766</v>
      </c>
      <c r="K15" s="27">
        <f t="shared" si="2"/>
        <v>5.7889071317509165E-2</v>
      </c>
      <c r="L15" s="18"/>
    </row>
    <row r="16" spans="1:15">
      <c r="A16" s="16"/>
      <c r="B16" s="11" t="s">
        <v>22</v>
      </c>
      <c r="C16" s="25">
        <v>1.0606666666666666</v>
      </c>
      <c r="D16" s="25">
        <v>2.5150000000000001</v>
      </c>
      <c r="E16" s="25">
        <v>2.7530000000000001</v>
      </c>
      <c r="F16" s="25">
        <v>1.647</v>
      </c>
      <c r="G16" s="26">
        <v>1.0236666666666667</v>
      </c>
      <c r="H16" s="28">
        <f t="shared" si="0"/>
        <v>-37.846589759158064</v>
      </c>
      <c r="I16" s="27">
        <f t="shared" ref="I16:I25" si="5">IF(OR(OR(G16=0,F16=0),F16=""),"",(F16/E16-1)*100)</f>
        <v>-40.174355248819474</v>
      </c>
      <c r="J16" s="28">
        <f t="shared" si="1"/>
        <v>0.12229242344478364</v>
      </c>
      <c r="K16" s="28">
        <f t="shared" si="2"/>
        <v>0.21489849840707195</v>
      </c>
      <c r="L16" s="18"/>
      <c r="N16" s="23" t="s">
        <v>4</v>
      </c>
      <c r="O16" s="168">
        <f>+J18</f>
        <v>9.3302229935241968E-2</v>
      </c>
    </row>
    <row r="17" spans="1:15">
      <c r="A17" s="16"/>
      <c r="B17" s="11" t="s">
        <v>21</v>
      </c>
      <c r="C17" s="25">
        <v>0.41333333333333333</v>
      </c>
      <c r="D17" s="25">
        <v>0.71799999999999997</v>
      </c>
      <c r="E17" s="25">
        <v>0.49833333333333335</v>
      </c>
      <c r="F17" s="25">
        <v>0.74599999999999989</v>
      </c>
      <c r="G17" s="26">
        <v>0.98166666666666658</v>
      </c>
      <c r="H17" s="28">
        <f t="shared" si="0"/>
        <v>31.590705987488832</v>
      </c>
      <c r="I17" s="53"/>
      <c r="J17" s="28">
        <f t="shared" si="1"/>
        <v>0.11727488995274757</v>
      </c>
      <c r="K17" s="27">
        <f t="shared" si="2"/>
        <v>9.7337146212310655E-2</v>
      </c>
      <c r="L17" s="18"/>
      <c r="N17" s="23" t="s">
        <v>37</v>
      </c>
      <c r="O17" s="168">
        <f>+J14</f>
        <v>99.203725399152759</v>
      </c>
    </row>
    <row r="18" spans="1:15">
      <c r="A18" s="16"/>
      <c r="B18" s="12" t="s">
        <v>4</v>
      </c>
      <c r="C18" s="109">
        <v>0</v>
      </c>
      <c r="D18" s="109">
        <v>0</v>
      </c>
      <c r="E18" s="109">
        <v>1.8123333333333334</v>
      </c>
      <c r="F18" s="109">
        <v>0</v>
      </c>
      <c r="G18" s="109">
        <v>0.78100000000000003</v>
      </c>
      <c r="H18" s="50" t="str">
        <f t="shared" si="0"/>
        <v/>
      </c>
      <c r="I18" s="36" t="str">
        <f t="shared" si="5"/>
        <v/>
      </c>
      <c r="J18" s="50">
        <f t="shared" si="1"/>
        <v>9.3302229935241968E-2</v>
      </c>
      <c r="K18" s="36" t="str">
        <f t="shared" si="2"/>
        <v/>
      </c>
      <c r="L18" s="18"/>
    </row>
    <row r="19" spans="1:15">
      <c r="A19" s="16"/>
      <c r="B19" s="11" t="s">
        <v>23</v>
      </c>
      <c r="C19" s="25">
        <v>0.29499999999999998</v>
      </c>
      <c r="D19" s="25">
        <v>0.73</v>
      </c>
      <c r="E19" s="25">
        <v>0.90266666666666673</v>
      </c>
      <c r="F19" s="25">
        <v>0.85966666666666669</v>
      </c>
      <c r="G19" s="26">
        <v>0.59299999999999997</v>
      </c>
      <c r="H19" s="28">
        <f t="shared" si="0"/>
        <v>-31.019775106630487</v>
      </c>
      <c r="I19" s="27">
        <f t="shared" si="5"/>
        <v>-4.763663220088632</v>
      </c>
      <c r="J19" s="28">
        <f t="shared" si="1"/>
        <v>7.0842794304223411E-2</v>
      </c>
      <c r="K19" s="27">
        <f t="shared" si="2"/>
        <v>0.11216823059944112</v>
      </c>
      <c r="L19" s="18"/>
    </row>
    <row r="20" spans="1:15">
      <c r="A20" s="16"/>
      <c r="B20" s="11" t="s">
        <v>20</v>
      </c>
      <c r="C20" s="25">
        <v>1.0843333333333331</v>
      </c>
      <c r="D20" s="25">
        <v>0.33200000000000002</v>
      </c>
      <c r="E20" s="25">
        <v>0.71566666666666678</v>
      </c>
      <c r="F20" s="25">
        <v>0.70033333333333336</v>
      </c>
      <c r="G20" s="26">
        <v>0.59133333333333338</v>
      </c>
      <c r="H20" s="28">
        <f t="shared" si="0"/>
        <v>-15.56401713469776</v>
      </c>
      <c r="I20" s="27">
        <f t="shared" si="5"/>
        <v>-2.1425244527247478</v>
      </c>
      <c r="J20" s="28">
        <f t="shared" si="1"/>
        <v>7.0643685832317227E-2</v>
      </c>
      <c r="K20" s="27">
        <f t="shared" si="2"/>
        <v>9.1378616707803728E-2</v>
      </c>
      <c r="L20" s="18"/>
    </row>
    <row r="21" spans="1:15">
      <c r="A21" s="16"/>
      <c r="B21" s="11" t="s">
        <v>7</v>
      </c>
      <c r="C21" s="25">
        <v>1.0396666666666665</v>
      </c>
      <c r="D21" s="25">
        <v>0.7416666666666667</v>
      </c>
      <c r="E21" s="25">
        <v>1.2069999999999999</v>
      </c>
      <c r="F21" s="25">
        <v>0.40633333333333338</v>
      </c>
      <c r="G21" s="26">
        <v>0.45366666666666661</v>
      </c>
      <c r="H21" s="28">
        <f t="shared" si="0"/>
        <v>11.648892534864608</v>
      </c>
      <c r="I21" s="27">
        <f t="shared" si="5"/>
        <v>-66.335266500966569</v>
      </c>
      <c r="J21" s="28">
        <f t="shared" si="1"/>
        <v>5.4197326052865688E-2</v>
      </c>
      <c r="K21" s="27">
        <f t="shared" si="2"/>
        <v>5.3017864715284503E-2</v>
      </c>
      <c r="L21" s="18"/>
    </row>
    <row r="22" spans="1:15">
      <c r="A22" s="16"/>
      <c r="B22" s="11" t="s">
        <v>19</v>
      </c>
      <c r="C22" s="25">
        <v>0.46233333333333332</v>
      </c>
      <c r="D22" s="25">
        <v>0.13933333333333334</v>
      </c>
      <c r="E22" s="25">
        <v>1.0343333333333333</v>
      </c>
      <c r="F22" s="25">
        <v>0.79966666666666664</v>
      </c>
      <c r="G22" s="26">
        <v>0.24233333333333332</v>
      </c>
      <c r="H22" s="28">
        <f t="shared" si="0"/>
        <v>-69.695706544393502</v>
      </c>
      <c r="I22" s="27">
        <f t="shared" si="5"/>
        <v>-22.687721559780861</v>
      </c>
      <c r="J22" s="28">
        <f t="shared" si="1"/>
        <v>2.8950371815160435E-2</v>
      </c>
      <c r="K22" s="27">
        <f t="shared" si="2"/>
        <v>0.10433950570300862</v>
      </c>
      <c r="L22" s="18"/>
    </row>
    <row r="23" spans="1:15">
      <c r="A23" s="16"/>
      <c r="B23" s="11" t="s">
        <v>8</v>
      </c>
      <c r="C23" s="25">
        <v>0.23100000000000001</v>
      </c>
      <c r="D23" s="25">
        <v>0</v>
      </c>
      <c r="E23" s="25">
        <v>0.27666666666666667</v>
      </c>
      <c r="F23" s="25">
        <v>9.2333333333333337E-2</v>
      </c>
      <c r="G23" s="26">
        <v>0.23100000000000001</v>
      </c>
      <c r="H23" s="28">
        <f t="shared" si="0"/>
        <v>150.18050541516246</v>
      </c>
      <c r="I23" s="27">
        <f t="shared" si="5"/>
        <v>-66.626506024096386</v>
      </c>
      <c r="J23" s="28">
        <f t="shared" si="1"/>
        <v>2.7596434206198329E-2</v>
      </c>
      <c r="K23" s="27">
        <f t="shared" si="2"/>
        <v>1.2047537757287783E-2</v>
      </c>
      <c r="L23" s="18"/>
    </row>
    <row r="24" spans="1:15">
      <c r="A24" s="16"/>
      <c r="B24" s="11" t="s">
        <v>18</v>
      </c>
      <c r="C24" s="25">
        <v>0.30399999999999999</v>
      </c>
      <c r="D24" s="25">
        <v>0.432</v>
      </c>
      <c r="E24" s="25">
        <v>0.57166666666666666</v>
      </c>
      <c r="F24" s="25">
        <v>0.146423</v>
      </c>
      <c r="G24" s="26">
        <v>0.126</v>
      </c>
      <c r="H24" s="28">
        <f t="shared" si="0"/>
        <v>-13.947945336456701</v>
      </c>
      <c r="I24" s="27">
        <f t="shared" si="5"/>
        <v>-74.386647230320705</v>
      </c>
      <c r="J24" s="28">
        <f t="shared" si="1"/>
        <v>1.5052600476108178E-2</v>
      </c>
      <c r="K24" s="27">
        <f t="shared" si="2"/>
        <v>1.9105089758505583E-2</v>
      </c>
      <c r="L24" s="18"/>
    </row>
    <row r="25" spans="1:15">
      <c r="A25" s="16"/>
      <c r="B25" s="11" t="s">
        <v>5</v>
      </c>
      <c r="C25" s="25">
        <v>0</v>
      </c>
      <c r="D25" s="25">
        <v>0</v>
      </c>
      <c r="E25" s="25">
        <v>0</v>
      </c>
      <c r="F25" s="25">
        <v>0</v>
      </c>
      <c r="G25" s="26">
        <v>0.11633333333333333</v>
      </c>
      <c r="H25" s="54" t="str">
        <f t="shared" si="0"/>
        <v/>
      </c>
      <c r="I25" s="53" t="str">
        <f t="shared" si="5"/>
        <v/>
      </c>
      <c r="J25" s="54">
        <f t="shared" si="1"/>
        <v>1.389777133905226E-2</v>
      </c>
      <c r="K25" s="53" t="str">
        <f t="shared" si="2"/>
        <v/>
      </c>
      <c r="L25" s="18"/>
    </row>
    <row r="26" spans="1:15">
      <c r="A26" s="16"/>
      <c r="B26" s="11" t="s">
        <v>10</v>
      </c>
      <c r="C26" s="161">
        <v>9.2000000000000012E-2</v>
      </c>
      <c r="D26" s="161">
        <v>0.18866666666666665</v>
      </c>
      <c r="E26" s="161">
        <v>0.16600000000000001</v>
      </c>
      <c r="F26" s="161">
        <v>0.17833333333333334</v>
      </c>
      <c r="G26" s="162">
        <v>0</v>
      </c>
      <c r="H26" s="54" t="str">
        <f t="shared" ref="H26" si="6">IF(OR(OR(G26=0,F26=0),G26=""),"",(G26/F26-1)*100)</f>
        <v/>
      </c>
      <c r="I26" s="53" t="str">
        <f t="shared" ref="I26" si="7">IF(OR(OR(G26=0,F26=0),F26=""),"",(F26/E26-1)*100)</f>
        <v/>
      </c>
      <c r="J26" s="54" t="str">
        <f t="shared" ref="J26" si="8">IF(G26=0,"",G26/$G$13*100)</f>
        <v/>
      </c>
      <c r="K26" s="53">
        <f t="shared" ref="K26" si="9">IF(F26=0,"",F26/$F$13*100)</f>
        <v>2.3268710108841024E-2</v>
      </c>
      <c r="L26" s="18"/>
    </row>
    <row r="27" spans="1:15">
      <c r="A27" s="16"/>
      <c r="B27" s="11" t="s">
        <v>25</v>
      </c>
      <c r="C27" s="25">
        <v>0</v>
      </c>
      <c r="D27" s="25">
        <v>0</v>
      </c>
      <c r="E27" s="25">
        <v>0.42566666666666664</v>
      </c>
      <c r="F27" s="25">
        <v>0</v>
      </c>
      <c r="G27" s="26">
        <v>0</v>
      </c>
      <c r="H27" s="54" t="str">
        <f t="shared" ref="H27" si="10">IF(OR(OR(G27=0,F27=0),G27=""),"",(G27/F27-1)*100)</f>
        <v/>
      </c>
      <c r="I27" s="53" t="str">
        <f t="shared" ref="I27" si="11">IF(OR(OR(G27=0,F27=0),F27=""),"",(F27/E27-1)*100)</f>
        <v/>
      </c>
      <c r="J27" s="54" t="str">
        <f t="shared" ref="J27" si="12">IF(G27=0,"",G27/$G$13*100)</f>
        <v/>
      </c>
      <c r="K27" s="53" t="str">
        <f t="shared" ref="K27" si="13">IF(F27=0,"",F27/$F$13*100)</f>
        <v/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P27" sqref="P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84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49.232333333333337</v>
      </c>
      <c r="D13" s="26">
        <v>5.496666666666667</v>
      </c>
      <c r="E13" s="26">
        <v>15.700333333333333</v>
      </c>
      <c r="F13" s="26">
        <v>12.673666666666668</v>
      </c>
      <c r="G13" s="26">
        <v>24.412000000000003</v>
      </c>
      <c r="H13" s="28">
        <f t="shared" ref="H13:H19" si="0">IF(OR(OR(G13=0,F13=0),G13=""),"",(G13/F13-1)*100)</f>
        <v>92.619867967702078</v>
      </c>
      <c r="I13" s="27">
        <f>IF(OR(OR(G13=0,F13=0),F13=""),"",(F13/E13-1)*100)</f>
        <v>-19.277722341351556</v>
      </c>
      <c r="J13" s="28">
        <f t="shared" ref="J13:J27" si="1">IF(G13=0,"",G13/$G$13*100)</f>
        <v>100</v>
      </c>
      <c r="K13" s="27">
        <f t="shared" ref="K13:K19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35.135000000000005</v>
      </c>
      <c r="D14" s="25">
        <f t="shared" ref="D14:G14" si="3">D13-SUM(D15:D27)</f>
        <v>2.4873333333333338</v>
      </c>
      <c r="E14" s="25">
        <f t="shared" si="3"/>
        <v>7.6370000000000005</v>
      </c>
      <c r="F14" s="25">
        <f t="shared" si="3"/>
        <v>3.3240856666666687</v>
      </c>
      <c r="G14" s="26">
        <f t="shared" si="3"/>
        <v>10.959000000000003</v>
      </c>
      <c r="H14" s="28">
        <f>IF(OR(OR(G14=0,F14=0),G14=""),"",(G14/F14-1)*100)</f>
        <v>229.68464410814912</v>
      </c>
      <c r="I14" s="27">
        <f>IF(OR(OR(G14=0,F14=0),F14=""),"",(F14/E14-1)*100)</f>
        <v>-56.473933918205212</v>
      </c>
      <c r="J14" s="28">
        <f t="shared" si="1"/>
        <v>44.891856464034092</v>
      </c>
      <c r="K14" s="27">
        <f t="shared" si="2"/>
        <v>26.228286999289878</v>
      </c>
      <c r="L14" s="18"/>
    </row>
    <row r="15" spans="1:15">
      <c r="A15" s="16"/>
      <c r="B15" s="12" t="s">
        <v>4</v>
      </c>
      <c r="C15" s="109">
        <v>4.1559999999999997</v>
      </c>
      <c r="D15" s="109">
        <v>1.6890000000000001</v>
      </c>
      <c r="E15" s="109">
        <v>1.774</v>
      </c>
      <c r="F15" s="109">
        <v>3.0076666666666667</v>
      </c>
      <c r="G15" s="109">
        <v>7.4139999999999988</v>
      </c>
      <c r="H15" s="50">
        <f t="shared" si="0"/>
        <v>146.50338025047097</v>
      </c>
      <c r="I15" s="36"/>
      <c r="J15" s="50">
        <f t="shared" si="1"/>
        <v>30.370309683762077</v>
      </c>
      <c r="K15" s="36">
        <f t="shared" si="2"/>
        <v>23.73162199836932</v>
      </c>
      <c r="L15" s="18"/>
    </row>
    <row r="16" spans="1:15">
      <c r="A16" s="16"/>
      <c r="B16" s="11" t="s">
        <v>19</v>
      </c>
      <c r="C16" s="55">
        <v>0.30733333333333335</v>
      </c>
      <c r="D16" s="55">
        <v>0</v>
      </c>
      <c r="E16" s="55">
        <v>1.9363333333333335</v>
      </c>
      <c r="F16" s="55">
        <v>0.98866666666666669</v>
      </c>
      <c r="G16" s="56">
        <v>1.6436666666666666</v>
      </c>
      <c r="H16" s="54">
        <f t="shared" si="0"/>
        <v>66.250842886041795</v>
      </c>
      <c r="I16" s="27">
        <f t="shared" ref="I16:I19" si="4">IF(OR(OR(G16=0,F16=0),F16=""),"",(F16/E16-1)*100)</f>
        <v>-48.941297985883978</v>
      </c>
      <c r="J16" s="54">
        <f t="shared" si="1"/>
        <v>6.7330274728275699</v>
      </c>
      <c r="K16" s="53">
        <f t="shared" si="2"/>
        <v>7.8009521054154281</v>
      </c>
      <c r="L16" s="18"/>
      <c r="N16" s="23" t="s">
        <v>4</v>
      </c>
      <c r="O16" s="34">
        <f>J15</f>
        <v>30.370309683762077</v>
      </c>
    </row>
    <row r="17" spans="1:15">
      <c r="A17" s="16"/>
      <c r="B17" s="11" t="s">
        <v>23</v>
      </c>
      <c r="C17" s="55">
        <v>3.5836666666666663</v>
      </c>
      <c r="D17" s="55">
        <v>0.24399999999999999</v>
      </c>
      <c r="E17" s="55">
        <v>0.92600000000000005</v>
      </c>
      <c r="F17" s="55">
        <v>1.3129999999999999</v>
      </c>
      <c r="G17" s="56">
        <v>1.1726666666666665</v>
      </c>
      <c r="H17" s="28">
        <f t="shared" si="0"/>
        <v>-10.687991876110692</v>
      </c>
      <c r="I17" s="27">
        <f t="shared" si="4"/>
        <v>41.792656587472997</v>
      </c>
      <c r="J17" s="28">
        <f t="shared" si="1"/>
        <v>4.8036484788901621</v>
      </c>
      <c r="K17" s="27">
        <f t="shared" si="2"/>
        <v>10.360064175061149</v>
      </c>
      <c r="L17" s="18"/>
      <c r="N17" s="23" t="s">
        <v>37</v>
      </c>
      <c r="O17" s="34">
        <f>100-O16</f>
        <v>69.629690316237927</v>
      </c>
    </row>
    <row r="18" spans="1:15">
      <c r="A18" s="16"/>
      <c r="B18" s="11" t="s">
        <v>20</v>
      </c>
      <c r="C18" s="25">
        <v>1.9083333333333334</v>
      </c>
      <c r="D18" s="25">
        <v>0.21133333333333335</v>
      </c>
      <c r="E18" s="25">
        <v>1.0766666666666664</v>
      </c>
      <c r="F18" s="25">
        <v>1.3093333333333332</v>
      </c>
      <c r="G18" s="26">
        <v>1.0946666666666667</v>
      </c>
      <c r="H18" s="28">
        <f t="shared" si="0"/>
        <v>-16.395112016293268</v>
      </c>
      <c r="I18" s="27">
        <f t="shared" si="4"/>
        <v>21.609907120743046</v>
      </c>
      <c r="J18" s="28">
        <f t="shared" si="1"/>
        <v>4.4841334862635858</v>
      </c>
      <c r="K18" s="27">
        <f t="shared" si="2"/>
        <v>10.331132795034321</v>
      </c>
      <c r="L18" s="18"/>
    </row>
    <row r="19" spans="1:15">
      <c r="A19" s="16"/>
      <c r="B19" s="11" t="s">
        <v>25</v>
      </c>
      <c r="C19" s="25">
        <v>0.997</v>
      </c>
      <c r="D19" s="25">
        <v>0</v>
      </c>
      <c r="E19" s="25">
        <v>0</v>
      </c>
      <c r="F19" s="25">
        <v>0</v>
      </c>
      <c r="G19" s="26">
        <v>0.58133333333333326</v>
      </c>
      <c r="H19" s="28" t="str">
        <f t="shared" si="0"/>
        <v/>
      </c>
      <c r="I19" s="27" t="str">
        <f t="shared" si="4"/>
        <v/>
      </c>
      <c r="J19" s="28">
        <f t="shared" ref="J19:J23" si="5">IF(G19=0,"",G19/$G$13*100)</f>
        <v>2.3813425091485056</v>
      </c>
      <c r="K19" s="27" t="str">
        <f t="shared" si="2"/>
        <v/>
      </c>
      <c r="L19" s="18"/>
    </row>
    <row r="20" spans="1:15">
      <c r="A20" s="16"/>
      <c r="B20" s="11" t="s">
        <v>22</v>
      </c>
      <c r="C20" s="25">
        <v>0.40133333333333332</v>
      </c>
      <c r="D20" s="25">
        <v>0</v>
      </c>
      <c r="E20" s="25">
        <v>0</v>
      </c>
      <c r="F20" s="25">
        <v>0.25700000000000001</v>
      </c>
      <c r="G20" s="26">
        <v>0.38799999999999996</v>
      </c>
      <c r="H20" s="28">
        <f t="shared" ref="H20:H27" si="6">IF(OR(OR(G20=0,F20=0),G20=""),"",(G20/F20-1)*100)</f>
        <v>50.972762645914372</v>
      </c>
      <c r="I20" s="27"/>
      <c r="J20" s="28">
        <f t="shared" si="5"/>
        <v>1.5893822710142551</v>
      </c>
      <c r="K20" s="27">
        <f t="shared" ref="K20:K27" si="7">IF(F20=0,"",F20/$F$13*100)</f>
        <v>2.0278267273348938</v>
      </c>
      <c r="L20" s="18"/>
    </row>
    <row r="21" spans="1:15">
      <c r="A21" s="16"/>
      <c r="B21" s="11" t="s">
        <v>10</v>
      </c>
      <c r="C21" s="25">
        <v>0.49066666666666664</v>
      </c>
      <c r="D21" s="25">
        <v>9.3666666666666676E-2</v>
      </c>
      <c r="E21" s="25">
        <v>0.11633333333333333</v>
      </c>
      <c r="F21" s="25">
        <v>6.0666666666666667E-2</v>
      </c>
      <c r="G21" s="26">
        <v>0.35899999999999999</v>
      </c>
      <c r="H21" s="28">
        <f t="shared" ref="H21" si="8">IF(OR(OR(G21=0,F21=0),G21=""),"",(G21/F21-1)*100)</f>
        <v>491.7582417582417</v>
      </c>
      <c r="I21" s="27">
        <f t="shared" ref="I21:I27" si="9">IF(OR(OR(G21=0,F21=0),F21=""),"",(F21/E21-1)*100)</f>
        <v>-47.851002865329505</v>
      </c>
      <c r="J21" s="28">
        <f t="shared" si="5"/>
        <v>1.4705882352941175</v>
      </c>
      <c r="K21" s="27">
        <f t="shared" si="7"/>
        <v>0.47868283317114224</v>
      </c>
      <c r="L21" s="18"/>
    </row>
    <row r="22" spans="1:15">
      <c r="A22" s="16"/>
      <c r="B22" s="11" t="s">
        <v>7</v>
      </c>
      <c r="C22" s="25">
        <v>0.70299999999999996</v>
      </c>
      <c r="D22" s="25">
        <v>0.20133333333333334</v>
      </c>
      <c r="E22" s="25">
        <v>8.6000000000000007E-2</v>
      </c>
      <c r="F22" s="25">
        <v>0.49733333333333335</v>
      </c>
      <c r="G22" s="26">
        <v>0.33166666666666667</v>
      </c>
      <c r="H22" s="28">
        <f t="shared" si="6"/>
        <v>-33.310991957104562</v>
      </c>
      <c r="I22" s="27">
        <f t="shared" si="9"/>
        <v>478.29457364341079</v>
      </c>
      <c r="J22" s="28">
        <f t="shared" si="5"/>
        <v>1.3586214430061716</v>
      </c>
      <c r="K22" s="27">
        <f t="shared" si="7"/>
        <v>3.9241471818205724</v>
      </c>
      <c r="L22" s="18"/>
    </row>
    <row r="23" spans="1:15">
      <c r="A23" s="16"/>
      <c r="B23" s="11" t="s">
        <v>5</v>
      </c>
      <c r="C23" s="25">
        <v>0</v>
      </c>
      <c r="D23" s="25">
        <v>0</v>
      </c>
      <c r="E23" s="25">
        <v>7.0333333333333331E-2</v>
      </c>
      <c r="F23" s="25">
        <v>0.112112</v>
      </c>
      <c r="G23" s="26">
        <v>0.32600000000000001</v>
      </c>
      <c r="H23" s="28">
        <f t="shared" si="6"/>
        <v>190.78064792350506</v>
      </c>
      <c r="I23" s="27">
        <f t="shared" si="9"/>
        <v>59.400947867298591</v>
      </c>
      <c r="J23" s="28">
        <f t="shared" si="5"/>
        <v>1.3354088153367196</v>
      </c>
      <c r="K23" s="27">
        <f t="shared" si="7"/>
        <v>0.88460587570027094</v>
      </c>
      <c r="L23" s="18"/>
    </row>
    <row r="24" spans="1:15">
      <c r="A24" s="16"/>
      <c r="B24" s="11" t="s">
        <v>8</v>
      </c>
      <c r="C24" s="25">
        <v>0.18133333333333335</v>
      </c>
      <c r="D24" s="25">
        <v>0.115</v>
      </c>
      <c r="E24" s="25">
        <v>4.0333333333333332E-2</v>
      </c>
      <c r="F24" s="25">
        <v>0</v>
      </c>
      <c r="G24" s="26">
        <v>8.7333333333333332E-2</v>
      </c>
      <c r="H24" s="28" t="str">
        <f t="shared" si="6"/>
        <v/>
      </c>
      <c r="I24" s="27" t="str">
        <f t="shared" si="9"/>
        <v/>
      </c>
      <c r="J24" s="28">
        <f t="shared" si="1"/>
        <v>0.35774755584685125</v>
      </c>
      <c r="K24" s="27" t="str">
        <f t="shared" si="7"/>
        <v/>
      </c>
      <c r="L24" s="18"/>
    </row>
    <row r="25" spans="1:15">
      <c r="A25" s="16"/>
      <c r="B25" s="11" t="s">
        <v>21</v>
      </c>
      <c r="C25" s="25">
        <v>0</v>
      </c>
      <c r="D25" s="25">
        <v>4.8333333333333332E-2</v>
      </c>
      <c r="E25" s="25">
        <v>0.249</v>
      </c>
      <c r="F25" s="25">
        <v>0</v>
      </c>
      <c r="G25" s="26">
        <v>5.4666666666666669E-2</v>
      </c>
      <c r="H25" s="28" t="str">
        <f t="shared" si="6"/>
        <v/>
      </c>
      <c r="I25" s="27" t="str">
        <f t="shared" si="9"/>
        <v/>
      </c>
      <c r="J25" s="28">
        <f t="shared" si="1"/>
        <v>0.22393358457589163</v>
      </c>
      <c r="K25" s="27" t="str">
        <f t="shared" si="7"/>
        <v/>
      </c>
      <c r="L25" s="18"/>
    </row>
    <row r="26" spans="1:15">
      <c r="A26" s="16"/>
      <c r="B26" s="11" t="s">
        <v>18</v>
      </c>
      <c r="C26" s="25">
        <v>0</v>
      </c>
      <c r="D26" s="25">
        <v>7.0333333333333331E-2</v>
      </c>
      <c r="E26" s="25">
        <v>5.8666666666666666E-2</v>
      </c>
      <c r="F26" s="25">
        <v>0.29480233333333333</v>
      </c>
      <c r="G26" s="26">
        <v>0</v>
      </c>
      <c r="H26" s="28" t="str">
        <f t="shared" si="6"/>
        <v/>
      </c>
      <c r="I26" s="27" t="str">
        <f t="shared" si="9"/>
        <v/>
      </c>
      <c r="J26" s="28" t="str">
        <f t="shared" si="1"/>
        <v/>
      </c>
      <c r="K26" s="27">
        <f t="shared" si="7"/>
        <v>2.3261013650351119</v>
      </c>
      <c r="L26" s="18"/>
    </row>
    <row r="27" spans="1:15">
      <c r="A27" s="16"/>
      <c r="B27" s="11" t="s">
        <v>24</v>
      </c>
      <c r="C27" s="25">
        <v>1.3686666666666667</v>
      </c>
      <c r="D27" s="25">
        <v>0.33633333333333332</v>
      </c>
      <c r="E27" s="25">
        <v>1.7296666666666667</v>
      </c>
      <c r="F27" s="25">
        <v>1.5090000000000001</v>
      </c>
      <c r="G27" s="26">
        <v>0</v>
      </c>
      <c r="H27" s="28" t="str">
        <f t="shared" si="6"/>
        <v/>
      </c>
      <c r="I27" s="27" t="str">
        <f t="shared" si="9"/>
        <v/>
      </c>
      <c r="J27" s="28" t="str">
        <f t="shared" si="1"/>
        <v/>
      </c>
      <c r="K27" s="27">
        <f t="shared" si="7"/>
        <v>11.906577943767918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G30" sqref="G30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8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79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79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79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89" t="s">
        <v>182</v>
      </c>
      <c r="C7" s="189"/>
      <c r="D7" s="189"/>
      <c r="E7" s="189"/>
      <c r="F7" s="189"/>
      <c r="G7" s="189"/>
      <c r="H7" s="189"/>
      <c r="I7" s="189"/>
      <c r="J7" s="18"/>
    </row>
    <row r="8" spans="1:13">
      <c r="A8" s="16"/>
      <c r="B8" s="189" t="s">
        <v>197</v>
      </c>
      <c r="C8" s="189"/>
      <c r="D8" s="189"/>
      <c r="E8" s="189"/>
      <c r="F8" s="189"/>
      <c r="G8" s="189"/>
      <c r="H8" s="189"/>
      <c r="I8" s="189"/>
      <c r="J8" s="189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90" t="s">
        <v>2</v>
      </c>
      <c r="D10" s="190"/>
      <c r="E10" s="190"/>
      <c r="F10" s="190"/>
      <c r="G10" s="191" t="s">
        <v>196</v>
      </c>
      <c r="H10" s="191"/>
      <c r="I10" s="191" t="s">
        <v>195</v>
      </c>
      <c r="J10" s="18"/>
    </row>
    <row r="11" spans="1:13">
      <c r="A11" s="16"/>
      <c r="B11" s="11"/>
      <c r="C11" s="185">
        <v>2008</v>
      </c>
      <c r="D11" s="185">
        <v>2009</v>
      </c>
      <c r="E11" s="185">
        <v>2010</v>
      </c>
      <c r="F11" s="185">
        <v>2011</v>
      </c>
      <c r="G11" s="186" t="s">
        <v>106</v>
      </c>
      <c r="H11" s="186" t="s">
        <v>107</v>
      </c>
      <c r="I11" s="191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  <c r="L12" s="23" t="s">
        <v>170</v>
      </c>
      <c r="M12" s="34">
        <f>SUM(F13:F14)</f>
        <v>3687.2486666666664</v>
      </c>
    </row>
    <row r="13" spans="1:13">
      <c r="A13" s="16"/>
      <c r="B13" s="11" t="s">
        <v>113</v>
      </c>
      <c r="C13" s="25">
        <v>1971.2743333333333</v>
      </c>
      <c r="D13" s="25">
        <v>1879.4383333333333</v>
      </c>
      <c r="E13" s="25">
        <v>1891.8273333333332</v>
      </c>
      <c r="F13" s="93">
        <v>1985.0636666666667</v>
      </c>
      <c r="G13" s="73">
        <f>IF(OR(OR(F13=0,E13=0),F13=""),"",(F13/E13-1)*100)</f>
        <v>4.9283743653843137</v>
      </c>
      <c r="H13" s="26">
        <f>F13-E13</f>
        <v>93.236333333333505</v>
      </c>
      <c r="I13" s="28">
        <f>IF(F13=0,"",F13/$M$12*100)</f>
        <v>53.835904386161104</v>
      </c>
      <c r="J13" s="18"/>
      <c r="L13" s="23" t="s">
        <v>108</v>
      </c>
    </row>
    <row r="14" spans="1:13">
      <c r="A14" s="16"/>
      <c r="B14" s="11" t="s">
        <v>73</v>
      </c>
      <c r="C14" s="25">
        <v>1351.4113333333335</v>
      </c>
      <c r="D14" s="25">
        <v>1442.7146666666665</v>
      </c>
      <c r="E14" s="25">
        <v>1548.9476666666669</v>
      </c>
      <c r="F14" s="93">
        <v>1702.1849999999997</v>
      </c>
      <c r="G14" s="73">
        <f t="shared" ref="G14" si="0">IF(OR(OR(F14=0,E14=0),F14=""),"",(F14/E14-1)*100)</f>
        <v>9.8929961696575077</v>
      </c>
      <c r="H14" s="26">
        <f t="shared" ref="H14" si="1">F14-E14</f>
        <v>153.2373333333328</v>
      </c>
      <c r="I14" s="28">
        <f>IF(F14=0,"",F14/$M$12*100)</f>
        <v>46.164095613838896</v>
      </c>
      <c r="J14" s="18"/>
      <c r="L14" s="23" t="s">
        <v>109</v>
      </c>
      <c r="M14" s="34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8" customFormat="1">
      <c r="A25" s="89"/>
      <c r="B25" s="189" t="s">
        <v>181</v>
      </c>
      <c r="C25" s="189"/>
      <c r="D25" s="189"/>
      <c r="E25" s="189"/>
      <c r="F25" s="189"/>
      <c r="G25" s="189"/>
      <c r="H25" s="189"/>
      <c r="I25" s="189"/>
      <c r="J25" s="91"/>
      <c r="K25" s="80"/>
      <c r="L25" s="23"/>
      <c r="M25" s="23"/>
    </row>
    <row r="26" spans="1:13" s="58" customFormat="1">
      <c r="A26" s="89"/>
      <c r="B26" s="189" t="s">
        <v>190</v>
      </c>
      <c r="C26" s="189"/>
      <c r="D26" s="189"/>
      <c r="E26" s="189"/>
      <c r="F26" s="189"/>
      <c r="G26" s="189"/>
      <c r="H26" s="189"/>
      <c r="I26" s="189"/>
      <c r="J26" s="90"/>
      <c r="L26" s="23"/>
      <c r="M26" s="23"/>
    </row>
    <row r="27" spans="1:13" s="58" customFormat="1">
      <c r="A27" s="89"/>
      <c r="B27" s="61"/>
      <c r="C27" s="70"/>
      <c r="D27" s="70"/>
      <c r="E27" s="70"/>
      <c r="F27" s="71"/>
      <c r="G27" s="72"/>
      <c r="H27" s="72"/>
      <c r="I27" s="72"/>
      <c r="J27" s="90"/>
      <c r="L27" s="23"/>
      <c r="M27" s="23"/>
    </row>
    <row r="28" spans="1:13">
      <c r="A28" s="16"/>
      <c r="B28" s="11"/>
      <c r="C28" s="190" t="s">
        <v>2</v>
      </c>
      <c r="D28" s="190"/>
      <c r="E28" s="190"/>
      <c r="F28" s="190"/>
      <c r="G28" s="190"/>
      <c r="H28" s="3"/>
      <c r="I28" s="3"/>
      <c r="J28" s="18"/>
    </row>
    <row r="29" spans="1:13">
      <c r="A29" s="16"/>
      <c r="B29" s="11"/>
      <c r="C29" s="187">
        <v>2007</v>
      </c>
      <c r="D29" s="187">
        <v>2008</v>
      </c>
      <c r="E29" s="187">
        <v>2009</v>
      </c>
      <c r="F29" s="187">
        <v>2010</v>
      </c>
      <c r="G29" s="187">
        <v>2011</v>
      </c>
      <c r="H29" s="11"/>
      <c r="I29" s="11"/>
      <c r="J29" s="18"/>
    </row>
    <row r="30" spans="1:13">
      <c r="A30" s="16"/>
      <c r="B30" s="11"/>
      <c r="C30" s="75"/>
      <c r="D30" s="75"/>
      <c r="E30" s="75"/>
      <c r="F30" s="75"/>
      <c r="G30" s="75"/>
      <c r="H30" s="75"/>
      <c r="I30" s="75"/>
      <c r="J30" s="18"/>
    </row>
    <row r="31" spans="1:13">
      <c r="A31" s="16"/>
      <c r="B31" s="11" t="s">
        <v>74</v>
      </c>
      <c r="C31" s="52">
        <v>61.596608995391371</v>
      </c>
      <c r="D31" s="52">
        <v>59.327740601804337</v>
      </c>
      <c r="E31" s="52">
        <v>56.57290116780694</v>
      </c>
      <c r="F31" s="52">
        <v>54.982593553293462</v>
      </c>
      <c r="G31" s="36">
        <v>53.835904386161104</v>
      </c>
      <c r="H31" s="8"/>
      <c r="I31" s="87"/>
      <c r="J31" s="18"/>
    </row>
    <row r="32" spans="1:13">
      <c r="A32" s="16"/>
      <c r="B32" s="11" t="s">
        <v>75</v>
      </c>
      <c r="C32" s="52">
        <v>38.403391004608629</v>
      </c>
      <c r="D32" s="52">
        <v>40.672259398195663</v>
      </c>
      <c r="E32" s="52">
        <v>43.427098832193053</v>
      </c>
      <c r="F32" s="52">
        <v>45.017406446706538</v>
      </c>
      <c r="G32" s="36">
        <v>46.164095613838896</v>
      </c>
      <c r="H32" s="8"/>
      <c r="I32" s="87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74" t="s">
        <v>191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74" t="s">
        <v>114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Normal="100" zoomScaleSheetLayoutView="100" workbookViewId="0">
      <pane ySplit="11" topLeftCell="A15" activePane="bottomLeft" state="frozen"/>
      <selection activeCell="L12" sqref="L12"/>
      <selection pane="bottomLeft" activeCell="K25" sqref="K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64"/>
      <c r="B1" s="65"/>
      <c r="C1" s="65"/>
      <c r="D1" s="65"/>
      <c r="E1" s="65"/>
      <c r="F1" s="65"/>
      <c r="G1" s="65"/>
      <c r="H1" s="66"/>
      <c r="I1" s="69"/>
      <c r="J1" s="65"/>
      <c r="K1" s="65"/>
      <c r="L1" s="15"/>
      <c r="M1" s="173"/>
    </row>
    <row r="2" spans="1:15">
      <c r="A2" s="67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73"/>
    </row>
    <row r="3" spans="1:15">
      <c r="A3" s="67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73"/>
    </row>
    <row r="4" spans="1:15">
      <c r="A4" s="67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67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67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67"/>
      <c r="B7" s="10"/>
      <c r="C7" s="192" t="s">
        <v>85</v>
      </c>
      <c r="D7" s="192"/>
      <c r="E7" s="192"/>
      <c r="F7" s="192"/>
      <c r="G7" s="192"/>
      <c r="H7" s="192"/>
      <c r="I7" s="192"/>
      <c r="J7" s="192"/>
      <c r="K7" s="192"/>
      <c r="L7" s="18"/>
      <c r="M7" s="16"/>
    </row>
    <row r="8" spans="1:15">
      <c r="A8" s="67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  <c r="M8" s="16"/>
    </row>
    <row r="9" spans="1:15">
      <c r="A9" s="67"/>
      <c r="B9" s="10"/>
      <c r="C9" s="60"/>
      <c r="D9" s="60"/>
      <c r="E9" s="60"/>
      <c r="F9" s="60"/>
      <c r="G9" s="60"/>
      <c r="H9" s="10"/>
      <c r="I9" s="10"/>
      <c r="J9" s="10"/>
      <c r="K9" s="10"/>
      <c r="L9" s="18"/>
      <c r="M9" s="16"/>
    </row>
    <row r="10" spans="1:15" ht="15.75" customHeight="1">
      <c r="A10" s="67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  <c r="M10" s="16"/>
    </row>
    <row r="11" spans="1:15">
      <c r="A11" s="67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M11" s="16"/>
      <c r="O11" s="84"/>
    </row>
    <row r="12" spans="1:15" ht="12" customHeight="1">
      <c r="A12" s="67"/>
      <c r="B12" s="11"/>
      <c r="C12" s="60"/>
      <c r="D12" s="60"/>
      <c r="E12" s="60"/>
      <c r="F12" s="60"/>
      <c r="G12" s="60"/>
      <c r="H12" s="60"/>
      <c r="I12" s="60"/>
      <c r="J12" s="60"/>
      <c r="K12" s="60"/>
      <c r="L12" s="18"/>
      <c r="M12" s="16"/>
    </row>
    <row r="13" spans="1:15">
      <c r="A13" s="67"/>
      <c r="B13" s="12" t="s">
        <v>26</v>
      </c>
      <c r="C13" s="26">
        <v>7225.8813333333328</v>
      </c>
      <c r="D13" s="26">
        <v>7058.708333333333</v>
      </c>
      <c r="E13" s="26">
        <v>6999.7966666666671</v>
      </c>
      <c r="F13" s="26">
        <v>7215.1619999999994</v>
      </c>
      <c r="G13" s="26">
        <v>7383.8373333333329</v>
      </c>
      <c r="H13" s="28">
        <f t="shared" ref="H13:H27" si="0">IF(OR(OR(G13=0,F13=0),G13=""),"",(G13/F13-1)*100)</f>
        <v>2.3377899669242863</v>
      </c>
      <c r="I13" s="27">
        <f>IF(OR(OR(G13=0,F13=0),F13=""),"",(F13/E13-1)*100)</f>
        <v>3.0767369909316278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  <c r="M13" s="16"/>
    </row>
    <row r="14" spans="1:15">
      <c r="A14" s="67"/>
      <c r="B14" s="11" t="s">
        <v>28</v>
      </c>
      <c r="C14" s="25">
        <f>C13-SUM(C15:C27)</f>
        <v>2785.4733333333324</v>
      </c>
      <c r="D14" s="25">
        <f t="shared" ref="D14:G14" si="3">D13-SUM(D15:D27)</f>
        <v>2643.2690000000011</v>
      </c>
      <c r="E14" s="25">
        <f t="shared" si="3"/>
        <v>2646.4026666666678</v>
      </c>
      <c r="F14" s="25">
        <f t="shared" si="3"/>
        <v>2743.8680000000004</v>
      </c>
      <c r="G14" s="26">
        <f t="shared" si="3"/>
        <v>2754.4703333333337</v>
      </c>
      <c r="H14" s="54">
        <f t="shared" ref="H14" si="4">IF(OR(OR(G14=0,F14=0),G14=""),"",(G14/F14-1)*100)</f>
        <v>0.38640099791000804</v>
      </c>
      <c r="I14" s="53">
        <f t="shared" ref="I14" si="5">IF(OR(OR(G14=0,F14=0),F14=""),"",(F14/E14-1)*100)</f>
        <v>3.6829366354930837</v>
      </c>
      <c r="J14" s="54">
        <f t="shared" ref="J14" si="6">IF(G14=0,"",G14/$G$13*100)</f>
        <v>37.304049493325792</v>
      </c>
      <c r="K14" s="53">
        <f t="shared" ref="K14" si="7">IF(F14=0,"",F14/$F$13*100)</f>
        <v>38.029194632081726</v>
      </c>
      <c r="L14" s="18"/>
      <c r="M14" s="16"/>
    </row>
    <row r="15" spans="1:15">
      <c r="A15" s="67"/>
      <c r="B15" s="12" t="s">
        <v>4</v>
      </c>
      <c r="C15" s="109">
        <v>1930.1576666666665</v>
      </c>
      <c r="D15" s="109">
        <v>1971.2743333333333</v>
      </c>
      <c r="E15" s="109">
        <v>1879.4383333333333</v>
      </c>
      <c r="F15" s="109">
        <v>1891.8273333333332</v>
      </c>
      <c r="G15" s="109">
        <v>1985.0636666666667</v>
      </c>
      <c r="H15" s="50">
        <f t="shared" si="0"/>
        <v>4.9283743653843137</v>
      </c>
      <c r="I15" s="36">
        <f>IF(OR(OR(G15=0,F15=0),F15=""),"",(F15/E15-1)*100)</f>
        <v>0.65918629945294072</v>
      </c>
      <c r="J15" s="50">
        <f t="shared" si="1"/>
        <v>26.883903004002619</v>
      </c>
      <c r="K15" s="36">
        <f t="shared" si="2"/>
        <v>26.220164333570516</v>
      </c>
      <c r="L15" s="18"/>
      <c r="M15" s="16"/>
      <c r="O15" s="58"/>
    </row>
    <row r="16" spans="1:15">
      <c r="A16" s="67"/>
      <c r="B16" s="11" t="s">
        <v>23</v>
      </c>
      <c r="C16" s="55">
        <v>767.08733333333339</v>
      </c>
      <c r="D16" s="55">
        <v>776.34766666666656</v>
      </c>
      <c r="E16" s="55">
        <v>766.18166666666673</v>
      </c>
      <c r="F16" s="55">
        <v>829.721</v>
      </c>
      <c r="G16" s="56">
        <v>888.26933333333329</v>
      </c>
      <c r="H16" s="54">
        <f t="shared" si="0"/>
        <v>7.0563880308360583</v>
      </c>
      <c r="I16" s="53">
        <f t="shared" ref="I16:I27" si="8">IF(OR(OR(G16=0,F16=0),F16=""),"",(F16/E16-1)*100)</f>
        <v>8.2929853450769855</v>
      </c>
      <c r="J16" s="54">
        <f t="shared" si="1"/>
        <v>12.029914707402366</v>
      </c>
      <c r="K16" s="53">
        <f t="shared" si="2"/>
        <v>11.499686354928691</v>
      </c>
      <c r="L16" s="18"/>
      <c r="M16" s="16"/>
      <c r="N16" s="23" t="s">
        <v>4</v>
      </c>
      <c r="O16" s="34">
        <f>J15</f>
        <v>26.883903004002619</v>
      </c>
    </row>
    <row r="17" spans="1:15">
      <c r="A17" s="67"/>
      <c r="B17" s="11" t="s">
        <v>24</v>
      </c>
      <c r="C17" s="55">
        <v>540.97166666666669</v>
      </c>
      <c r="D17" s="55">
        <v>499.42066666666665</v>
      </c>
      <c r="E17" s="55">
        <v>495.07466666666664</v>
      </c>
      <c r="F17" s="55">
        <v>499.15333333333331</v>
      </c>
      <c r="G17" s="56">
        <v>494.6686666666667</v>
      </c>
      <c r="H17" s="28">
        <f t="shared" si="0"/>
        <v>-0.89845471665351839</v>
      </c>
      <c r="I17" s="27">
        <f t="shared" si="8"/>
        <v>0.82384879317867199</v>
      </c>
      <c r="J17" s="28">
        <f t="shared" si="1"/>
        <v>6.6993440447767183</v>
      </c>
      <c r="K17" s="27">
        <f t="shared" si="2"/>
        <v>6.9181167842570046</v>
      </c>
      <c r="L17" s="18"/>
      <c r="M17" s="16"/>
      <c r="N17" s="23" t="s">
        <v>37</v>
      </c>
      <c r="O17" s="34">
        <f>100-O16</f>
        <v>73.116096995997381</v>
      </c>
    </row>
    <row r="18" spans="1:15">
      <c r="A18" s="67"/>
      <c r="B18" s="11" t="s">
        <v>25</v>
      </c>
      <c r="C18" s="25">
        <v>252.113</v>
      </c>
      <c r="D18" s="25">
        <v>254.78133333333335</v>
      </c>
      <c r="E18" s="25">
        <v>278.62433333333331</v>
      </c>
      <c r="F18" s="25">
        <v>283.87433333333331</v>
      </c>
      <c r="G18" s="26">
        <v>299.09066666666666</v>
      </c>
      <c r="H18" s="28">
        <f t="shared" si="0"/>
        <v>5.3602356911450322</v>
      </c>
      <c r="I18" s="27">
        <f t="shared" si="8"/>
        <v>1.8842575367310488</v>
      </c>
      <c r="J18" s="28">
        <f t="shared" si="1"/>
        <v>4.0506128881856913</v>
      </c>
      <c r="K18" s="27">
        <f t="shared" si="2"/>
        <v>3.9344138542327025</v>
      </c>
      <c r="L18" s="18"/>
      <c r="M18" s="16"/>
    </row>
    <row r="19" spans="1:15">
      <c r="A19" s="67"/>
      <c r="B19" s="11" t="s">
        <v>19</v>
      </c>
      <c r="C19" s="25">
        <v>195.42600000000002</v>
      </c>
      <c r="D19" s="25">
        <v>192.10433333333333</v>
      </c>
      <c r="E19" s="25">
        <v>206.94366666666667</v>
      </c>
      <c r="F19" s="25">
        <v>213.39099999999999</v>
      </c>
      <c r="G19" s="26">
        <v>206.00899999999999</v>
      </c>
      <c r="H19" s="28">
        <f t="shared" si="0"/>
        <v>-3.4593773870500666</v>
      </c>
      <c r="I19" s="27">
        <f t="shared" si="8"/>
        <v>3.1155016421538173</v>
      </c>
      <c r="J19" s="28">
        <f t="shared" si="1"/>
        <v>2.7899991657454355</v>
      </c>
      <c r="K19" s="27">
        <f t="shared" si="2"/>
        <v>2.9575358113927313</v>
      </c>
      <c r="L19" s="18"/>
      <c r="M19" s="16"/>
    </row>
    <row r="20" spans="1:15">
      <c r="A20" s="67"/>
      <c r="B20" s="11" t="s">
        <v>5</v>
      </c>
      <c r="C20" s="25">
        <v>128.41466666666668</v>
      </c>
      <c r="D20" s="25">
        <v>129.27600000000001</v>
      </c>
      <c r="E20" s="25">
        <v>126.46233333333335</v>
      </c>
      <c r="F20" s="25">
        <v>140.16466666666668</v>
      </c>
      <c r="G20" s="26">
        <v>141.34300000000002</v>
      </c>
      <c r="H20" s="28">
        <f t="shared" si="0"/>
        <v>0.84067786936319333</v>
      </c>
      <c r="I20" s="27">
        <f t="shared" si="8"/>
        <v>10.835110322704789</v>
      </c>
      <c r="J20" s="28">
        <f t="shared" si="1"/>
        <v>1.914221476168309</v>
      </c>
      <c r="K20" s="27">
        <f t="shared" si="2"/>
        <v>1.9426406041425914</v>
      </c>
      <c r="L20" s="18"/>
      <c r="M20" s="16"/>
    </row>
    <row r="21" spans="1:15">
      <c r="A21" s="67"/>
      <c r="B21" s="11" t="s">
        <v>22</v>
      </c>
      <c r="C21" s="25">
        <v>131.42133333333334</v>
      </c>
      <c r="D21" s="25">
        <v>129.66033333333334</v>
      </c>
      <c r="E21" s="25">
        <v>122.75133333333333</v>
      </c>
      <c r="F21" s="25">
        <v>120.14933333333335</v>
      </c>
      <c r="G21" s="26">
        <v>136.06299999999999</v>
      </c>
      <c r="H21" s="28">
        <f t="shared" si="0"/>
        <v>13.244906338778396</v>
      </c>
      <c r="I21" s="27">
        <f t="shared" si="8"/>
        <v>-2.1197325758851138</v>
      </c>
      <c r="J21" s="28">
        <f t="shared" si="1"/>
        <v>1.8427139420550613</v>
      </c>
      <c r="K21" s="27">
        <f t="shared" si="2"/>
        <v>1.6652340354011923</v>
      </c>
      <c r="L21" s="18"/>
      <c r="M21" s="16"/>
    </row>
    <row r="22" spans="1:15">
      <c r="A22" s="67"/>
      <c r="B22" s="11" t="s">
        <v>20</v>
      </c>
      <c r="C22" s="25">
        <v>120.21933333333334</v>
      </c>
      <c r="D22" s="25">
        <v>92.532666666666671</v>
      </c>
      <c r="E22" s="25">
        <v>124.01733333333335</v>
      </c>
      <c r="F22" s="25">
        <v>124.991</v>
      </c>
      <c r="G22" s="26">
        <v>113.53566666666666</v>
      </c>
      <c r="H22" s="28">
        <f t="shared" si="0"/>
        <v>-9.1649265413776497</v>
      </c>
      <c r="I22" s="27">
        <f t="shared" si="8"/>
        <v>0.78510530786017885</v>
      </c>
      <c r="J22" s="28">
        <f t="shared" si="1"/>
        <v>1.5376241585675956</v>
      </c>
      <c r="K22" s="27">
        <f t="shared" si="2"/>
        <v>1.7323380958043633</v>
      </c>
      <c r="L22" s="18"/>
      <c r="M22" s="16"/>
    </row>
    <row r="23" spans="1:15">
      <c r="A23" s="67"/>
      <c r="B23" s="11" t="s">
        <v>7</v>
      </c>
      <c r="C23" s="25">
        <v>101.07133333333333</v>
      </c>
      <c r="D23" s="25">
        <v>96.546999999999997</v>
      </c>
      <c r="E23" s="25">
        <v>90.978999999999985</v>
      </c>
      <c r="F23" s="25">
        <v>90.739666666666665</v>
      </c>
      <c r="G23" s="26">
        <v>100.35966666666667</v>
      </c>
      <c r="H23" s="28">
        <f t="shared" si="0"/>
        <v>10.601758143259655</v>
      </c>
      <c r="I23" s="27">
        <f t="shared" si="8"/>
        <v>-0.26306437016599959</v>
      </c>
      <c r="J23" s="28">
        <f t="shared" si="1"/>
        <v>1.3591803575304477</v>
      </c>
      <c r="K23" s="27">
        <f t="shared" si="2"/>
        <v>1.2576247999236423</v>
      </c>
      <c r="L23" s="18"/>
      <c r="M23" s="16"/>
    </row>
    <row r="24" spans="1:15">
      <c r="A24" s="67"/>
      <c r="B24" s="11" t="s">
        <v>21</v>
      </c>
      <c r="C24" s="25">
        <v>88.777666666666647</v>
      </c>
      <c r="D24" s="25">
        <v>92.98633333333332</v>
      </c>
      <c r="E24" s="25">
        <v>88.102000000000004</v>
      </c>
      <c r="F24" s="25">
        <v>93.138000000000005</v>
      </c>
      <c r="G24" s="26">
        <v>94.467333333333329</v>
      </c>
      <c r="H24" s="28">
        <f t="shared" si="0"/>
        <v>1.4272727923439588</v>
      </c>
      <c r="I24" s="27">
        <f t="shared" si="8"/>
        <v>5.7161017911057543</v>
      </c>
      <c r="J24" s="28">
        <f t="shared" si="1"/>
        <v>1.2793799357804561</v>
      </c>
      <c r="K24" s="27">
        <f t="shared" si="2"/>
        <v>1.2908649868152651</v>
      </c>
      <c r="L24" s="18"/>
      <c r="M24" s="16"/>
    </row>
    <row r="25" spans="1:15">
      <c r="A25" s="67"/>
      <c r="B25" s="11" t="s">
        <v>10</v>
      </c>
      <c r="C25" s="25">
        <v>63.83133333333334</v>
      </c>
      <c r="D25" s="25">
        <v>59.288333333333341</v>
      </c>
      <c r="E25" s="25">
        <v>58.197666666666663</v>
      </c>
      <c r="F25" s="25">
        <v>61.930999999999997</v>
      </c>
      <c r="G25" s="26">
        <v>67.156999999999996</v>
      </c>
      <c r="H25" s="28">
        <f t="shared" si="0"/>
        <v>8.4384234066945396</v>
      </c>
      <c r="I25" s="27">
        <f t="shared" si="8"/>
        <v>6.4149192693865098</v>
      </c>
      <c r="J25" s="28">
        <f t="shared" si="1"/>
        <v>0.90951353569002424</v>
      </c>
      <c r="K25" s="27">
        <f t="shared" si="2"/>
        <v>0.85834524574777393</v>
      </c>
      <c r="L25" s="18"/>
      <c r="M25" s="16"/>
    </row>
    <row r="26" spans="1:15">
      <c r="A26" s="67"/>
      <c r="B26" s="11" t="s">
        <v>8</v>
      </c>
      <c r="C26" s="25">
        <v>48.773666666666671</v>
      </c>
      <c r="D26" s="25">
        <v>48.740999999999993</v>
      </c>
      <c r="E26" s="25">
        <v>46.757999999999996</v>
      </c>
      <c r="F26" s="25">
        <v>48.048999999999999</v>
      </c>
      <c r="G26" s="26">
        <v>51.126000000000005</v>
      </c>
      <c r="H26" s="28">
        <f t="shared" si="0"/>
        <v>6.4038793731399313</v>
      </c>
      <c r="I26" s="27">
        <f t="shared" si="8"/>
        <v>2.761024851362337</v>
      </c>
      <c r="J26" s="28">
        <f t="shared" si="1"/>
        <v>0.69240420247611101</v>
      </c>
      <c r="K26" s="27">
        <f t="shared" si="2"/>
        <v>0.66594485335187215</v>
      </c>
      <c r="L26" s="18"/>
      <c r="M26" s="16"/>
    </row>
    <row r="27" spans="1:15">
      <c r="A27" s="67"/>
      <c r="B27" s="11" t="s">
        <v>18</v>
      </c>
      <c r="C27" s="25">
        <v>72.143000000000001</v>
      </c>
      <c r="D27" s="25">
        <v>72.479333333333329</v>
      </c>
      <c r="E27" s="25">
        <v>69.863666666666674</v>
      </c>
      <c r="F27" s="25">
        <v>74.164333333333346</v>
      </c>
      <c r="G27" s="26">
        <v>52.213999999999999</v>
      </c>
      <c r="H27" s="28">
        <f t="shared" si="0"/>
        <v>-29.596886194172413</v>
      </c>
      <c r="I27" s="27">
        <f t="shared" si="8"/>
        <v>6.155798674561419</v>
      </c>
      <c r="J27" s="28">
        <f t="shared" si="1"/>
        <v>0.70713908829338601</v>
      </c>
      <c r="K27" s="27">
        <f t="shared" si="2"/>
        <v>1.0278956083499353</v>
      </c>
      <c r="L27" s="18"/>
      <c r="M27" s="16"/>
    </row>
    <row r="28" spans="1:15" ht="14.25" customHeight="1">
      <c r="A28" s="67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7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7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7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7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7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7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7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7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7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7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7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7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7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7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7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7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7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100"/>
      <c r="B47" s="100"/>
      <c r="C47" s="100"/>
      <c r="D47" s="100"/>
      <c r="E47" s="100"/>
      <c r="F47" s="100"/>
      <c r="G47" s="100"/>
      <c r="H47" s="100"/>
      <c r="I47" s="100"/>
      <c r="J47" s="100"/>
      <c r="K47" s="100"/>
      <c r="L47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51"/>
  <sheetViews>
    <sheetView zoomScaleNormal="100" zoomScaleSheetLayoutView="100" workbookViewId="0">
      <pane ySplit="11" topLeftCell="A24" activePane="bottomLeft" state="frozen"/>
      <selection activeCell="L12" sqref="L12"/>
      <selection pane="bottomLeft" activeCell="K33" sqref="K3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86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26</v>
      </c>
      <c r="C13" s="26">
        <v>9260.9169999999995</v>
      </c>
      <c r="D13" s="26">
        <v>10198.100333333336</v>
      </c>
      <c r="E13" s="26">
        <v>10650.070000000002</v>
      </c>
      <c r="F13" s="26">
        <v>11409.723333333335</v>
      </c>
      <c r="G13" s="26">
        <v>11814.548000000003</v>
      </c>
      <c r="H13" s="28">
        <f t="shared" ref="H13:H21" si="0">IF(OR(OR(G13=0,F13=0),G13=""),"",(G13/F13-1)*100)</f>
        <v>3.5480673355503534</v>
      </c>
      <c r="I13" s="27">
        <f>IF(OR(OR(G13=0,F13=0),F13=""),"",(F13/E13-1)*100)</f>
        <v>7.1328482660990344</v>
      </c>
      <c r="J13" s="28">
        <f t="shared" ref="J13:J21" si="1">IF(G13=0,"",G13/$G$13*100)</f>
        <v>100</v>
      </c>
      <c r="K13" s="27">
        <f t="shared" ref="K13:K21" si="2">IF(F13=0,"",F13/$F$13*100)</f>
        <v>100</v>
      </c>
      <c r="L13" s="18"/>
    </row>
    <row r="14" spans="1:15">
      <c r="A14" s="16"/>
      <c r="B14" s="11" t="s">
        <v>28</v>
      </c>
      <c r="C14" s="25">
        <f>C13-SUM(C15:C36)</f>
        <v>5665.7086666666655</v>
      </c>
      <c r="D14" s="25">
        <f>D13-SUM(D15:D36)</f>
        <v>6162.7816666666677</v>
      </c>
      <c r="E14" s="25">
        <f>E13-SUM(E15:E36)</f>
        <v>6440.354666666668</v>
      </c>
      <c r="F14" s="25">
        <f>F13-SUM(F15:F36)</f>
        <v>6924.5296666666682</v>
      </c>
      <c r="G14" s="26">
        <f>G13-SUM(G15:G36)</f>
        <v>6471.7850000000026</v>
      </c>
      <c r="H14" s="54">
        <f t="shared" si="0"/>
        <v>-6.5382731890959995</v>
      </c>
      <c r="I14" s="53">
        <f t="shared" ref="I14" si="3">IF(OR(OR(G14=0,F14=0),F14=""),"",(F14/E14-1)*100)</f>
        <v>7.5178313161221366</v>
      </c>
      <c r="J14" s="54">
        <f t="shared" si="1"/>
        <v>54.778100694161139</v>
      </c>
      <c r="K14" s="53">
        <f t="shared" si="2"/>
        <v>60.6897245828631</v>
      </c>
      <c r="L14" s="18"/>
    </row>
    <row r="15" spans="1:15">
      <c r="A15" s="16"/>
      <c r="B15" s="12" t="s">
        <v>4</v>
      </c>
      <c r="C15" s="29">
        <v>1203.387666666667</v>
      </c>
      <c r="D15" s="29">
        <v>1351.4113333333335</v>
      </c>
      <c r="E15" s="29">
        <v>1442.7146666666665</v>
      </c>
      <c r="F15" s="29">
        <v>1548.9476666666669</v>
      </c>
      <c r="G15" s="109">
        <v>1702.1849999999997</v>
      </c>
      <c r="H15" s="50">
        <f t="shared" si="0"/>
        <v>9.8929961696575077</v>
      </c>
      <c r="I15" s="36">
        <f>IF(OR(OR(G15=0,F15=0),F15=""),"",(F15/E15-1)*100)</f>
        <v>7.3634102747043739</v>
      </c>
      <c r="J15" s="50">
        <f t="shared" si="1"/>
        <v>14.407533830325118</v>
      </c>
      <c r="K15" s="36">
        <f t="shared" si="2"/>
        <v>13.575681209915402</v>
      </c>
      <c r="L15" s="18"/>
    </row>
    <row r="16" spans="1:15">
      <c r="A16" s="16"/>
      <c r="B16" s="11" t="s">
        <v>23</v>
      </c>
      <c r="C16" s="55">
        <v>532.48299999999995</v>
      </c>
      <c r="D16" s="55">
        <v>612.49166666666679</v>
      </c>
      <c r="E16" s="55">
        <v>637.40199999999993</v>
      </c>
      <c r="F16" s="55">
        <v>666.58500000000026</v>
      </c>
      <c r="G16" s="56">
        <v>643.44899999999996</v>
      </c>
      <c r="H16" s="54">
        <f t="shared" si="0"/>
        <v>-3.4708251760841136</v>
      </c>
      <c r="I16" s="53">
        <f t="shared" ref="I16:I21" si="4">IF(OR(OR(G16=0,F16=0),F16=""),"",(F16/E16-1)*100)</f>
        <v>4.5784293114863761</v>
      </c>
      <c r="J16" s="54">
        <f t="shared" si="1"/>
        <v>5.4462430555955237</v>
      </c>
      <c r="K16" s="53">
        <f t="shared" si="2"/>
        <v>5.8422538437245208</v>
      </c>
      <c r="L16" s="18"/>
      <c r="N16" s="23" t="s">
        <v>4</v>
      </c>
      <c r="O16" s="34">
        <f>J15</f>
        <v>14.407533830325118</v>
      </c>
    </row>
    <row r="17" spans="1:15">
      <c r="A17" s="16"/>
      <c r="B17" s="11" t="s">
        <v>24</v>
      </c>
      <c r="C17" s="55">
        <v>466.77333333333331</v>
      </c>
      <c r="D17" s="55">
        <v>519.96633333333341</v>
      </c>
      <c r="E17" s="55">
        <v>540.03866666666681</v>
      </c>
      <c r="F17" s="55">
        <v>567.03533333333337</v>
      </c>
      <c r="G17" s="56">
        <v>503.40866666666659</v>
      </c>
      <c r="H17" s="28">
        <f t="shared" si="0"/>
        <v>-11.220935085761873</v>
      </c>
      <c r="I17" s="27">
        <f t="shared" si="4"/>
        <v>4.9990247611899186</v>
      </c>
      <c r="J17" s="28">
        <f t="shared" si="1"/>
        <v>4.2609219300363117</v>
      </c>
      <c r="K17" s="27">
        <f t="shared" si="2"/>
        <v>4.9697553285691702</v>
      </c>
      <c r="L17" s="18"/>
      <c r="N17" s="23" t="s">
        <v>37</v>
      </c>
      <c r="O17" s="34">
        <f>100-O16</f>
        <v>85.592466169674879</v>
      </c>
    </row>
    <row r="18" spans="1:15">
      <c r="A18" s="16"/>
      <c r="B18" s="11" t="s">
        <v>25</v>
      </c>
      <c r="C18" s="25">
        <v>377.57</v>
      </c>
      <c r="D18" s="25">
        <v>379.96066666666673</v>
      </c>
      <c r="E18" s="25">
        <v>355.31400000000008</v>
      </c>
      <c r="F18" s="25">
        <v>423.32366666666667</v>
      </c>
      <c r="G18" s="26">
        <v>425.7713333333333</v>
      </c>
      <c r="H18" s="28">
        <f t="shared" si="0"/>
        <v>0.57820217941983998</v>
      </c>
      <c r="I18" s="27">
        <f t="shared" si="4"/>
        <v>19.140722478333693</v>
      </c>
      <c r="J18" s="28">
        <f t="shared" si="1"/>
        <v>3.6037885946490142</v>
      </c>
      <c r="K18" s="27">
        <f t="shared" si="2"/>
        <v>3.7102009777041043</v>
      </c>
      <c r="L18" s="18"/>
    </row>
    <row r="19" spans="1:15">
      <c r="A19" s="16"/>
      <c r="B19" s="11" t="s">
        <v>19</v>
      </c>
      <c r="C19" s="25">
        <v>192.13899999999998</v>
      </c>
      <c r="D19" s="25">
        <v>247.48066666666665</v>
      </c>
      <c r="E19" s="25">
        <v>274.56633333333332</v>
      </c>
      <c r="F19" s="25">
        <v>304.46566666666672</v>
      </c>
      <c r="G19" s="26">
        <v>305.33699999999999</v>
      </c>
      <c r="H19" s="28">
        <f t="shared" si="0"/>
        <v>0.28618443020940187</v>
      </c>
      <c r="I19" s="27">
        <f t="shared" si="4"/>
        <v>10.889657508385975</v>
      </c>
      <c r="J19" s="28">
        <f t="shared" si="1"/>
        <v>2.5844154173312419</v>
      </c>
      <c r="K19" s="27">
        <f t="shared" si="2"/>
        <v>2.6684754552914955</v>
      </c>
      <c r="L19" s="18"/>
    </row>
    <row r="20" spans="1:15">
      <c r="A20" s="16"/>
      <c r="B20" s="11" t="s">
        <v>5</v>
      </c>
      <c r="C20" s="25">
        <v>189.60966666666667</v>
      </c>
      <c r="D20" s="25">
        <v>184.58433333333329</v>
      </c>
      <c r="E20" s="25">
        <v>209.45400000000001</v>
      </c>
      <c r="F20" s="25">
        <v>204.36566666666664</v>
      </c>
      <c r="G20" s="26">
        <v>216.46433333333334</v>
      </c>
      <c r="H20" s="28">
        <f t="shared" si="0"/>
        <v>5.9201072587208969</v>
      </c>
      <c r="I20" s="27">
        <f t="shared" si="4"/>
        <v>-2.4293321365709719</v>
      </c>
      <c r="J20" s="28">
        <f t="shared" si="1"/>
        <v>1.8321846365458356</v>
      </c>
      <c r="K20" s="27">
        <f t="shared" si="2"/>
        <v>1.7911535687251541</v>
      </c>
      <c r="L20" s="18"/>
    </row>
    <row r="21" spans="1:15">
      <c r="A21" s="16"/>
      <c r="B21" s="11" t="s">
        <v>20</v>
      </c>
      <c r="C21" s="25">
        <v>150.4133333333333</v>
      </c>
      <c r="D21" s="25">
        <v>208.36466666666666</v>
      </c>
      <c r="E21" s="25">
        <v>186.78433333333334</v>
      </c>
      <c r="F21" s="25">
        <v>182.17533333333336</v>
      </c>
      <c r="G21" s="26">
        <v>205.73200000000003</v>
      </c>
      <c r="H21" s="28">
        <f t="shared" si="0"/>
        <v>12.930766331336475</v>
      </c>
      <c r="I21" s="27">
        <f t="shared" si="4"/>
        <v>-2.4675517040151362</v>
      </c>
      <c r="J21" s="28">
        <f t="shared" si="1"/>
        <v>1.7413446540654791</v>
      </c>
      <c r="K21" s="27">
        <f t="shared" si="2"/>
        <v>1.5966674038546655</v>
      </c>
      <c r="L21" s="18"/>
    </row>
    <row r="22" spans="1:15">
      <c r="A22" s="16"/>
      <c r="B22" s="11" t="s">
        <v>15</v>
      </c>
      <c r="C22" s="25"/>
      <c r="D22" s="25"/>
      <c r="E22" s="25"/>
      <c r="F22" s="25"/>
      <c r="G22" s="26">
        <v>169.90733333333333</v>
      </c>
      <c r="H22" s="28" t="str">
        <f t="shared" ref="H22:H36" si="5">IF(OR(OR(G22=0,F22=0),G22=""),"",(G22/F22-1)*100)</f>
        <v/>
      </c>
      <c r="I22" s="27" t="str">
        <f t="shared" ref="I22:I36" si="6">IF(OR(OR(G22=0,F22=0),F22=""),"",(F22/E22-1)*100)</f>
        <v/>
      </c>
      <c r="J22" s="28">
        <f t="shared" ref="J22:J36" si="7">IF(G22=0,"",G22/$G$13*100)</f>
        <v>1.4381196244945917</v>
      </c>
      <c r="K22" s="27" t="str">
        <f t="shared" ref="K22:K36" si="8">IF(F22=0,"",F22/$F$13*100)</f>
        <v/>
      </c>
      <c r="L22" s="18"/>
    </row>
    <row r="23" spans="1:15">
      <c r="A23" s="16"/>
      <c r="B23" s="11" t="s">
        <v>9</v>
      </c>
      <c r="C23" s="25"/>
      <c r="D23" s="25"/>
      <c r="E23" s="25"/>
      <c r="F23" s="25"/>
      <c r="G23" s="26">
        <v>138.92333333333332</v>
      </c>
      <c r="H23" s="28" t="str">
        <f t="shared" si="5"/>
        <v/>
      </c>
      <c r="I23" s="27" t="str">
        <f t="shared" si="6"/>
        <v/>
      </c>
      <c r="J23" s="28">
        <f t="shared" si="7"/>
        <v>1.1758666800738657</v>
      </c>
      <c r="K23" s="27" t="str">
        <f t="shared" si="8"/>
        <v/>
      </c>
      <c r="L23" s="18"/>
    </row>
    <row r="24" spans="1:15">
      <c r="A24" s="16"/>
      <c r="B24" s="11" t="s">
        <v>22</v>
      </c>
      <c r="C24" s="25">
        <v>94.887000000000029</v>
      </c>
      <c r="D24" s="25">
        <v>96.246000000000009</v>
      </c>
      <c r="E24" s="25">
        <v>111.44333333333331</v>
      </c>
      <c r="F24" s="25">
        <v>119.63033333333331</v>
      </c>
      <c r="G24" s="26">
        <v>122.99600000000004</v>
      </c>
      <c r="H24" s="28">
        <f t="shared" si="5"/>
        <v>2.8133890234082637</v>
      </c>
      <c r="I24" s="27">
        <f t="shared" si="6"/>
        <v>7.3463344599647096</v>
      </c>
      <c r="J24" s="28">
        <f t="shared" si="7"/>
        <v>1.0410554851527118</v>
      </c>
      <c r="K24" s="27">
        <f t="shared" si="8"/>
        <v>1.048494602702899</v>
      </c>
      <c r="L24" s="18"/>
    </row>
    <row r="25" spans="1:15">
      <c r="A25" s="16"/>
      <c r="B25" s="11" t="s">
        <v>7</v>
      </c>
      <c r="C25" s="25">
        <v>102.99233333333335</v>
      </c>
      <c r="D25" s="25">
        <v>112.73766666666668</v>
      </c>
      <c r="E25" s="25">
        <v>120.80733333333336</v>
      </c>
      <c r="F25" s="25">
        <v>123.81699999999998</v>
      </c>
      <c r="G25" s="26">
        <v>119.12466666666666</v>
      </c>
      <c r="H25" s="28">
        <f t="shared" si="5"/>
        <v>-3.7897326969102196</v>
      </c>
      <c r="I25" s="27">
        <f t="shared" si="6"/>
        <v>2.4912946785790702</v>
      </c>
      <c r="J25" s="28">
        <f t="shared" si="7"/>
        <v>1.0082879740017698</v>
      </c>
      <c r="K25" s="27">
        <f t="shared" si="8"/>
        <v>1.0851884518380079</v>
      </c>
      <c r="L25" s="18"/>
    </row>
    <row r="26" spans="1:15">
      <c r="A26" s="16"/>
      <c r="B26" s="11" t="s">
        <v>3</v>
      </c>
      <c r="C26" s="25"/>
      <c r="D26" s="25"/>
      <c r="E26" s="25"/>
      <c r="F26" s="25"/>
      <c r="G26" s="26">
        <v>109.863</v>
      </c>
      <c r="H26" s="28" t="str">
        <f t="shared" si="5"/>
        <v/>
      </c>
      <c r="I26" s="27" t="str">
        <f t="shared" si="6"/>
        <v/>
      </c>
      <c r="J26" s="28">
        <f t="shared" si="7"/>
        <v>0.92989592153673561</v>
      </c>
      <c r="K26" s="27" t="str">
        <f t="shared" si="8"/>
        <v/>
      </c>
      <c r="L26" s="18"/>
    </row>
    <row r="27" spans="1:15">
      <c r="A27" s="16"/>
      <c r="B27" s="11" t="s">
        <v>14</v>
      </c>
      <c r="C27" s="25"/>
      <c r="D27" s="25"/>
      <c r="E27" s="25"/>
      <c r="F27" s="25"/>
      <c r="G27" s="26">
        <v>102.62733333333334</v>
      </c>
      <c r="H27" s="28" t="str">
        <f t="shared" si="5"/>
        <v/>
      </c>
      <c r="I27" s="27" t="str">
        <f t="shared" si="6"/>
        <v/>
      </c>
      <c r="J27" s="28">
        <f t="shared" si="7"/>
        <v>0.86865221871656306</v>
      </c>
      <c r="K27" s="27" t="str">
        <f t="shared" si="8"/>
        <v/>
      </c>
      <c r="L27" s="18"/>
    </row>
    <row r="28" spans="1:15">
      <c r="A28" s="16"/>
      <c r="B28" s="11" t="s">
        <v>11</v>
      </c>
      <c r="C28" s="25"/>
      <c r="D28" s="25"/>
      <c r="E28" s="25"/>
      <c r="F28" s="25"/>
      <c r="G28" s="26">
        <v>92.045000000000002</v>
      </c>
      <c r="H28" s="28" t="str">
        <f t="shared" si="5"/>
        <v/>
      </c>
      <c r="I28" s="27" t="str">
        <f t="shared" si="6"/>
        <v/>
      </c>
      <c r="J28" s="28">
        <f t="shared" si="7"/>
        <v>0.7790818573846412</v>
      </c>
      <c r="K28" s="27" t="str">
        <f t="shared" si="8"/>
        <v/>
      </c>
      <c r="L28" s="18"/>
    </row>
    <row r="29" spans="1:15">
      <c r="A29" s="16"/>
      <c r="B29" s="11" t="s">
        <v>8</v>
      </c>
      <c r="C29" s="25">
        <v>72.344999999999999</v>
      </c>
      <c r="D29" s="25">
        <v>80.362333333333339</v>
      </c>
      <c r="E29" s="25">
        <v>86.109666666666683</v>
      </c>
      <c r="F29" s="25">
        <v>80.696666666666658</v>
      </c>
      <c r="G29" s="26">
        <v>90.761333333333312</v>
      </c>
      <c r="H29" s="28">
        <f t="shared" si="5"/>
        <v>12.472221074806878</v>
      </c>
      <c r="I29" s="27">
        <f t="shared" si="6"/>
        <v>-6.2861699615606721</v>
      </c>
      <c r="J29" s="28">
        <f t="shared" si="7"/>
        <v>0.76821672173436761</v>
      </c>
      <c r="K29" s="27">
        <f t="shared" si="8"/>
        <v>0.70726225614001137</v>
      </c>
      <c r="L29" s="18"/>
    </row>
    <row r="30" spans="1:15">
      <c r="A30" s="16"/>
      <c r="B30" s="11" t="s">
        <v>10</v>
      </c>
      <c r="C30" s="25">
        <v>69.412000000000006</v>
      </c>
      <c r="D30" s="25">
        <v>77.716999999999999</v>
      </c>
      <c r="E30" s="25">
        <v>77.947000000000003</v>
      </c>
      <c r="F30" s="25">
        <v>88.830666666666687</v>
      </c>
      <c r="G30" s="26">
        <v>86.720333333333357</v>
      </c>
      <c r="H30" s="28">
        <f t="shared" si="5"/>
        <v>-2.3756810711015652</v>
      </c>
      <c r="I30" s="27">
        <f t="shared" si="6"/>
        <v>13.962906419319143</v>
      </c>
      <c r="J30" s="28">
        <f t="shared" si="7"/>
        <v>0.73401312799553009</v>
      </c>
      <c r="K30" s="27">
        <f t="shared" si="8"/>
        <v>0.77855232832113663</v>
      </c>
      <c r="L30" s="18"/>
    </row>
    <row r="31" spans="1:15">
      <c r="A31" s="16"/>
      <c r="B31" s="11" t="s">
        <v>177</v>
      </c>
      <c r="C31" s="25"/>
      <c r="D31" s="25"/>
      <c r="E31" s="25"/>
      <c r="F31" s="25"/>
      <c r="G31" s="26">
        <v>73.397666666666666</v>
      </c>
      <c r="H31" s="28" t="str">
        <f t="shared" si="5"/>
        <v/>
      </c>
      <c r="I31" s="27" t="str">
        <f t="shared" si="6"/>
        <v/>
      </c>
      <c r="J31" s="28">
        <f t="shared" si="7"/>
        <v>0.62124819897186623</v>
      </c>
      <c r="K31" s="27" t="str">
        <f t="shared" si="8"/>
        <v/>
      </c>
      <c r="L31" s="18"/>
    </row>
    <row r="32" spans="1:15">
      <c r="A32" s="16"/>
      <c r="B32" s="11" t="s">
        <v>21</v>
      </c>
      <c r="C32" s="25">
        <v>55.5</v>
      </c>
      <c r="D32" s="25">
        <v>67.15866666666669</v>
      </c>
      <c r="E32" s="25">
        <v>68.244333333333316</v>
      </c>
      <c r="F32" s="25">
        <v>66.456000000000017</v>
      </c>
      <c r="G32" s="26">
        <v>70.814000000000021</v>
      </c>
      <c r="H32" s="28">
        <f t="shared" si="5"/>
        <v>6.5577224027928205</v>
      </c>
      <c r="I32" s="27">
        <f t="shared" si="6"/>
        <v>-2.620486194213878</v>
      </c>
      <c r="J32" s="28">
        <f t="shared" si="7"/>
        <v>0.59937968003515674</v>
      </c>
      <c r="K32" s="27">
        <f t="shared" si="8"/>
        <v>0.58245058235417335</v>
      </c>
      <c r="L32" s="18"/>
    </row>
    <row r="33" spans="1:14">
      <c r="A33" s="16"/>
      <c r="B33" s="11" t="s">
        <v>6</v>
      </c>
      <c r="C33" s="25"/>
      <c r="D33" s="25"/>
      <c r="E33" s="25"/>
      <c r="F33" s="25"/>
      <c r="G33" s="26">
        <v>52.157999999999994</v>
      </c>
      <c r="H33" s="28" t="str">
        <f t="shared" si="5"/>
        <v/>
      </c>
      <c r="I33" s="27" t="str">
        <f t="shared" si="6"/>
        <v/>
      </c>
      <c r="J33" s="28">
        <f t="shared" si="7"/>
        <v>0.44147266573380539</v>
      </c>
      <c r="K33" s="27" t="str">
        <f t="shared" si="8"/>
        <v/>
      </c>
      <c r="L33" s="18"/>
    </row>
    <row r="34" spans="1:14">
      <c r="A34" s="16"/>
      <c r="B34" s="11" t="s">
        <v>12</v>
      </c>
      <c r="C34" s="25"/>
      <c r="D34" s="25"/>
      <c r="E34" s="25"/>
      <c r="F34" s="25"/>
      <c r="G34" s="26">
        <v>35.173666666666662</v>
      </c>
      <c r="H34" s="28" t="str">
        <f t="shared" si="5"/>
        <v/>
      </c>
      <c r="I34" s="27" t="str">
        <f t="shared" si="6"/>
        <v/>
      </c>
      <c r="J34" s="28">
        <f t="shared" si="7"/>
        <v>0.29771487378667938</v>
      </c>
      <c r="K34" s="27" t="str">
        <f t="shared" si="8"/>
        <v/>
      </c>
      <c r="L34" s="18"/>
    </row>
    <row r="35" spans="1:14">
      <c r="A35" s="16"/>
      <c r="B35" s="11" t="s">
        <v>13</v>
      </c>
      <c r="C35" s="25"/>
      <c r="D35" s="25"/>
      <c r="E35" s="25"/>
      <c r="F35" s="25"/>
      <c r="G35" s="26">
        <v>23.620999999999999</v>
      </c>
      <c r="H35" s="28" t="str">
        <f t="shared" si="5"/>
        <v/>
      </c>
      <c r="I35" s="27" t="str">
        <f t="shared" si="6"/>
        <v/>
      </c>
      <c r="J35" s="28">
        <f t="shared" si="7"/>
        <v>0.19993147431454841</v>
      </c>
      <c r="K35" s="27" t="str">
        <f t="shared" si="8"/>
        <v/>
      </c>
      <c r="L35" s="18"/>
    </row>
    <row r="36" spans="1:14">
      <c r="A36" s="16"/>
      <c r="B36" s="11" t="s">
        <v>18</v>
      </c>
      <c r="C36" s="25">
        <v>87.696000000000026</v>
      </c>
      <c r="D36" s="25">
        <v>96.837333333333333</v>
      </c>
      <c r="E36" s="25">
        <v>98.889666666666656</v>
      </c>
      <c r="F36" s="25">
        <v>108.86466666666665</v>
      </c>
      <c r="G36" s="26">
        <v>52.282999999999994</v>
      </c>
      <c r="H36" s="28">
        <f t="shared" si="5"/>
        <v>-51.974316735763672</v>
      </c>
      <c r="I36" s="27">
        <f t="shared" si="6"/>
        <v>10.086999315735712</v>
      </c>
      <c r="J36" s="28">
        <f t="shared" si="7"/>
        <v>0.44253068335750112</v>
      </c>
      <c r="K36" s="27">
        <f t="shared" si="8"/>
        <v>0.95413940799616204</v>
      </c>
      <c r="L36" s="18"/>
    </row>
    <row r="37" spans="1:14" ht="14.25" customHeight="1">
      <c r="A37" s="16"/>
      <c r="B37" s="12"/>
      <c r="C37" s="4"/>
      <c r="D37" s="4"/>
      <c r="E37" s="4"/>
      <c r="F37" s="4"/>
      <c r="G37" s="4"/>
      <c r="H37" s="24"/>
      <c r="I37" s="24"/>
      <c r="J37" s="24"/>
      <c r="K37" s="24"/>
      <c r="L37" s="18"/>
    </row>
    <row r="38" spans="1:14" ht="14.25" customHeight="1">
      <c r="A38" s="16"/>
      <c r="B38" s="12"/>
      <c r="C38" s="4"/>
      <c r="D38" s="4"/>
      <c r="E38" s="4"/>
      <c r="F38" s="4"/>
      <c r="G38" s="4"/>
      <c r="H38" s="24"/>
      <c r="I38" s="24"/>
      <c r="J38" s="24"/>
      <c r="K38" s="24"/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74" t="s">
        <v>174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183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37" customWidth="1"/>
    <col min="12" max="12" width="1.85546875" style="9" customWidth="1"/>
    <col min="13" max="13" width="10.85546875" style="9"/>
    <col min="14" max="14" width="11.42578125" style="58" customWidth="1"/>
    <col min="15" max="15" width="10.85546875" style="58" customWidth="1"/>
    <col min="16" max="16" width="10.85546875" style="58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33"/>
      <c r="L1" s="15"/>
      <c r="M1" s="33"/>
    </row>
    <row r="2" spans="1:16">
      <c r="A2" s="16"/>
      <c r="B2" s="10"/>
      <c r="C2" s="10"/>
      <c r="D2" s="10"/>
      <c r="E2" s="10"/>
      <c r="F2" s="10"/>
      <c r="G2" s="10"/>
      <c r="H2" s="10"/>
      <c r="I2" s="11"/>
      <c r="J2" s="10"/>
      <c r="K2" s="134"/>
      <c r="L2" s="17"/>
      <c r="M2" s="33"/>
    </row>
    <row r="3" spans="1:16">
      <c r="A3" s="16"/>
      <c r="B3" s="10"/>
      <c r="C3" s="10"/>
      <c r="D3" s="10"/>
      <c r="E3" s="10"/>
      <c r="F3" s="10"/>
      <c r="G3" s="10"/>
      <c r="H3" s="10"/>
      <c r="I3" s="11"/>
      <c r="J3" s="10"/>
      <c r="K3" s="134"/>
      <c r="L3" s="17"/>
      <c r="M3" s="33"/>
    </row>
    <row r="4" spans="1:16">
      <c r="A4" s="16"/>
      <c r="B4" s="10"/>
      <c r="C4" s="10"/>
      <c r="D4" s="10"/>
      <c r="E4" s="10"/>
      <c r="F4" s="10"/>
      <c r="G4" s="10"/>
      <c r="H4" s="10"/>
      <c r="I4" s="11"/>
      <c r="J4" s="10"/>
      <c r="K4" s="134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34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34"/>
      <c r="L6" s="18"/>
    </row>
    <row r="7" spans="1:16">
      <c r="A7" s="16"/>
      <c r="B7" s="10"/>
      <c r="C7" s="192" t="s">
        <v>87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6">
      <c r="A8" s="16"/>
      <c r="B8" s="10"/>
      <c r="C8" s="189" t="s">
        <v>190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34"/>
      <c r="L9" s="18"/>
    </row>
    <row r="10" spans="1:16" ht="15.75" customHeight="1">
      <c r="A10" s="16"/>
      <c r="B10" s="11"/>
      <c r="C10" s="193" t="s">
        <v>2</v>
      </c>
      <c r="D10" s="193"/>
      <c r="E10" s="193"/>
      <c r="F10" s="193"/>
      <c r="G10" s="193"/>
      <c r="H10" s="193"/>
      <c r="I10" s="193"/>
      <c r="J10" s="193"/>
      <c r="K10" s="191" t="s">
        <v>194</v>
      </c>
      <c r="L10" s="18"/>
    </row>
    <row r="11" spans="1:16" ht="15.75" customHeight="1">
      <c r="A11" s="16"/>
      <c r="B11" s="11"/>
      <c r="C11" s="185">
        <v>2004</v>
      </c>
      <c r="D11" s="185">
        <v>2005</v>
      </c>
      <c r="E11" s="185">
        <v>2006</v>
      </c>
      <c r="F11" s="185">
        <v>2007</v>
      </c>
      <c r="G11" s="185">
        <v>2008</v>
      </c>
      <c r="H11" s="185">
        <v>2009</v>
      </c>
      <c r="I11" s="185">
        <v>2010</v>
      </c>
      <c r="J11" s="125">
        <v>2011</v>
      </c>
      <c r="K11" s="191"/>
      <c r="L11" s="18"/>
      <c r="O11" s="77"/>
    </row>
    <row r="12" spans="1:16" ht="12" customHeight="1">
      <c r="A12" s="16"/>
      <c r="B12" s="11"/>
      <c r="C12" s="75"/>
      <c r="D12" s="75"/>
      <c r="E12" s="75"/>
      <c r="F12" s="75"/>
      <c r="G12" s="75"/>
      <c r="H12" s="75"/>
      <c r="I12" s="11"/>
      <c r="J12" s="11"/>
      <c r="K12" s="134"/>
      <c r="L12" s="18"/>
    </row>
    <row r="13" spans="1:16">
      <c r="A13" s="16"/>
      <c r="B13" s="150" t="s">
        <v>26</v>
      </c>
      <c r="C13" s="144">
        <v>6497.2626666666656</v>
      </c>
      <c r="D13" s="144">
        <v>6684.0476666666673</v>
      </c>
      <c r="E13" s="144">
        <v>7189.197666666666</v>
      </c>
      <c r="F13" s="144">
        <v>7225.8813333333328</v>
      </c>
      <c r="G13" s="145">
        <v>7058.708333333333</v>
      </c>
      <c r="H13" s="145">
        <v>6999.7966666666671</v>
      </c>
      <c r="I13" s="145">
        <v>7215.1619999999994</v>
      </c>
      <c r="J13" s="149">
        <v>7383.8373333333329</v>
      </c>
      <c r="K13" s="176"/>
      <c r="L13" s="18"/>
    </row>
    <row r="14" spans="1:16" s="51" customFormat="1">
      <c r="A14" s="94"/>
      <c r="B14" s="150" t="s">
        <v>4</v>
      </c>
      <c r="C14" s="177">
        <v>1636.8813333333333</v>
      </c>
      <c r="D14" s="177">
        <v>1760.9516666666668</v>
      </c>
      <c r="E14" s="177">
        <v>1920.9193333333333</v>
      </c>
      <c r="F14" s="177">
        <v>1930.1576666666665</v>
      </c>
      <c r="G14" s="178">
        <v>1971.2743333333333</v>
      </c>
      <c r="H14" s="178">
        <v>1879.4383333333333</v>
      </c>
      <c r="I14" s="175">
        <v>1891.8273333333332</v>
      </c>
      <c r="J14" s="149">
        <v>1985.0636666666667</v>
      </c>
      <c r="K14" s="183">
        <v>1</v>
      </c>
      <c r="L14" s="95"/>
      <c r="N14" s="81"/>
      <c r="O14" s="81"/>
      <c r="P14" s="81"/>
    </row>
    <row r="15" spans="1:16">
      <c r="A15" s="16"/>
      <c r="B15" s="68" t="s">
        <v>23</v>
      </c>
      <c r="C15" s="140">
        <v>715.09199999999998</v>
      </c>
      <c r="D15" s="140">
        <v>757.37733333333335</v>
      </c>
      <c r="E15" s="140">
        <v>775.45100000000014</v>
      </c>
      <c r="F15" s="140">
        <v>767.08733333333339</v>
      </c>
      <c r="G15" s="141">
        <v>776.34766666666656</v>
      </c>
      <c r="H15" s="141">
        <v>766.18166666666673</v>
      </c>
      <c r="I15" s="139">
        <v>829.721</v>
      </c>
      <c r="J15" s="148">
        <v>888.26933333333329</v>
      </c>
      <c r="K15" s="146">
        <v>2</v>
      </c>
      <c r="L15" s="18"/>
    </row>
    <row r="16" spans="1:16">
      <c r="A16" s="16"/>
      <c r="B16" s="68" t="s">
        <v>24</v>
      </c>
      <c r="C16" s="140">
        <v>483.92933333333343</v>
      </c>
      <c r="D16" s="140">
        <v>493.90366666666665</v>
      </c>
      <c r="E16" s="140">
        <v>539.54700000000003</v>
      </c>
      <c r="F16" s="140">
        <v>540.97166666666669</v>
      </c>
      <c r="G16" s="141">
        <v>499.42066666666665</v>
      </c>
      <c r="H16" s="141">
        <v>495.07466666666664</v>
      </c>
      <c r="I16" s="139">
        <v>499.15333333333331</v>
      </c>
      <c r="J16" s="148">
        <v>494.6686666666667</v>
      </c>
      <c r="K16" s="146">
        <v>3</v>
      </c>
      <c r="L16" s="18"/>
    </row>
    <row r="17" spans="1:16">
      <c r="A17" s="16"/>
      <c r="B17" s="68" t="s">
        <v>25</v>
      </c>
      <c r="C17" s="140">
        <v>217.96666666666667</v>
      </c>
      <c r="D17" s="140">
        <v>235.70066666666668</v>
      </c>
      <c r="E17" s="140">
        <v>241.62966666666668</v>
      </c>
      <c r="F17" s="140">
        <v>252.113</v>
      </c>
      <c r="G17" s="141">
        <v>254.78133333333335</v>
      </c>
      <c r="H17" s="141">
        <v>278.62433333333331</v>
      </c>
      <c r="I17" s="139">
        <v>283.87433333333331</v>
      </c>
      <c r="J17" s="148">
        <v>299.09066666666666</v>
      </c>
      <c r="K17" s="146">
        <v>4</v>
      </c>
      <c r="L17" s="18"/>
    </row>
    <row r="18" spans="1:16">
      <c r="A18" s="16"/>
      <c r="B18" s="68" t="s">
        <v>19</v>
      </c>
      <c r="C18" s="140">
        <v>209.08266666666665</v>
      </c>
      <c r="D18" s="140">
        <v>202.012</v>
      </c>
      <c r="E18" s="140">
        <v>217.91366666666667</v>
      </c>
      <c r="F18" s="140">
        <v>195.42600000000002</v>
      </c>
      <c r="G18" s="141">
        <v>192.10433333333333</v>
      </c>
      <c r="H18" s="141">
        <v>206.94366666666667</v>
      </c>
      <c r="I18" s="139">
        <v>213.39099999999999</v>
      </c>
      <c r="J18" s="148">
        <v>206.00899999999999</v>
      </c>
      <c r="K18" s="146">
        <v>5</v>
      </c>
      <c r="L18" s="18"/>
    </row>
    <row r="19" spans="1:16">
      <c r="A19" s="16"/>
      <c r="B19" s="68" t="s">
        <v>5</v>
      </c>
      <c r="C19" s="140">
        <v>98.451333333333338</v>
      </c>
      <c r="D19" s="140">
        <v>101.33666666666667</v>
      </c>
      <c r="E19" s="140">
        <v>119.18933333333332</v>
      </c>
      <c r="F19" s="140">
        <v>128.41466666666668</v>
      </c>
      <c r="G19" s="141">
        <v>129.27600000000001</v>
      </c>
      <c r="H19" s="141">
        <v>126.46233333333335</v>
      </c>
      <c r="I19" s="139">
        <v>140.16466666666668</v>
      </c>
      <c r="J19" s="148">
        <v>141.34300000000002</v>
      </c>
      <c r="K19" s="146">
        <v>6</v>
      </c>
      <c r="L19" s="18"/>
    </row>
    <row r="20" spans="1:16">
      <c r="A20" s="16"/>
      <c r="B20" s="68" t="s">
        <v>22</v>
      </c>
      <c r="C20" s="140">
        <v>122.08499999999999</v>
      </c>
      <c r="D20" s="140">
        <v>129.05800000000002</v>
      </c>
      <c r="E20" s="140">
        <v>134.43733333333333</v>
      </c>
      <c r="F20" s="140">
        <v>131.42133333333334</v>
      </c>
      <c r="G20" s="141">
        <v>129.66033333333334</v>
      </c>
      <c r="H20" s="141">
        <v>122.75133333333333</v>
      </c>
      <c r="I20" s="139">
        <v>120.14933333333335</v>
      </c>
      <c r="J20" s="148">
        <v>136.06299999999999</v>
      </c>
      <c r="K20" s="146">
        <v>7</v>
      </c>
      <c r="L20" s="18"/>
    </row>
    <row r="21" spans="1:16">
      <c r="A21" s="16"/>
      <c r="B21" s="68" t="s">
        <v>20</v>
      </c>
      <c r="C21" s="142">
        <v>105.68433333333334</v>
      </c>
      <c r="D21" s="142">
        <v>110.03533333333334</v>
      </c>
      <c r="E21" s="142">
        <v>131.79466666666667</v>
      </c>
      <c r="F21" s="142">
        <v>120.21933333333334</v>
      </c>
      <c r="G21" s="143">
        <v>92.532666666666671</v>
      </c>
      <c r="H21" s="143">
        <v>124.01733333333335</v>
      </c>
      <c r="I21" s="139">
        <v>124.991</v>
      </c>
      <c r="J21" s="148">
        <v>113.53566666666666</v>
      </c>
      <c r="K21" s="146">
        <v>8</v>
      </c>
      <c r="L21" s="18"/>
    </row>
    <row r="22" spans="1:16" s="51" customFormat="1">
      <c r="A22" s="94"/>
      <c r="B22" s="68" t="s">
        <v>7</v>
      </c>
      <c r="C22" s="140">
        <v>85.190333333333328</v>
      </c>
      <c r="D22" s="140">
        <v>83.734333333333325</v>
      </c>
      <c r="E22" s="140">
        <v>90.766666666666666</v>
      </c>
      <c r="F22" s="140">
        <v>101.07133333333333</v>
      </c>
      <c r="G22" s="141">
        <v>96.546999999999997</v>
      </c>
      <c r="H22" s="141">
        <v>90.978999999999985</v>
      </c>
      <c r="I22" s="139">
        <v>90.739666666666665</v>
      </c>
      <c r="J22" s="148">
        <v>100.35966666666667</v>
      </c>
      <c r="K22" s="146">
        <v>9</v>
      </c>
      <c r="L22" s="95"/>
      <c r="N22" s="81"/>
      <c r="O22" s="81"/>
      <c r="P22" s="81"/>
    </row>
    <row r="23" spans="1:16">
      <c r="A23" s="16"/>
      <c r="B23" s="68" t="s">
        <v>21</v>
      </c>
      <c r="C23" s="140">
        <v>78.780333333333331</v>
      </c>
      <c r="D23" s="140">
        <v>79.049666666666681</v>
      </c>
      <c r="E23" s="140">
        <v>81.955333333333328</v>
      </c>
      <c r="F23" s="140">
        <v>88.777666666666647</v>
      </c>
      <c r="G23" s="141">
        <v>92.98633333333332</v>
      </c>
      <c r="H23" s="141">
        <v>88.102000000000004</v>
      </c>
      <c r="I23" s="139">
        <v>93.138000000000005</v>
      </c>
      <c r="J23" s="148">
        <v>94.467333333333329</v>
      </c>
      <c r="K23" s="146">
        <v>10</v>
      </c>
      <c r="L23" s="18"/>
      <c r="O23" s="78"/>
    </row>
    <row r="24" spans="1:16" s="51" customFormat="1">
      <c r="A24" s="94"/>
      <c r="B24" s="68" t="s">
        <v>10</v>
      </c>
      <c r="C24" s="140">
        <v>53.613999999999997</v>
      </c>
      <c r="D24" s="140">
        <v>57.938666666666663</v>
      </c>
      <c r="E24" s="140">
        <v>59.598999999999997</v>
      </c>
      <c r="F24" s="140">
        <v>63.83133333333334</v>
      </c>
      <c r="G24" s="141">
        <v>59.288333333333341</v>
      </c>
      <c r="H24" s="141">
        <v>58.197666666666663</v>
      </c>
      <c r="I24" s="139">
        <v>61.930999999999997</v>
      </c>
      <c r="J24" s="148">
        <v>67.156999999999996</v>
      </c>
      <c r="K24" s="146">
        <v>11</v>
      </c>
      <c r="L24" s="95"/>
      <c r="N24" s="81"/>
      <c r="O24" s="138"/>
      <c r="P24" s="81"/>
    </row>
    <row r="25" spans="1:16">
      <c r="A25" s="16"/>
      <c r="B25" s="68" t="s">
        <v>8</v>
      </c>
      <c r="C25" s="140">
        <v>39.776000000000003</v>
      </c>
      <c r="D25" s="140">
        <v>43.304666666666662</v>
      </c>
      <c r="E25" s="140">
        <v>45.492666666666658</v>
      </c>
      <c r="F25" s="140">
        <v>48.773666666666671</v>
      </c>
      <c r="G25" s="141">
        <v>48.740999999999993</v>
      </c>
      <c r="H25" s="141">
        <v>46.757999999999996</v>
      </c>
      <c r="I25" s="139">
        <v>48.048999999999999</v>
      </c>
      <c r="J25" s="148">
        <v>51.126000000000005</v>
      </c>
      <c r="K25" s="146">
        <v>12</v>
      </c>
      <c r="L25" s="18"/>
    </row>
    <row r="26" spans="1:16">
      <c r="A26" s="16"/>
      <c r="B26" s="68" t="s">
        <v>18</v>
      </c>
      <c r="C26" s="140">
        <v>57.374333333333333</v>
      </c>
      <c r="D26" s="140">
        <v>64.266999999999996</v>
      </c>
      <c r="E26" s="140">
        <v>64.320333333333338</v>
      </c>
      <c r="F26" s="140">
        <v>72.143000000000001</v>
      </c>
      <c r="G26" s="141">
        <v>72.479333333333329</v>
      </c>
      <c r="H26" s="141">
        <v>69.863666666666674</v>
      </c>
      <c r="I26" s="139">
        <v>74.164333333333346</v>
      </c>
      <c r="J26" s="148">
        <v>52.213999999999999</v>
      </c>
      <c r="K26" s="146"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35"/>
      <c r="L27" s="18"/>
      <c r="N27" s="58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35"/>
      <c r="L28" s="18"/>
      <c r="N28" s="58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35"/>
      <c r="L29" s="18"/>
      <c r="N29" s="58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35"/>
      <c r="L30" s="18"/>
      <c r="N30" s="58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35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35"/>
      <c r="L32" s="18"/>
      <c r="N32" s="58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35"/>
      <c r="L33" s="18"/>
      <c r="N33" s="58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35"/>
      <c r="L34" s="18"/>
      <c r="N34" s="58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35"/>
      <c r="L35" s="18"/>
      <c r="N35" s="58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35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35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35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34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34"/>
      <c r="L40" s="18"/>
    </row>
    <row r="41" spans="1:14">
      <c r="A41" s="16"/>
      <c r="B41" s="74" t="s">
        <v>191</v>
      </c>
      <c r="C41" s="11"/>
      <c r="D41" s="11"/>
      <c r="E41" s="11"/>
      <c r="F41" s="11"/>
      <c r="G41" s="11"/>
      <c r="H41" s="11"/>
      <c r="I41" s="11"/>
      <c r="J41" s="11"/>
      <c r="K41" s="134"/>
      <c r="L41" s="18"/>
    </row>
    <row r="42" spans="1:14">
      <c r="A42" s="16"/>
      <c r="B42" s="74" t="s">
        <v>105</v>
      </c>
      <c r="C42" s="11"/>
      <c r="D42" s="11"/>
      <c r="E42" s="11"/>
      <c r="F42" s="11"/>
      <c r="G42" s="11"/>
      <c r="H42" s="11"/>
      <c r="I42" s="11"/>
      <c r="J42" s="11"/>
      <c r="K42" s="134"/>
      <c r="L42" s="18"/>
    </row>
    <row r="43" spans="1:14">
      <c r="A43" s="16"/>
      <c r="B43" s="74" t="s">
        <v>103</v>
      </c>
      <c r="C43" s="11"/>
      <c r="D43" s="11"/>
      <c r="E43" s="11"/>
      <c r="F43" s="11"/>
      <c r="G43" s="11"/>
      <c r="H43" s="11"/>
      <c r="I43" s="11"/>
      <c r="J43" s="11"/>
      <c r="K43" s="134"/>
      <c r="L43" s="18"/>
    </row>
    <row r="44" spans="1:14">
      <c r="A44" s="16"/>
      <c r="B44" s="74" t="s">
        <v>179</v>
      </c>
      <c r="C44" s="11"/>
      <c r="D44" s="11"/>
      <c r="E44" s="11"/>
      <c r="F44" s="11"/>
      <c r="G44" s="11"/>
      <c r="H44" s="11"/>
      <c r="I44" s="11"/>
      <c r="J44" s="11"/>
      <c r="K44" s="134"/>
      <c r="L44" s="18"/>
    </row>
    <row r="45" spans="1:14">
      <c r="A45" s="20"/>
      <c r="B45" s="92" t="s">
        <v>173</v>
      </c>
      <c r="C45" s="21"/>
      <c r="D45" s="21"/>
      <c r="E45" s="21"/>
      <c r="F45" s="21"/>
      <c r="G45" s="21"/>
      <c r="H45" s="21"/>
      <c r="I45" s="21"/>
      <c r="J45" s="21"/>
      <c r="K45" s="136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53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C7" sqref="C7:K7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61" customWidth="1"/>
    <col min="15" max="15" width="10.85546875" style="61" customWidth="1"/>
    <col min="16" max="16" width="10.85546875" style="61"/>
    <col min="17" max="16384" width="10.85546875" style="11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62"/>
    </row>
    <row r="2" spans="1:16">
      <c r="A2" s="16"/>
      <c r="B2" s="10"/>
      <c r="C2" s="10"/>
      <c r="D2" s="10"/>
      <c r="E2" s="10"/>
      <c r="F2" s="10"/>
      <c r="G2" s="10"/>
      <c r="H2" s="10"/>
      <c r="J2" s="10"/>
      <c r="K2" s="10"/>
      <c r="L2" s="17"/>
      <c r="M2" s="62"/>
    </row>
    <row r="3" spans="1:16">
      <c r="A3" s="16"/>
      <c r="B3" s="10"/>
      <c r="C3" s="10"/>
      <c r="D3" s="10"/>
      <c r="E3" s="10"/>
      <c r="F3" s="10"/>
      <c r="G3" s="10"/>
      <c r="H3" s="10"/>
      <c r="J3" s="10"/>
      <c r="K3" s="10"/>
      <c r="L3" s="17"/>
      <c r="M3" s="62"/>
    </row>
    <row r="4" spans="1:16">
      <c r="A4" s="16"/>
      <c r="B4" s="10"/>
      <c r="C4" s="10"/>
      <c r="D4" s="10"/>
      <c r="E4" s="10"/>
      <c r="F4" s="10"/>
      <c r="G4" s="10"/>
      <c r="H4" s="10"/>
      <c r="J4" s="10"/>
      <c r="K4" s="10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192" t="s">
        <v>88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6">
      <c r="A8" s="16"/>
      <c r="B8" s="10"/>
      <c r="C8" s="189" t="s">
        <v>190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6" ht="15.75" customHeight="1">
      <c r="A10" s="16"/>
      <c r="C10" s="193" t="s">
        <v>2</v>
      </c>
      <c r="D10" s="193"/>
      <c r="E10" s="193"/>
      <c r="F10" s="193"/>
      <c r="G10" s="193"/>
      <c r="H10" s="193"/>
      <c r="I10" s="193"/>
      <c r="J10" s="193"/>
      <c r="K10" s="191" t="s">
        <v>194</v>
      </c>
      <c r="L10" s="18"/>
    </row>
    <row r="11" spans="1:16">
      <c r="A11" s="16"/>
      <c r="C11" s="185">
        <v>2004</v>
      </c>
      <c r="D11" s="185">
        <v>2005</v>
      </c>
      <c r="E11" s="185">
        <v>2006</v>
      </c>
      <c r="F11" s="185">
        <v>2007</v>
      </c>
      <c r="G11" s="185">
        <v>2008</v>
      </c>
      <c r="H11" s="185">
        <v>2009</v>
      </c>
      <c r="I11" s="185">
        <v>2010</v>
      </c>
      <c r="J11" s="185">
        <v>2011</v>
      </c>
      <c r="K11" s="191"/>
      <c r="L11" s="18"/>
      <c r="O11" s="77"/>
    </row>
    <row r="12" spans="1:16" ht="12" customHeight="1">
      <c r="A12" s="16"/>
      <c r="C12" s="125"/>
      <c r="D12" s="125"/>
      <c r="E12" s="125"/>
      <c r="F12" s="125"/>
      <c r="G12" s="125"/>
      <c r="H12" s="125"/>
      <c r="K12" s="134"/>
      <c r="L12" s="18"/>
    </row>
    <row r="13" spans="1:16">
      <c r="A13" s="16"/>
      <c r="B13" s="150" t="s">
        <v>26</v>
      </c>
      <c r="C13" s="144">
        <v>9960.0553333333337</v>
      </c>
      <c r="D13" s="144">
        <v>9843.4726666666666</v>
      </c>
      <c r="E13" s="144">
        <v>9873.2523333333338</v>
      </c>
      <c r="F13" s="144">
        <v>9260.9169999999995</v>
      </c>
      <c r="G13" s="145">
        <v>10198.100333333336</v>
      </c>
      <c r="H13" s="145">
        <v>10650.070000000002</v>
      </c>
      <c r="I13" s="145">
        <v>11409.723333333335</v>
      </c>
      <c r="J13" s="149">
        <v>11814.548000000003</v>
      </c>
      <c r="K13" s="166"/>
      <c r="L13" s="18"/>
    </row>
    <row r="14" spans="1:16" s="12" customFormat="1">
      <c r="A14" s="94"/>
      <c r="B14" s="150" t="s">
        <v>4</v>
      </c>
      <c r="C14" s="177">
        <v>1268.9080000000004</v>
      </c>
      <c r="D14" s="177">
        <v>1218.2536666666665</v>
      </c>
      <c r="E14" s="177">
        <v>1258.7903333333338</v>
      </c>
      <c r="F14" s="177">
        <v>1203.387666666667</v>
      </c>
      <c r="G14" s="178">
        <v>1351.4113333333335</v>
      </c>
      <c r="H14" s="178">
        <v>1442.7146666666665</v>
      </c>
      <c r="I14" s="175">
        <v>1548.9476666666669</v>
      </c>
      <c r="J14" s="149">
        <v>1702.1849999999997</v>
      </c>
      <c r="K14" s="132">
        <v>1</v>
      </c>
      <c r="L14" s="95"/>
      <c r="N14" s="82"/>
      <c r="O14" s="82"/>
      <c r="P14" s="82"/>
    </row>
    <row r="15" spans="1:16">
      <c r="A15" s="16"/>
      <c r="B15" s="68" t="s">
        <v>23</v>
      </c>
      <c r="C15" s="140">
        <v>555.90666666666664</v>
      </c>
      <c r="D15" s="140">
        <v>529.08766666666656</v>
      </c>
      <c r="E15" s="140">
        <v>544.58866666666643</v>
      </c>
      <c r="F15" s="140">
        <v>532.48299999999995</v>
      </c>
      <c r="G15" s="141">
        <v>612.49166666666679</v>
      </c>
      <c r="H15" s="141">
        <v>637.40199999999993</v>
      </c>
      <c r="I15" s="139">
        <v>666.58500000000026</v>
      </c>
      <c r="J15" s="148">
        <v>643.44899999999996</v>
      </c>
      <c r="K15" s="147">
        <v>2</v>
      </c>
      <c r="L15" s="18"/>
    </row>
    <row r="16" spans="1:16">
      <c r="A16" s="16"/>
      <c r="B16" s="68" t="s">
        <v>24</v>
      </c>
      <c r="C16" s="140">
        <v>460.47266666666661</v>
      </c>
      <c r="D16" s="140">
        <v>454.12566666666675</v>
      </c>
      <c r="E16" s="140">
        <v>454.95299999999997</v>
      </c>
      <c r="F16" s="140">
        <v>466.77333333333331</v>
      </c>
      <c r="G16" s="141">
        <v>519.96633333333341</v>
      </c>
      <c r="H16" s="141">
        <v>540.03866666666681</v>
      </c>
      <c r="I16" s="139">
        <v>567.03533333333337</v>
      </c>
      <c r="J16" s="148">
        <v>503.40866666666659</v>
      </c>
      <c r="K16" s="147">
        <v>3</v>
      </c>
      <c r="L16" s="18"/>
    </row>
    <row r="17" spans="1:16">
      <c r="A17" s="16"/>
      <c r="B17" s="68" t="s">
        <v>25</v>
      </c>
      <c r="C17" s="140">
        <v>361.51200000000006</v>
      </c>
      <c r="D17" s="140">
        <v>347.48966666666666</v>
      </c>
      <c r="E17" s="140">
        <v>341.03233333333321</v>
      </c>
      <c r="F17" s="140">
        <v>377.57</v>
      </c>
      <c r="G17" s="141">
        <v>379.96066666666673</v>
      </c>
      <c r="H17" s="141">
        <v>355.31400000000008</v>
      </c>
      <c r="I17" s="139">
        <v>423.32366666666667</v>
      </c>
      <c r="J17" s="148">
        <v>425.7713333333333</v>
      </c>
      <c r="K17" s="147">
        <v>4</v>
      </c>
      <c r="L17" s="18"/>
    </row>
    <row r="18" spans="1:16">
      <c r="A18" s="16"/>
      <c r="B18" s="68" t="s">
        <v>19</v>
      </c>
      <c r="C18" s="140">
        <v>202.18600000000001</v>
      </c>
      <c r="D18" s="140">
        <v>199.57299999999998</v>
      </c>
      <c r="E18" s="140">
        <v>183.63833333333329</v>
      </c>
      <c r="F18" s="140">
        <v>192.13899999999998</v>
      </c>
      <c r="G18" s="141">
        <v>247.48066666666665</v>
      </c>
      <c r="H18" s="141">
        <v>274.56633333333332</v>
      </c>
      <c r="I18" s="139">
        <v>304.46566666666672</v>
      </c>
      <c r="J18" s="148">
        <v>305.33699999999999</v>
      </c>
      <c r="K18" s="147">
        <v>5</v>
      </c>
      <c r="L18" s="18"/>
    </row>
    <row r="19" spans="1:16">
      <c r="A19" s="16"/>
      <c r="B19" s="68" t="s">
        <v>5</v>
      </c>
      <c r="C19" s="140">
        <v>182.37433333333328</v>
      </c>
      <c r="D19" s="140">
        <v>189.6</v>
      </c>
      <c r="E19" s="140">
        <v>190.08366666666666</v>
      </c>
      <c r="F19" s="140">
        <v>189.60966666666667</v>
      </c>
      <c r="G19" s="141">
        <v>184.58433333333329</v>
      </c>
      <c r="H19" s="141">
        <v>209.45400000000001</v>
      </c>
      <c r="I19" s="139">
        <v>204.36566666666664</v>
      </c>
      <c r="J19" s="148">
        <v>216.46433333333334</v>
      </c>
      <c r="K19" s="147">
        <v>6</v>
      </c>
      <c r="L19" s="18"/>
    </row>
    <row r="20" spans="1:16">
      <c r="A20" s="16"/>
      <c r="B20" s="68" t="s">
        <v>20</v>
      </c>
      <c r="C20" s="140">
        <v>154.71533333333329</v>
      </c>
      <c r="D20" s="140">
        <v>154.28066666666663</v>
      </c>
      <c r="E20" s="140">
        <v>141.44233333333335</v>
      </c>
      <c r="F20" s="140">
        <v>150.4133333333333</v>
      </c>
      <c r="G20" s="141">
        <v>208.36466666666666</v>
      </c>
      <c r="H20" s="141">
        <v>186.78433333333334</v>
      </c>
      <c r="I20" s="139">
        <v>182.17533333333336</v>
      </c>
      <c r="J20" s="148">
        <v>205.73200000000003</v>
      </c>
      <c r="K20" s="147">
        <v>7</v>
      </c>
      <c r="L20" s="18"/>
    </row>
    <row r="21" spans="1:16">
      <c r="A21" s="16"/>
      <c r="B21" s="68" t="s">
        <v>15</v>
      </c>
      <c r="C21" s="142"/>
      <c r="D21" s="142"/>
      <c r="E21" s="142"/>
      <c r="F21" s="142"/>
      <c r="G21" s="143"/>
      <c r="H21" s="143"/>
      <c r="I21" s="139"/>
      <c r="J21" s="148">
        <v>169.90733333333333</v>
      </c>
      <c r="K21" s="147">
        <v>8</v>
      </c>
      <c r="L21" s="18"/>
    </row>
    <row r="22" spans="1:16" s="12" customFormat="1">
      <c r="A22" s="94"/>
      <c r="B22" s="68" t="s">
        <v>9</v>
      </c>
      <c r="C22" s="140"/>
      <c r="D22" s="140"/>
      <c r="E22" s="140"/>
      <c r="F22" s="140"/>
      <c r="G22" s="141"/>
      <c r="H22" s="141"/>
      <c r="I22" s="139"/>
      <c r="J22" s="148">
        <v>138.92333333333332</v>
      </c>
      <c r="K22" s="147">
        <v>9</v>
      </c>
      <c r="L22" s="95"/>
      <c r="N22" s="82"/>
      <c r="O22" s="82"/>
      <c r="P22" s="82"/>
    </row>
    <row r="23" spans="1:16">
      <c r="A23" s="16"/>
      <c r="B23" s="68" t="s">
        <v>22</v>
      </c>
      <c r="C23" s="140">
        <v>109.35166666666665</v>
      </c>
      <c r="D23" s="140">
        <v>99.661999999999978</v>
      </c>
      <c r="E23" s="140">
        <v>109.39233333333334</v>
      </c>
      <c r="F23" s="140">
        <v>94.887000000000029</v>
      </c>
      <c r="G23" s="141">
        <v>96.246000000000009</v>
      </c>
      <c r="H23" s="141">
        <v>111.44333333333331</v>
      </c>
      <c r="I23" s="139">
        <v>119.63033333333331</v>
      </c>
      <c r="J23" s="148">
        <v>122.99600000000004</v>
      </c>
      <c r="K23" s="147">
        <v>10</v>
      </c>
      <c r="L23" s="18"/>
      <c r="O23" s="83"/>
    </row>
    <row r="24" spans="1:16">
      <c r="A24" s="16"/>
      <c r="B24" s="68" t="s">
        <v>7</v>
      </c>
      <c r="C24" s="140">
        <v>103.50300000000003</v>
      </c>
      <c r="D24" s="140">
        <v>106.30600000000001</v>
      </c>
      <c r="E24" s="140">
        <v>100.51966666666665</v>
      </c>
      <c r="F24" s="140">
        <v>102.99233333333335</v>
      </c>
      <c r="G24" s="141">
        <v>112.73766666666668</v>
      </c>
      <c r="H24" s="141">
        <v>120.80733333333336</v>
      </c>
      <c r="I24" s="139">
        <v>123.81699999999998</v>
      </c>
      <c r="J24" s="148">
        <v>119.12466666666666</v>
      </c>
      <c r="K24" s="179">
        <v>11</v>
      </c>
      <c r="L24" s="18"/>
      <c r="O24" s="83"/>
    </row>
    <row r="25" spans="1:16">
      <c r="A25" s="16"/>
      <c r="B25" s="68" t="s">
        <v>3</v>
      </c>
      <c r="C25" s="140"/>
      <c r="D25" s="140"/>
      <c r="E25" s="140"/>
      <c r="F25" s="140"/>
      <c r="G25" s="141"/>
      <c r="H25" s="141"/>
      <c r="I25" s="139"/>
      <c r="J25" s="148">
        <v>109.863</v>
      </c>
      <c r="K25" s="179">
        <v>12</v>
      </c>
      <c r="L25" s="18"/>
    </row>
    <row r="26" spans="1:16">
      <c r="A26" s="16"/>
      <c r="B26" s="68" t="s">
        <v>14</v>
      </c>
      <c r="C26" s="140"/>
      <c r="D26" s="140"/>
      <c r="E26" s="140"/>
      <c r="F26" s="140"/>
      <c r="G26" s="141"/>
      <c r="H26" s="141"/>
      <c r="I26" s="139"/>
      <c r="J26" s="148">
        <v>102.62733333333334</v>
      </c>
      <c r="K26" s="147">
        <v>13</v>
      </c>
      <c r="L26" s="18"/>
    </row>
    <row r="27" spans="1:16">
      <c r="A27" s="16"/>
      <c r="B27" s="68" t="s">
        <v>11</v>
      </c>
      <c r="C27" s="140"/>
      <c r="D27" s="140"/>
      <c r="E27" s="140"/>
      <c r="F27" s="140"/>
      <c r="G27" s="141"/>
      <c r="H27" s="141"/>
      <c r="I27" s="139"/>
      <c r="J27" s="148">
        <v>92.045000000000002</v>
      </c>
      <c r="K27" s="179">
        <v>14</v>
      </c>
      <c r="L27" s="18"/>
    </row>
    <row r="28" spans="1:16">
      <c r="A28" s="16"/>
      <c r="B28" s="68" t="s">
        <v>8</v>
      </c>
      <c r="C28" s="140">
        <v>78.253666666666675</v>
      </c>
      <c r="D28" s="140">
        <v>72.966666666666654</v>
      </c>
      <c r="E28" s="140">
        <v>74.021333333333331</v>
      </c>
      <c r="F28" s="140">
        <v>72.344999999999999</v>
      </c>
      <c r="G28" s="141">
        <v>80.362333333333339</v>
      </c>
      <c r="H28" s="141">
        <v>86.109666666666683</v>
      </c>
      <c r="I28" s="139">
        <v>80.696666666666658</v>
      </c>
      <c r="J28" s="148">
        <v>90.761333333333312</v>
      </c>
      <c r="K28" s="179">
        <v>15</v>
      </c>
      <c r="L28" s="18"/>
    </row>
    <row r="29" spans="1:16">
      <c r="A29" s="16"/>
      <c r="B29" s="68" t="s">
        <v>10</v>
      </c>
      <c r="C29" s="140">
        <v>65.566666666666663</v>
      </c>
      <c r="D29" s="140">
        <v>73.331000000000003</v>
      </c>
      <c r="E29" s="140">
        <v>70.28933333333336</v>
      </c>
      <c r="F29" s="140">
        <v>69.412000000000006</v>
      </c>
      <c r="G29" s="141">
        <v>77.716999999999999</v>
      </c>
      <c r="H29" s="141">
        <v>77.947000000000003</v>
      </c>
      <c r="I29" s="139">
        <v>88.830666666666687</v>
      </c>
      <c r="J29" s="148">
        <v>86.720333333333357</v>
      </c>
      <c r="K29" s="147">
        <v>16</v>
      </c>
      <c r="L29" s="18"/>
    </row>
    <row r="30" spans="1:16">
      <c r="A30" s="16"/>
      <c r="B30" s="68" t="s">
        <v>186</v>
      </c>
      <c r="C30" s="140"/>
      <c r="D30" s="140"/>
      <c r="E30" s="140"/>
      <c r="F30" s="140"/>
      <c r="G30" s="141"/>
      <c r="H30" s="141"/>
      <c r="I30" s="139"/>
      <c r="J30" s="148">
        <v>73.397666666666666</v>
      </c>
      <c r="K30" s="179">
        <v>17</v>
      </c>
      <c r="L30" s="18"/>
    </row>
    <row r="31" spans="1:16">
      <c r="A31" s="16"/>
      <c r="B31" s="68" t="s">
        <v>21</v>
      </c>
      <c r="C31" s="140">
        <v>68.970333333333329</v>
      </c>
      <c r="D31" s="140">
        <v>67.850999999999985</v>
      </c>
      <c r="E31" s="140">
        <v>64.963999999999999</v>
      </c>
      <c r="F31" s="140">
        <v>55.5</v>
      </c>
      <c r="G31" s="141">
        <v>67.15866666666669</v>
      </c>
      <c r="H31" s="141">
        <v>68.244333333333316</v>
      </c>
      <c r="I31" s="139">
        <v>66.456000000000017</v>
      </c>
      <c r="J31" s="148">
        <v>70.814000000000021</v>
      </c>
      <c r="K31" s="179">
        <v>18</v>
      </c>
      <c r="L31" s="18"/>
    </row>
    <row r="32" spans="1:16">
      <c r="A32" s="16"/>
      <c r="B32" s="68" t="s">
        <v>6</v>
      </c>
      <c r="C32" s="140"/>
      <c r="D32" s="140"/>
      <c r="E32" s="140"/>
      <c r="F32" s="140"/>
      <c r="G32" s="141"/>
      <c r="H32" s="141"/>
      <c r="I32" s="139"/>
      <c r="J32" s="148">
        <v>52.157999999999994</v>
      </c>
      <c r="K32" s="147">
        <v>19</v>
      </c>
      <c r="L32" s="18"/>
    </row>
    <row r="33" spans="1:14">
      <c r="A33" s="16"/>
      <c r="B33" s="68" t="s">
        <v>12</v>
      </c>
      <c r="C33" s="140"/>
      <c r="D33" s="140"/>
      <c r="E33" s="140"/>
      <c r="F33" s="140"/>
      <c r="G33" s="141"/>
      <c r="H33" s="141"/>
      <c r="I33" s="139"/>
      <c r="J33" s="148">
        <v>35.173666666666662</v>
      </c>
      <c r="K33" s="179">
        <v>20</v>
      </c>
      <c r="L33" s="18"/>
    </row>
    <row r="34" spans="1:14">
      <c r="A34" s="16"/>
      <c r="B34" s="68" t="s">
        <v>13</v>
      </c>
      <c r="C34" s="140"/>
      <c r="D34" s="140"/>
      <c r="E34" s="140"/>
      <c r="F34" s="140"/>
      <c r="G34" s="141"/>
      <c r="H34" s="141"/>
      <c r="I34" s="139"/>
      <c r="J34" s="148">
        <v>23.620999999999999</v>
      </c>
      <c r="K34" s="179">
        <v>21</v>
      </c>
      <c r="L34" s="18"/>
    </row>
    <row r="35" spans="1:14">
      <c r="A35" s="16"/>
      <c r="B35" s="68" t="s">
        <v>18</v>
      </c>
      <c r="C35" s="140">
        <v>88.438666666666677</v>
      </c>
      <c r="D35" s="140">
        <v>87.699333333333328</v>
      </c>
      <c r="E35" s="140">
        <v>91.169666666666672</v>
      </c>
      <c r="F35" s="140">
        <v>87.696000000000026</v>
      </c>
      <c r="G35" s="141">
        <v>96.837333333333333</v>
      </c>
      <c r="H35" s="141">
        <v>98.889666666666656</v>
      </c>
      <c r="I35" s="139">
        <v>108.86466666666665</v>
      </c>
      <c r="J35" s="148">
        <v>23.667000000000002</v>
      </c>
      <c r="K35" s="179">
        <v>24</v>
      </c>
      <c r="L35" s="18"/>
    </row>
    <row r="36" spans="1:14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  <c r="N36" s="61" t="str">
        <f>IF(F36="","",1)</f>
        <v/>
      </c>
    </row>
    <row r="37" spans="1:14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  <c r="N39" s="61" t="str">
        <f>IF(F39="","",1)</f>
        <v/>
      </c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61" t="str">
        <f>IF(F40="","",1)</f>
        <v/>
      </c>
    </row>
    <row r="41" spans="1:14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  <c r="N41" s="61" t="str">
        <f>IF(F41="","",1)</f>
        <v/>
      </c>
    </row>
    <row r="42" spans="1:14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4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  <c r="N43" s="61" t="str">
        <f>IF(F43="","",1)</f>
        <v/>
      </c>
    </row>
    <row r="44" spans="1:14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  <c r="N44" s="61" t="str">
        <f>IF(F44="","",1)</f>
        <v/>
      </c>
    </row>
    <row r="45" spans="1:14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  <c r="N45" s="61" t="str">
        <f>IF(F45="","",1)</f>
        <v/>
      </c>
    </row>
    <row r="46" spans="1:14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  <c r="N46" s="61" t="str">
        <f>IF(F46="","",1)</f>
        <v/>
      </c>
    </row>
    <row r="47" spans="1:14">
      <c r="A47" s="16"/>
      <c r="B47" s="74" t="s">
        <v>191</v>
      </c>
      <c r="L47" s="18"/>
    </row>
    <row r="48" spans="1:14">
      <c r="A48" s="16"/>
      <c r="B48" s="74" t="s">
        <v>105</v>
      </c>
      <c r="L48" s="18"/>
    </row>
    <row r="49" spans="1:12">
      <c r="A49" s="16"/>
      <c r="B49" s="74" t="s">
        <v>103</v>
      </c>
      <c r="L49" s="18"/>
    </row>
    <row r="50" spans="1:12">
      <c r="A50" s="16"/>
      <c r="B50" s="74" t="s">
        <v>179</v>
      </c>
      <c r="L50" s="18"/>
    </row>
    <row r="51" spans="1:12">
      <c r="A51" s="20"/>
      <c r="B51" s="92" t="s">
        <v>173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B52" s="63"/>
      <c r="C52" s="63"/>
      <c r="D52" s="63"/>
      <c r="E52" s="63"/>
    </row>
    <row r="53" spans="1:12">
      <c r="B53" s="63"/>
      <c r="C53" s="63"/>
      <c r="D53" s="63"/>
      <c r="E53" s="6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B7" sqref="B7:I7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88"/>
      <c r="E1" s="14"/>
      <c r="F1" s="14"/>
      <c r="G1" s="14"/>
      <c r="H1" s="14"/>
      <c r="I1" s="14"/>
      <c r="J1" s="15"/>
      <c r="K1" s="33"/>
    </row>
    <row r="2" spans="1:22">
      <c r="A2" s="16"/>
      <c r="B2" s="10"/>
      <c r="C2" s="10"/>
      <c r="D2" s="11"/>
      <c r="E2" s="10"/>
      <c r="F2" s="156"/>
      <c r="G2" s="156"/>
      <c r="H2" s="156"/>
      <c r="I2" s="10"/>
      <c r="J2" s="17"/>
      <c r="K2" s="33"/>
    </row>
    <row r="3" spans="1:22">
      <c r="A3" s="16"/>
      <c r="B3" s="10"/>
      <c r="C3" s="10"/>
      <c r="D3" s="11"/>
      <c r="E3" s="10"/>
      <c r="F3" s="156"/>
      <c r="G3" s="156"/>
      <c r="H3" s="156"/>
      <c r="I3" s="10"/>
      <c r="J3" s="17"/>
      <c r="K3" s="33"/>
    </row>
    <row r="4" spans="1:22">
      <c r="A4" s="16"/>
      <c r="B4" s="10"/>
      <c r="C4" s="10"/>
      <c r="D4" s="11"/>
      <c r="E4" s="10"/>
      <c r="F4" s="156"/>
      <c r="G4" s="156"/>
      <c r="H4" s="156"/>
      <c r="I4" s="10"/>
      <c r="J4" s="18"/>
    </row>
    <row r="5" spans="1:22">
      <c r="A5" s="16"/>
      <c r="B5" s="10"/>
      <c r="C5" s="10"/>
      <c r="D5" s="10"/>
      <c r="E5" s="10"/>
      <c r="F5" s="156"/>
      <c r="G5" s="156"/>
      <c r="H5" s="156"/>
      <c r="I5" s="10"/>
      <c r="J5" s="18"/>
    </row>
    <row r="6" spans="1:22">
      <c r="A6" s="16"/>
      <c r="B6" s="10"/>
      <c r="C6" s="10"/>
      <c r="D6" s="10"/>
      <c r="E6" s="10"/>
      <c r="F6" s="156"/>
      <c r="G6" s="156"/>
      <c r="H6" s="156"/>
      <c r="I6" s="10"/>
      <c r="J6" s="18"/>
    </row>
    <row r="7" spans="1:22">
      <c r="A7" s="16"/>
      <c r="B7" s="189" t="s">
        <v>184</v>
      </c>
      <c r="C7" s="189"/>
      <c r="D7" s="189"/>
      <c r="E7" s="189"/>
      <c r="F7" s="189"/>
      <c r="G7" s="189"/>
      <c r="H7" s="189"/>
      <c r="I7" s="189"/>
      <c r="J7" s="18"/>
    </row>
    <row r="8" spans="1:22">
      <c r="A8" s="16"/>
      <c r="B8" s="189" t="s">
        <v>197</v>
      </c>
      <c r="C8" s="189"/>
      <c r="D8" s="189"/>
      <c r="E8" s="189"/>
      <c r="F8" s="189"/>
      <c r="G8" s="189"/>
      <c r="H8" s="189"/>
      <c r="I8" s="189"/>
      <c r="J8" s="189"/>
    </row>
    <row r="9" spans="1:22">
      <c r="A9" s="16"/>
      <c r="B9" s="10"/>
      <c r="C9" s="119"/>
      <c r="D9" s="10"/>
      <c r="E9" s="10"/>
      <c r="F9" s="156"/>
      <c r="G9" s="156"/>
      <c r="H9" s="156"/>
      <c r="I9" s="10"/>
      <c r="J9" s="18"/>
    </row>
    <row r="10" spans="1:22" ht="15.75" customHeight="1">
      <c r="A10" s="16"/>
      <c r="B10" s="11"/>
      <c r="C10" s="190" t="s">
        <v>2</v>
      </c>
      <c r="D10" s="190"/>
      <c r="E10" s="190"/>
      <c r="F10" s="190"/>
      <c r="G10" s="191" t="s">
        <v>196</v>
      </c>
      <c r="H10" s="191"/>
      <c r="I10" s="191" t="s">
        <v>195</v>
      </c>
      <c r="J10" s="18"/>
    </row>
    <row r="11" spans="1:22" ht="15.75" customHeight="1">
      <c r="A11" s="16"/>
      <c r="B11" s="11"/>
      <c r="C11" s="185">
        <v>2008</v>
      </c>
      <c r="D11" s="185">
        <v>2009</v>
      </c>
      <c r="E11" s="185">
        <v>2010</v>
      </c>
      <c r="F11" s="185">
        <v>2011</v>
      </c>
      <c r="G11" s="186" t="s">
        <v>106</v>
      </c>
      <c r="H11" s="186" t="s">
        <v>107</v>
      </c>
      <c r="I11" s="191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G12" s="155"/>
      <c r="H12" s="155"/>
      <c r="I12" s="155"/>
      <c r="J12" s="18"/>
    </row>
    <row r="13" spans="1:22">
      <c r="A13" s="16"/>
      <c r="B13" s="120" t="s">
        <v>120</v>
      </c>
      <c r="C13" s="27">
        <v>2.8613333333333331</v>
      </c>
      <c r="D13" s="27">
        <v>6.1019999999999994</v>
      </c>
      <c r="E13" s="27">
        <v>1.9850000000000001</v>
      </c>
      <c r="F13" s="36">
        <v>0.83633333333333326</v>
      </c>
      <c r="G13" s="28">
        <f>IF(OR(OR(F13=0,E13=0),F13=""),"",(F13/E13-1)*100)</f>
        <v>-57.867338371116716</v>
      </c>
      <c r="H13" s="26">
        <f>F13-E13</f>
        <v>-1.1486666666666667</v>
      </c>
      <c r="I13" s="28">
        <f>IF(F13=0,"",F13/$L$13*100)</f>
        <v>2.2681773987738817E-2</v>
      </c>
      <c r="J13" s="18"/>
      <c r="K13" s="167" t="s">
        <v>170</v>
      </c>
      <c r="L13" s="87">
        <f>SUM(F13:F23)</f>
        <v>3687.2483333333339</v>
      </c>
      <c r="M13" s="182">
        <f>F13/'Población económicamente activa'!$G$15</f>
        <v>2.0027391788625688E-4</v>
      </c>
      <c r="N13" s="181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157</v>
      </c>
      <c r="C14" s="27">
        <v>21.517333333333337</v>
      </c>
      <c r="D14" s="27">
        <v>31.24666666666667</v>
      </c>
      <c r="E14" s="27">
        <v>18.980333333333334</v>
      </c>
      <c r="F14" s="36">
        <v>16.619666666666664</v>
      </c>
      <c r="G14" s="28">
        <f>IF(OR(OR(F14=0,E14=0),F14=""),"",(F14/E14-1)*100)</f>
        <v>-12.437435239985273</v>
      </c>
      <c r="H14" s="26">
        <f>F14-E14</f>
        <v>-2.3606666666666705</v>
      </c>
      <c r="I14" s="28">
        <f t="shared" ref="I14:I23" si="0">IF(F14=0,"",F14/$L$13*100)</f>
        <v>0.45073358678942593</v>
      </c>
      <c r="J14" s="18"/>
      <c r="K14" s="120"/>
      <c r="L14" s="23"/>
      <c r="M14" s="182">
        <f>F14/'Población económicamente activa'!$G$15</f>
        <v>3.9798554292111918E-3</v>
      </c>
      <c r="N14" s="181"/>
    </row>
    <row r="15" spans="1:22">
      <c r="A15" s="16"/>
      <c r="B15" s="120" t="s">
        <v>122</v>
      </c>
      <c r="C15" s="53">
        <v>15.04</v>
      </c>
      <c r="D15" s="53">
        <v>8.4169999999999998</v>
      </c>
      <c r="E15" s="53">
        <v>9.5616666666666656</v>
      </c>
      <c r="F15" s="36">
        <v>18.397333333333336</v>
      </c>
      <c r="G15" s="28">
        <f t="shared" ref="G15:G23" si="1">IF(OR(OR(F15=0,E15=0),F15=""),"",(F15/E15-1)*100)</f>
        <v>92.407181453721506</v>
      </c>
      <c r="H15" s="26">
        <f t="shared" ref="H15:H23" si="2">F15-E15</f>
        <v>8.8356666666666701</v>
      </c>
      <c r="I15" s="28">
        <f t="shared" si="0"/>
        <v>0.49894478674024756</v>
      </c>
      <c r="J15" s="18"/>
      <c r="K15" s="120"/>
      <c r="M15" s="182">
        <f>F15/'Población económicamente activa'!$G$15</f>
        <v>4.4055472602544015E-3</v>
      </c>
      <c r="N15" s="181"/>
    </row>
    <row r="16" spans="1:22">
      <c r="A16" s="16"/>
      <c r="B16" s="121" t="s">
        <v>123</v>
      </c>
      <c r="C16" s="27">
        <v>590.86966666666672</v>
      </c>
      <c r="D16" s="27">
        <v>567.67833333333328</v>
      </c>
      <c r="E16" s="27">
        <v>559.74199999999996</v>
      </c>
      <c r="F16" s="36">
        <v>604.46699999999998</v>
      </c>
      <c r="G16" s="28">
        <f t="shared" si="1"/>
        <v>7.9902883828621096</v>
      </c>
      <c r="H16" s="26">
        <f t="shared" si="2"/>
        <v>44.725000000000023</v>
      </c>
      <c r="I16" s="28">
        <f t="shared" si="0"/>
        <v>16.393444253144509</v>
      </c>
      <c r="J16" s="18"/>
      <c r="K16" s="121"/>
      <c r="M16" s="182">
        <f>F16/'Población económicamente activa'!$G$15</f>
        <v>0.14474967037419537</v>
      </c>
      <c r="N16" s="181"/>
    </row>
    <row r="17" spans="1:14">
      <c r="A17" s="16"/>
      <c r="B17" s="120" t="s">
        <v>159</v>
      </c>
      <c r="C17" s="27">
        <v>17.552000000000003</v>
      </c>
      <c r="D17" s="27">
        <v>14.217666666666668</v>
      </c>
      <c r="E17" s="27">
        <v>9.9706666666666663</v>
      </c>
      <c r="F17" s="36">
        <v>13.410333333333334</v>
      </c>
      <c r="G17" s="28">
        <f t="shared" si="1"/>
        <v>34.497860390478749</v>
      </c>
      <c r="H17" s="26">
        <f t="shared" si="2"/>
        <v>3.4396666666666675</v>
      </c>
      <c r="I17" s="28">
        <f t="shared" si="0"/>
        <v>0.3636948781589161</v>
      </c>
      <c r="J17" s="18"/>
      <c r="K17" s="120"/>
      <c r="M17" s="182">
        <f>F17/'Población económicamente activa'!$G$15</f>
        <v>3.2113272182072547E-3</v>
      </c>
      <c r="N17" s="181"/>
    </row>
    <row r="18" spans="1:14">
      <c r="A18" s="16"/>
      <c r="B18" s="120" t="s">
        <v>125</v>
      </c>
      <c r="C18" s="27">
        <v>173.80833333333331</v>
      </c>
      <c r="D18" s="27">
        <v>179.81600000000003</v>
      </c>
      <c r="E18" s="27">
        <v>179.958</v>
      </c>
      <c r="F18" s="36">
        <v>243.63</v>
      </c>
      <c r="G18" s="28">
        <f t="shared" si="1"/>
        <v>35.381589037442062</v>
      </c>
      <c r="H18" s="26">
        <f t="shared" si="2"/>
        <v>63.671999999999997</v>
      </c>
      <c r="I18" s="28">
        <f t="shared" si="0"/>
        <v>6.6073661976478393</v>
      </c>
      <c r="J18" s="18"/>
      <c r="K18" s="120"/>
      <c r="M18" s="182">
        <f>F18/'Población económicamente activa'!$G$15</f>
        <v>5.8341253026658553E-2</v>
      </c>
      <c r="N18" s="181"/>
    </row>
    <row r="19" spans="1:14">
      <c r="A19" s="16"/>
      <c r="B19" s="120" t="s">
        <v>126</v>
      </c>
      <c r="C19" s="27">
        <v>851.72933333333333</v>
      </c>
      <c r="D19" s="27">
        <v>902.44066666666674</v>
      </c>
      <c r="E19" s="27">
        <v>974.06133333333344</v>
      </c>
      <c r="F19" s="36">
        <v>1027.2296666666666</v>
      </c>
      <c r="G19" s="28">
        <f t="shared" si="1"/>
        <v>5.4584174028740051</v>
      </c>
      <c r="H19" s="26">
        <f t="shared" si="2"/>
        <v>53.16833333333318</v>
      </c>
      <c r="I19" s="28">
        <f t="shared" si="0"/>
        <v>27.858977042048966</v>
      </c>
      <c r="J19" s="18"/>
      <c r="K19" s="120"/>
      <c r="M19" s="182">
        <f>F19/'Población económicamente activa'!$G$15</f>
        <v>0.2459872179103153</v>
      </c>
      <c r="N19" s="181"/>
    </row>
    <row r="20" spans="1:14">
      <c r="A20" s="16"/>
      <c r="B20" s="120" t="s">
        <v>161</v>
      </c>
      <c r="C20" s="27">
        <v>325.29866666666663</v>
      </c>
      <c r="D20" s="27">
        <v>282.19233333333335</v>
      </c>
      <c r="E20" s="27">
        <v>340.47033333333331</v>
      </c>
      <c r="F20" s="36">
        <v>362.0796666666667</v>
      </c>
      <c r="G20" s="28">
        <f t="shared" si="1"/>
        <v>6.3469063873406562</v>
      </c>
      <c r="H20" s="26">
        <f t="shared" si="2"/>
        <v>21.609333333333382</v>
      </c>
      <c r="I20" s="28">
        <f t="shared" si="0"/>
        <v>9.8197797906207374</v>
      </c>
      <c r="J20" s="18"/>
      <c r="K20" s="120"/>
      <c r="M20" s="182">
        <f>F20/'Población económicamente activa'!$G$15</f>
        <v>8.67059945360103E-2</v>
      </c>
      <c r="N20" s="181"/>
    </row>
    <row r="21" spans="1:14">
      <c r="A21" s="16"/>
      <c r="B21" s="120" t="s">
        <v>128</v>
      </c>
      <c r="C21" s="27">
        <v>93.15666666666668</v>
      </c>
      <c r="D21" s="27">
        <v>98.939000000000007</v>
      </c>
      <c r="E21" s="27">
        <v>110.82099999999998</v>
      </c>
      <c r="F21" s="36">
        <v>88.350999999999999</v>
      </c>
      <c r="G21" s="28">
        <f t="shared" si="1"/>
        <v>-20.275940480594823</v>
      </c>
      <c r="H21" s="26">
        <f t="shared" si="2"/>
        <v>-22.469999999999985</v>
      </c>
      <c r="I21" s="28">
        <f t="shared" si="0"/>
        <v>2.3961228540343313</v>
      </c>
      <c r="J21" s="18"/>
      <c r="K21" s="120"/>
      <c r="M21" s="182">
        <f>F21/'Población económicamente activa'!$G$15</f>
        <v>2.1157115487248326E-2</v>
      </c>
      <c r="N21" s="181"/>
    </row>
    <row r="22" spans="1:14">
      <c r="A22" s="16"/>
      <c r="B22" s="120" t="s">
        <v>129</v>
      </c>
      <c r="C22" s="27">
        <v>423.40533333333332</v>
      </c>
      <c r="D22" s="27">
        <v>436.73</v>
      </c>
      <c r="E22" s="27">
        <v>449.94166666666661</v>
      </c>
      <c r="F22" s="36">
        <v>468.54333333333335</v>
      </c>
      <c r="G22" s="28">
        <f t="shared" si="1"/>
        <v>4.1342396236549339</v>
      </c>
      <c r="H22" s="26">
        <f t="shared" si="2"/>
        <v>18.601666666666745</v>
      </c>
      <c r="I22" s="28">
        <f t="shared" si="0"/>
        <v>12.707127130484382</v>
      </c>
      <c r="J22" s="18"/>
      <c r="K22" s="120"/>
      <c r="M22" s="182">
        <f>F22/'Población económicamente activa'!$G$15</f>
        <v>0.11220048911855691</v>
      </c>
      <c r="N22" s="181"/>
    </row>
    <row r="23" spans="1:14">
      <c r="A23" s="16"/>
      <c r="B23" s="120" t="s">
        <v>163</v>
      </c>
      <c r="C23" s="27">
        <v>807.447</v>
      </c>
      <c r="D23" s="27">
        <v>794.37333333333333</v>
      </c>
      <c r="E23" s="27">
        <v>785.2833333333333</v>
      </c>
      <c r="F23" s="36">
        <v>843.68400000000008</v>
      </c>
      <c r="G23" s="28">
        <f t="shared" si="1"/>
        <v>7.436891143324087</v>
      </c>
      <c r="H23" s="26">
        <f t="shared" si="2"/>
        <v>58.40066666666678</v>
      </c>
      <c r="I23" s="28">
        <f t="shared" si="0"/>
        <v>22.881127706342895</v>
      </c>
      <c r="J23" s="18"/>
      <c r="K23" s="120"/>
      <c r="M23" s="182">
        <f>F23/'Población económicamente activa'!$G$15</f>
        <v>0.2020341571996199</v>
      </c>
      <c r="N23" s="181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20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105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105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105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105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105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105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105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105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105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105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105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105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105"/>
    </row>
    <row r="38" spans="1:12">
      <c r="A38" s="16"/>
      <c r="B38" s="74" t="s">
        <v>158</v>
      </c>
      <c r="C38" s="5"/>
      <c r="D38" s="6"/>
      <c r="E38" s="6"/>
      <c r="F38" s="6"/>
      <c r="G38" s="6"/>
      <c r="H38" s="6"/>
      <c r="I38" s="6"/>
      <c r="J38" s="18"/>
      <c r="L38" s="105"/>
    </row>
    <row r="39" spans="1:12">
      <c r="A39" s="16"/>
      <c r="B39" s="74" t="s">
        <v>160</v>
      </c>
      <c r="C39" s="5"/>
      <c r="D39" s="6"/>
      <c r="E39" s="6"/>
      <c r="F39" s="6"/>
      <c r="G39" s="6"/>
      <c r="H39" s="6"/>
      <c r="I39" s="6"/>
      <c r="J39" s="18"/>
      <c r="L39" s="105"/>
    </row>
    <row r="40" spans="1:12">
      <c r="A40" s="16"/>
      <c r="B40" s="74" t="s">
        <v>162</v>
      </c>
      <c r="C40" s="5"/>
      <c r="D40" s="6"/>
      <c r="E40" s="6"/>
      <c r="F40" s="6"/>
      <c r="G40" s="6"/>
      <c r="H40" s="6"/>
      <c r="I40" s="6"/>
      <c r="J40" s="18"/>
      <c r="L40" s="105"/>
    </row>
    <row r="41" spans="1:12">
      <c r="A41" s="16"/>
      <c r="B41" s="74" t="s">
        <v>164</v>
      </c>
      <c r="C41" s="5"/>
      <c r="D41" s="6"/>
      <c r="E41" s="6"/>
      <c r="F41" s="6"/>
      <c r="G41" s="6"/>
      <c r="H41" s="6"/>
      <c r="I41" s="6"/>
      <c r="J41" s="18"/>
      <c r="L41" s="105"/>
    </row>
    <row r="42" spans="1:12">
      <c r="A42" s="16"/>
      <c r="B42" s="74" t="s">
        <v>191</v>
      </c>
      <c r="C42" s="5"/>
      <c r="D42" s="6"/>
      <c r="E42" s="6"/>
      <c r="F42" s="6"/>
      <c r="G42" s="6"/>
      <c r="H42" s="6"/>
      <c r="I42" s="6"/>
      <c r="J42" s="18"/>
      <c r="L42" s="105"/>
    </row>
    <row r="43" spans="1:12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8"/>
      <c r="L44" s="105"/>
    </row>
    <row r="45" spans="1:12">
      <c r="A45" s="16"/>
      <c r="B45" s="74" t="s">
        <v>179</v>
      </c>
      <c r="C45" s="61"/>
      <c r="D45" s="61"/>
      <c r="E45" s="61"/>
      <c r="F45" s="61"/>
      <c r="G45" s="61"/>
      <c r="H45" s="61"/>
      <c r="I45" s="61"/>
      <c r="J45" s="90"/>
      <c r="K45" s="58"/>
      <c r="L45" s="58"/>
    </row>
    <row r="46" spans="1:12">
      <c r="A46" s="20"/>
      <c r="B46" s="92" t="s">
        <v>173</v>
      </c>
      <c r="C46" s="96"/>
      <c r="D46" s="96"/>
      <c r="E46" s="97"/>
      <c r="F46" s="97"/>
      <c r="G46" s="97"/>
      <c r="H46" s="97"/>
      <c r="I46" s="97"/>
      <c r="J46" s="98"/>
      <c r="K46" s="58"/>
      <c r="L46" s="58"/>
    </row>
    <row r="47" spans="1:12">
      <c r="B47" s="23"/>
      <c r="C47" s="59"/>
      <c r="D47" s="59"/>
      <c r="E47" s="58"/>
      <c r="F47" s="58"/>
      <c r="G47" s="58"/>
      <c r="H47" s="58"/>
      <c r="I47" s="58"/>
      <c r="J47" s="58"/>
      <c r="K47" s="58"/>
      <c r="L47" s="58"/>
    </row>
    <row r="48" spans="1:12">
      <c r="B48" s="23"/>
      <c r="C48" s="59"/>
      <c r="D48" s="59"/>
      <c r="E48" s="58"/>
      <c r="F48" s="58"/>
      <c r="G48" s="58"/>
      <c r="H48" s="58"/>
      <c r="I48" s="58"/>
      <c r="J48" s="58"/>
      <c r="K48" s="58"/>
      <c r="L48" s="58"/>
    </row>
    <row r="49" spans="2:12">
      <c r="B49" s="59"/>
      <c r="C49" s="59"/>
      <c r="D49" s="59"/>
      <c r="E49" s="58"/>
      <c r="F49" s="58"/>
      <c r="G49" s="58"/>
      <c r="H49" s="58"/>
      <c r="I49" s="58"/>
      <c r="J49" s="58"/>
      <c r="K49" s="58"/>
      <c r="L49" s="58"/>
    </row>
    <row r="50" spans="2:12">
      <c r="B50" s="59"/>
      <c r="C50" s="59"/>
      <c r="D50" s="59"/>
      <c r="E50" s="58"/>
      <c r="F50" s="58"/>
      <c r="G50" s="58"/>
      <c r="H50" s="58"/>
      <c r="I50" s="58"/>
      <c r="J50" s="58"/>
      <c r="K50" s="58"/>
      <c r="L50" s="58"/>
    </row>
    <row r="51" spans="2:12">
      <c r="B51" s="59"/>
      <c r="C51" s="59"/>
      <c r="D51" s="59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  <row r="56" spans="2:12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K25" sqref="K25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153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21.78533333333333</v>
      </c>
      <c r="D13" s="28">
        <v>15.319333333333333</v>
      </c>
      <c r="E13" s="28">
        <v>17.326999999999998</v>
      </c>
      <c r="F13" s="28">
        <v>5.7643333333333331</v>
      </c>
      <c r="G13" s="28">
        <v>1.9420000000000002</v>
      </c>
      <c r="H13" s="28">
        <f t="shared" ref="H13:H17" si="0">IF(OR(OR(G13=0,F13=0),G13=""),"",(G13/F13-1)*100)</f>
        <v>-66.310067657433635</v>
      </c>
      <c r="I13" s="27">
        <f>IF(OR(OR(G13=0,F13=0),F13=""),"",(F13/E13-1)*100)</f>
        <v>-66.732075181316247</v>
      </c>
      <c r="J13" s="28">
        <f>IF(G13=0,"",G13/$G$13*100)</f>
        <v>100</v>
      </c>
      <c r="K13" s="27">
        <f>IF(F13=0,"",F13/$F$13*100)</f>
        <v>100</v>
      </c>
      <c r="L13" s="18"/>
      <c r="N13" s="170">
        <f>SUM(G15:G27)</f>
        <v>1.7613333333333332</v>
      </c>
    </row>
    <row r="14" spans="1:15">
      <c r="A14" s="16"/>
      <c r="B14" s="11" t="s">
        <v>28</v>
      </c>
      <c r="C14" s="25">
        <f>C13-SUM(C15:C27)</f>
        <v>18.574666666666666</v>
      </c>
      <c r="D14" s="27">
        <f>D13-SUM(D15:D27)</f>
        <v>9.0056666666666665</v>
      </c>
      <c r="E14" s="27">
        <f>E13-SUM(E15:E27)</f>
        <v>6.5429999999999993</v>
      </c>
      <c r="F14" s="27">
        <f>F13-SUM(F15:F27)</f>
        <v>1.6639999999999997</v>
      </c>
      <c r="G14" s="28">
        <f>G13-SUM(G15:G27)</f>
        <v>0.18066666666666698</v>
      </c>
      <c r="H14" s="28">
        <f>IF(OR(OR(G14=0,F14=0),G14=""),"",(G14/F14-1)*100)</f>
        <v>-89.142628205128176</v>
      </c>
      <c r="I14" s="27">
        <f>IF(OR(OR(G14=0,F14=0),F14=""),"",(F14/E14-1)*100)</f>
        <v>-74.568240868103317</v>
      </c>
      <c r="J14" s="28">
        <f>IF(G14=0,"",G14/$G$13*100)</f>
        <v>9.3031239272228081</v>
      </c>
      <c r="K14" s="27">
        <f t="shared" ref="K14:K17" si="1">IF(F14=0,"",F14/$F$13*100)</f>
        <v>28.867171687966227</v>
      </c>
      <c r="L14" s="18"/>
      <c r="N14" s="124"/>
    </row>
    <row r="15" spans="1:15">
      <c r="A15" s="16"/>
      <c r="B15" s="12" t="s">
        <v>4</v>
      </c>
      <c r="C15" s="50">
        <v>0.67833333333333334</v>
      </c>
      <c r="D15" s="50">
        <v>2.8613333333333331</v>
      </c>
      <c r="E15" s="50">
        <v>6.1019999999999994</v>
      </c>
      <c r="F15" s="50">
        <v>1.9850000000000001</v>
      </c>
      <c r="G15" s="50">
        <v>0.83633333333333326</v>
      </c>
      <c r="H15" s="50">
        <f t="shared" si="0"/>
        <v>-57.867338371116716</v>
      </c>
      <c r="I15" s="36">
        <f t="shared" ref="I15:I17" si="2">IF(OR(OR(G15=0,F15=0),F15=""),"",(F15/E15-1)*100)</f>
        <v>-67.469682071451984</v>
      </c>
      <c r="J15" s="50">
        <f>IF(G15=0,"",G15/$G$13*100)</f>
        <v>43.06556814280809</v>
      </c>
      <c r="K15" s="36">
        <f t="shared" si="1"/>
        <v>34.435898918637605</v>
      </c>
      <c r="L15" s="18"/>
      <c r="N15" s="23" t="s">
        <v>4</v>
      </c>
      <c r="O15" s="34">
        <f>+J15</f>
        <v>43.06556814280809</v>
      </c>
    </row>
    <row r="16" spans="1:15">
      <c r="A16" s="16"/>
      <c r="B16" s="11" t="s">
        <v>23</v>
      </c>
      <c r="C16" s="53">
        <v>0.86166666666666669</v>
      </c>
      <c r="D16" s="53">
        <v>1.3029999999999999</v>
      </c>
      <c r="E16" s="53">
        <v>1.1303333333333334</v>
      </c>
      <c r="F16" s="53">
        <v>0.33833333333333332</v>
      </c>
      <c r="G16" s="54">
        <v>0.625</v>
      </c>
      <c r="H16" s="28">
        <f t="shared" si="0"/>
        <v>84.729064039408868</v>
      </c>
      <c r="I16" s="27">
        <f t="shared" si="2"/>
        <v>-70.067826599823064</v>
      </c>
      <c r="J16" s="28">
        <f t="shared" ref="J16:J27" si="3">IF(G16=0,"",G16/$G$13*100)</f>
        <v>32.183316168898038</v>
      </c>
      <c r="K16" s="27">
        <f t="shared" si="1"/>
        <v>5.8694269357543511</v>
      </c>
      <c r="L16" s="18"/>
      <c r="N16" s="23" t="s">
        <v>37</v>
      </c>
      <c r="O16" s="34">
        <f>100-O15</f>
        <v>56.93443185719191</v>
      </c>
    </row>
    <row r="17" spans="1:14">
      <c r="A17" s="16"/>
      <c r="B17" s="11" t="s">
        <v>20</v>
      </c>
      <c r="C17" s="27">
        <v>0</v>
      </c>
      <c r="D17" s="27">
        <v>0</v>
      </c>
      <c r="E17" s="27">
        <v>0.123</v>
      </c>
      <c r="F17" s="27">
        <v>0.32900000000000001</v>
      </c>
      <c r="G17" s="28">
        <v>0.3</v>
      </c>
      <c r="H17" s="28">
        <f t="shared" si="0"/>
        <v>-8.8145896656535054</v>
      </c>
      <c r="I17" s="27">
        <f t="shared" si="2"/>
        <v>167.47967479674796</v>
      </c>
      <c r="J17" s="28">
        <f t="shared" si="3"/>
        <v>15.447991761071059</v>
      </c>
      <c r="K17" s="27">
        <f t="shared" si="1"/>
        <v>5.7075117099404391</v>
      </c>
      <c r="L17" s="18"/>
    </row>
    <row r="18" spans="1:14">
      <c r="A18" s="16"/>
      <c r="B18" s="11" t="s">
        <v>19</v>
      </c>
      <c r="C18" s="27">
        <v>0</v>
      </c>
      <c r="D18" s="27">
        <v>0.73633333333333317</v>
      </c>
      <c r="E18" s="27">
        <v>0.3056666666666667</v>
      </c>
      <c r="F18" s="27">
        <v>0</v>
      </c>
      <c r="G18" s="28">
        <v>0</v>
      </c>
      <c r="H18" s="28" t="str">
        <f t="shared" ref="H18:H27" si="4">IF(OR(OR(G18=0,F18=0),G18=""),"",(G18/F18-1)*100)</f>
        <v/>
      </c>
      <c r="I18" s="27" t="str">
        <f t="shared" ref="I18:I27" si="5">IF(OR(OR(G18=0,F18=0),F18=""),"",(F18/E18-1)*100)</f>
        <v/>
      </c>
      <c r="J18" s="28" t="str">
        <f t="shared" si="3"/>
        <v/>
      </c>
      <c r="K18" s="27" t="str">
        <f t="shared" ref="K18:K27" si="6">IF(F18=0,"",F18/$F$13*100)</f>
        <v/>
      </c>
      <c r="L18" s="18"/>
      <c r="N18" s="169"/>
    </row>
    <row r="19" spans="1:14">
      <c r="A19" s="16"/>
      <c r="B19" s="11" t="s">
        <v>5</v>
      </c>
      <c r="C19" s="27">
        <v>0.435</v>
      </c>
      <c r="D19" s="27">
        <v>0.40833333333333338</v>
      </c>
      <c r="E19" s="27">
        <v>0.61799999999999999</v>
      </c>
      <c r="F19" s="27">
        <v>0.23133333333333331</v>
      </c>
      <c r="G19" s="28">
        <v>0</v>
      </c>
      <c r="H19" s="28" t="str">
        <f t="shared" si="4"/>
        <v/>
      </c>
      <c r="I19" s="27" t="str">
        <f t="shared" si="5"/>
        <v/>
      </c>
      <c r="J19" s="28" t="str">
        <f t="shared" si="3"/>
        <v/>
      </c>
      <c r="K19" s="27">
        <f t="shared" si="6"/>
        <v>4.0131845255305612</v>
      </c>
      <c r="L19" s="18"/>
      <c r="N19" s="169"/>
    </row>
    <row r="20" spans="1:14">
      <c r="A20" s="16"/>
      <c r="B20" s="11" t="s">
        <v>7</v>
      </c>
      <c r="C20" s="27">
        <v>0</v>
      </c>
      <c r="D20" s="27">
        <v>4.7999999999999994E-2</v>
      </c>
      <c r="E20" s="27">
        <v>0</v>
      </c>
      <c r="F20" s="27">
        <v>3.9333333333333331E-2</v>
      </c>
      <c r="G20" s="28">
        <v>0</v>
      </c>
      <c r="H20" s="28" t="str">
        <f t="shared" si="4"/>
        <v/>
      </c>
      <c r="I20" s="27" t="str">
        <f t="shared" si="5"/>
        <v/>
      </c>
      <c r="J20" s="28" t="str">
        <f t="shared" si="3"/>
        <v/>
      </c>
      <c r="K20" s="27">
        <f t="shared" si="6"/>
        <v>0.68235702307291968</v>
      </c>
      <c r="L20" s="18"/>
    </row>
    <row r="21" spans="1:14">
      <c r="A21" s="16"/>
      <c r="B21" s="11" t="s">
        <v>21</v>
      </c>
      <c r="C21" s="27">
        <v>5.0333333333333334E-2</v>
      </c>
      <c r="D21" s="27">
        <v>0</v>
      </c>
      <c r="E21" s="27">
        <v>0.10966666666666668</v>
      </c>
      <c r="F21" s="27">
        <v>0</v>
      </c>
      <c r="G21" s="28">
        <v>0</v>
      </c>
      <c r="H21" s="28" t="str">
        <f t="shared" si="4"/>
        <v/>
      </c>
      <c r="I21" s="27" t="str">
        <f t="shared" si="5"/>
        <v/>
      </c>
      <c r="J21" s="28" t="str">
        <f t="shared" si="3"/>
        <v/>
      </c>
      <c r="K21" s="27" t="str">
        <f t="shared" si="6"/>
        <v/>
      </c>
      <c r="L21" s="18"/>
    </row>
    <row r="22" spans="1:14">
      <c r="A22" s="16"/>
      <c r="B22" s="11" t="s">
        <v>8</v>
      </c>
      <c r="C22" s="27">
        <v>3.9333333333333331E-2</v>
      </c>
      <c r="D22" s="27">
        <v>0</v>
      </c>
      <c r="E22" s="27">
        <v>5.4666666666666669E-2</v>
      </c>
      <c r="F22" s="27">
        <v>0</v>
      </c>
      <c r="G22" s="28">
        <v>0</v>
      </c>
      <c r="H22" s="28" t="str">
        <f t="shared" si="4"/>
        <v/>
      </c>
      <c r="I22" s="27" t="str">
        <f t="shared" si="5"/>
        <v/>
      </c>
      <c r="J22" s="28" t="str">
        <f t="shared" si="3"/>
        <v/>
      </c>
      <c r="K22" s="27" t="str">
        <f t="shared" si="6"/>
        <v/>
      </c>
      <c r="L22" s="18"/>
    </row>
    <row r="23" spans="1:14">
      <c r="A23" s="16"/>
      <c r="B23" s="11" t="s">
        <v>10</v>
      </c>
      <c r="C23" s="27">
        <v>0</v>
      </c>
      <c r="D23" s="27">
        <v>8.2000000000000003E-2</v>
      </c>
      <c r="E23" s="27">
        <v>5.6000000000000001E-2</v>
      </c>
      <c r="F23" s="27">
        <v>0</v>
      </c>
      <c r="G23" s="28">
        <v>0</v>
      </c>
      <c r="H23" s="28" t="str">
        <f t="shared" si="4"/>
        <v/>
      </c>
      <c r="I23" s="27" t="str">
        <f t="shared" si="5"/>
        <v/>
      </c>
      <c r="J23" s="28" t="str">
        <f t="shared" si="3"/>
        <v/>
      </c>
      <c r="K23" s="27" t="str">
        <f t="shared" si="6"/>
        <v/>
      </c>
      <c r="L23" s="18"/>
    </row>
    <row r="24" spans="1:14">
      <c r="A24" s="16"/>
      <c r="B24" s="11" t="s">
        <v>22</v>
      </c>
      <c r="C24" s="27">
        <v>0.12966666666666668</v>
      </c>
      <c r="D24" s="27">
        <v>0.16433333333333333</v>
      </c>
      <c r="E24" s="27">
        <v>9.1333333333333336E-2</v>
      </c>
      <c r="F24" s="27">
        <v>0</v>
      </c>
      <c r="G24" s="28">
        <v>0</v>
      </c>
      <c r="H24" s="28" t="str">
        <f t="shared" si="4"/>
        <v/>
      </c>
      <c r="I24" s="27" t="str">
        <f t="shared" si="5"/>
        <v/>
      </c>
      <c r="J24" s="28" t="str">
        <f t="shared" si="3"/>
        <v/>
      </c>
      <c r="K24" s="27" t="str">
        <f t="shared" si="6"/>
        <v/>
      </c>
      <c r="L24" s="18"/>
    </row>
    <row r="25" spans="1:14">
      <c r="A25" s="16"/>
      <c r="B25" s="11" t="s">
        <v>18</v>
      </c>
      <c r="C25" s="27">
        <v>0</v>
      </c>
      <c r="D25" s="27">
        <v>6.533333333333334E-2</v>
      </c>
      <c r="E25" s="27">
        <v>0.57866666666666666</v>
      </c>
      <c r="F25" s="27">
        <v>0</v>
      </c>
      <c r="G25" s="28">
        <v>0</v>
      </c>
      <c r="H25" s="28" t="str">
        <f t="shared" si="4"/>
        <v/>
      </c>
      <c r="I25" s="27" t="str">
        <f t="shared" si="5"/>
        <v/>
      </c>
      <c r="J25" s="28" t="str">
        <f t="shared" si="3"/>
        <v/>
      </c>
      <c r="K25" s="27" t="str">
        <f t="shared" si="6"/>
        <v/>
      </c>
      <c r="L25" s="18"/>
    </row>
    <row r="26" spans="1:14" s="23" customFormat="1">
      <c r="A26" s="16"/>
      <c r="B26" s="11" t="s">
        <v>24</v>
      </c>
      <c r="C26" s="27">
        <v>0.51600000000000001</v>
      </c>
      <c r="D26" s="27">
        <v>0.49100000000000005</v>
      </c>
      <c r="E26" s="27">
        <v>1.2746666666666666</v>
      </c>
      <c r="F26" s="27">
        <v>1.1773333333333333</v>
      </c>
      <c r="G26" s="28">
        <v>0</v>
      </c>
      <c r="H26" s="28" t="str">
        <f t="shared" si="4"/>
        <v/>
      </c>
      <c r="I26" s="27" t="str">
        <f t="shared" si="5"/>
        <v/>
      </c>
      <c r="J26" s="28" t="str">
        <f t="shared" si="3"/>
        <v/>
      </c>
      <c r="K26" s="27">
        <f t="shared" si="6"/>
        <v>20.424449199097904</v>
      </c>
      <c r="L26" s="18"/>
      <c r="M26" s="9"/>
    </row>
    <row r="27" spans="1:14" s="23" customFormat="1">
      <c r="A27" s="16"/>
      <c r="B27" s="11" t="s">
        <v>25</v>
      </c>
      <c r="C27" s="27">
        <v>0.50033333333333341</v>
      </c>
      <c r="D27" s="27">
        <v>0.154</v>
      </c>
      <c r="E27" s="27">
        <v>0.34</v>
      </c>
      <c r="F27" s="27">
        <v>0</v>
      </c>
      <c r="G27" s="28">
        <v>0</v>
      </c>
      <c r="H27" s="28" t="str">
        <f t="shared" si="4"/>
        <v/>
      </c>
      <c r="I27" s="27" t="str">
        <f t="shared" si="5"/>
        <v/>
      </c>
      <c r="J27" s="28" t="str">
        <f t="shared" si="3"/>
        <v/>
      </c>
      <c r="K27" s="27" t="str">
        <f t="shared" si="6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J25" sqref="J25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152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3060.7026666666666</v>
      </c>
      <c r="D13" s="26">
        <v>3351.0786666666663</v>
      </c>
      <c r="E13" s="26">
        <v>3416.7556666666665</v>
      </c>
      <c r="F13" s="26">
        <v>3499.1273333333334</v>
      </c>
      <c r="G13" s="26">
        <v>3563.9576666666667</v>
      </c>
      <c r="H13" s="28">
        <f t="shared" ref="H13:H27" si="0">IF(OR(OR(G13=0,F13=0),G13=""),"",(G13/F13-1)*100)</f>
        <v>1.8527571922218211</v>
      </c>
      <c r="I13" s="27">
        <f>IF(OR(OR(G13=0,F13=0),F13=""),"",(F13/E13-1)*100)</f>
        <v>2.4108152499832558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2999.8693333333331</v>
      </c>
      <c r="D14" s="25">
        <f>D13-SUM(D15:D27)</f>
        <v>3266.4253333333331</v>
      </c>
      <c r="E14" s="25">
        <f>E13-SUM(E15:E27)</f>
        <v>3323.7896666666666</v>
      </c>
      <c r="F14" s="25">
        <f>F13-SUM(F15:F27)</f>
        <v>3409.0203333333334</v>
      </c>
      <c r="G14" s="26">
        <f>G13-SUM(G15:G27)</f>
        <v>3479.183</v>
      </c>
      <c r="H14" s="28">
        <f t="shared" si="0"/>
        <v>2.0581474971157476</v>
      </c>
      <c r="I14" s="27">
        <f>IF(OR(OR(G14=0,F14=0),F14=""),"",(F14/E14-1)*100)</f>
        <v>2.564261737781437</v>
      </c>
      <c r="J14" s="28">
        <f t="shared" si="1"/>
        <v>97.621333511911331</v>
      </c>
      <c r="K14" s="27">
        <f t="shared" si="2"/>
        <v>97.42487222052128</v>
      </c>
      <c r="L14" s="18"/>
    </row>
    <row r="15" spans="1:15">
      <c r="A15" s="16"/>
      <c r="B15" s="12" t="s">
        <v>4</v>
      </c>
      <c r="C15" s="109">
        <v>9.4156666666666666</v>
      </c>
      <c r="D15" s="109">
        <v>21.517333333333337</v>
      </c>
      <c r="E15" s="109">
        <v>31.24666666666667</v>
      </c>
      <c r="F15" s="109">
        <v>18.980333333333334</v>
      </c>
      <c r="G15" s="109">
        <v>16.619666666666664</v>
      </c>
      <c r="H15" s="50">
        <f t="shared" si="0"/>
        <v>-12.437435239985273</v>
      </c>
      <c r="I15" s="36">
        <f t="shared" ref="I15:I27" si="3">IF(OR(OR(G15=0,F15=0),F15=""),"",(F15/E15-1)*100)</f>
        <v>-39.256454021762323</v>
      </c>
      <c r="J15" s="50">
        <f t="shared" si="1"/>
        <v>0.46632615258336857</v>
      </c>
      <c r="K15" s="36">
        <f t="shared" si="2"/>
        <v>0.54243048409593941</v>
      </c>
      <c r="L15" s="18"/>
      <c r="N15" s="23" t="s">
        <v>4</v>
      </c>
      <c r="O15" s="168">
        <f>J15</f>
        <v>0.46632615258336857</v>
      </c>
    </row>
    <row r="16" spans="1:15">
      <c r="A16" s="16"/>
      <c r="B16" s="11" t="s">
        <v>23</v>
      </c>
      <c r="C16" s="55">
        <v>4.6713333333333331</v>
      </c>
      <c r="D16" s="55">
        <v>9.5926666666666662</v>
      </c>
      <c r="E16" s="55">
        <v>9.85</v>
      </c>
      <c r="F16" s="55">
        <v>11.037666666666667</v>
      </c>
      <c r="G16" s="56">
        <v>12.686333333333335</v>
      </c>
      <c r="H16" s="28">
        <f t="shared" si="0"/>
        <v>14.93673179717938</v>
      </c>
      <c r="I16" s="27">
        <f t="shared" si="3"/>
        <v>12.057529610829111</v>
      </c>
      <c r="J16" s="28">
        <f t="shared" si="1"/>
        <v>0.35596195353236992</v>
      </c>
      <c r="K16" s="27">
        <f t="shared" si="2"/>
        <v>0.31544055460685338</v>
      </c>
      <c r="L16" s="18"/>
      <c r="N16" s="23" t="s">
        <v>37</v>
      </c>
      <c r="O16" s="168">
        <f>100-O15</f>
        <v>99.533673847416637</v>
      </c>
    </row>
    <row r="17" spans="1:14">
      <c r="A17" s="16"/>
      <c r="B17" s="11" t="s">
        <v>24</v>
      </c>
      <c r="C17" s="25">
        <v>12.968666666666669</v>
      </c>
      <c r="D17" s="25">
        <v>11.505000000000001</v>
      </c>
      <c r="E17" s="25">
        <v>11.042333333333334</v>
      </c>
      <c r="F17" s="25">
        <v>16.577999999999999</v>
      </c>
      <c r="G17" s="26">
        <v>11.337000000000002</v>
      </c>
      <c r="H17" s="28">
        <f t="shared" si="0"/>
        <v>-31.614187477379652</v>
      </c>
      <c r="I17" s="27">
        <f t="shared" si="3"/>
        <v>50.13131282639538</v>
      </c>
      <c r="J17" s="28">
        <f t="shared" si="1"/>
        <v>0.3181014215189425</v>
      </c>
      <c r="K17" s="27">
        <f t="shared" si="2"/>
        <v>0.47377527082466847</v>
      </c>
      <c r="L17" s="18"/>
    </row>
    <row r="18" spans="1:14">
      <c r="A18" s="16"/>
      <c r="B18" s="11" t="s">
        <v>19</v>
      </c>
      <c r="C18" s="25">
        <v>4.2403333333333331</v>
      </c>
      <c r="D18" s="25">
        <v>7.6069999999999993</v>
      </c>
      <c r="E18" s="25">
        <v>9.0760000000000005</v>
      </c>
      <c r="F18" s="25">
        <v>12.838333333333333</v>
      </c>
      <c r="G18" s="26">
        <v>9.0289999999999999</v>
      </c>
      <c r="H18" s="28">
        <f t="shared" si="0"/>
        <v>-29.671556536414379</v>
      </c>
      <c r="I18" s="27">
        <f t="shared" si="3"/>
        <v>41.453650653738784</v>
      </c>
      <c r="J18" s="28">
        <f t="shared" si="1"/>
        <v>0.25334195421139027</v>
      </c>
      <c r="K18" s="27">
        <f t="shared" si="2"/>
        <v>0.36690100445996915</v>
      </c>
      <c r="L18" s="18"/>
    </row>
    <row r="19" spans="1:14">
      <c r="A19" s="16"/>
      <c r="B19" s="11" t="s">
        <v>7</v>
      </c>
      <c r="C19" s="25">
        <v>4.6043333333333338</v>
      </c>
      <c r="D19" s="25">
        <v>5.2193333333333332</v>
      </c>
      <c r="E19" s="25">
        <v>5.3596666666666666</v>
      </c>
      <c r="F19" s="25">
        <v>5.3049999999999997</v>
      </c>
      <c r="G19" s="26">
        <v>5.9349999999999996</v>
      </c>
      <c r="H19" s="28">
        <f t="shared" si="0"/>
        <v>11.875589066917991</v>
      </c>
      <c r="I19" s="27">
        <f t="shared" si="3"/>
        <v>-1.0199639281049833</v>
      </c>
      <c r="J19" s="28">
        <f t="shared" si="1"/>
        <v>0.16652835289008763</v>
      </c>
      <c r="K19" s="27">
        <f t="shared" si="2"/>
        <v>0.1516092298060602</v>
      </c>
      <c r="L19" s="18"/>
    </row>
    <row r="20" spans="1:14">
      <c r="A20" s="16"/>
      <c r="B20" s="11" t="s">
        <v>25</v>
      </c>
      <c r="C20" s="25">
        <v>4.4283333333333328</v>
      </c>
      <c r="D20" s="25">
        <v>8.9420000000000002</v>
      </c>
      <c r="E20" s="25">
        <v>3.4586666666666663</v>
      </c>
      <c r="F20" s="25">
        <v>2.6890000000000001</v>
      </c>
      <c r="G20" s="26">
        <v>5.5730000000000004</v>
      </c>
      <c r="H20" s="28">
        <f t="shared" si="0"/>
        <v>107.2517664559316</v>
      </c>
      <c r="I20" s="27">
        <f t="shared" si="3"/>
        <v>-22.253276792598299</v>
      </c>
      <c r="J20" s="28">
        <f t="shared" si="1"/>
        <v>0.15637110541810589</v>
      </c>
      <c r="K20" s="27">
        <f t="shared" si="2"/>
        <v>7.6847732129782451E-2</v>
      </c>
      <c r="L20" s="18"/>
    </row>
    <row r="21" spans="1:14">
      <c r="A21" s="16"/>
      <c r="B21" s="11" t="s">
        <v>20</v>
      </c>
      <c r="C21" s="25">
        <v>3.8976666666666673</v>
      </c>
      <c r="D21" s="25">
        <v>2.6366666666666667</v>
      </c>
      <c r="E21" s="25">
        <v>3.422333333333333</v>
      </c>
      <c r="F21" s="25">
        <v>4.2173333333333334</v>
      </c>
      <c r="G21" s="26">
        <v>5.4020000000000001</v>
      </c>
      <c r="H21" s="28">
        <f t="shared" si="0"/>
        <v>28.090420486879552</v>
      </c>
      <c r="I21" s="27">
        <f t="shared" si="3"/>
        <v>23.229765267361469</v>
      </c>
      <c r="J21" s="28">
        <f t="shared" si="1"/>
        <v>0.15157306862885483</v>
      </c>
      <c r="K21" s="27">
        <f t="shared" si="2"/>
        <v>0.12052528906731221</v>
      </c>
      <c r="L21" s="18"/>
    </row>
    <row r="22" spans="1:14">
      <c r="A22" s="16"/>
      <c r="B22" s="11" t="s">
        <v>22</v>
      </c>
      <c r="C22" s="25">
        <v>4.2969999999999997</v>
      </c>
      <c r="D22" s="25">
        <v>4.92</v>
      </c>
      <c r="E22" s="25">
        <v>5.8586666666666671</v>
      </c>
      <c r="F22" s="25">
        <v>4.5936666666666675</v>
      </c>
      <c r="G22" s="26">
        <v>5.0199999999999996</v>
      </c>
      <c r="H22" s="28">
        <f t="shared" si="0"/>
        <v>9.280893984471339</v>
      </c>
      <c r="I22" s="27">
        <f t="shared" si="3"/>
        <v>-21.591943559399173</v>
      </c>
      <c r="J22" s="28">
        <f>IF(G22=0,"",G22/$G$13*100)</f>
        <v>0.14085464726339342</v>
      </c>
      <c r="K22" s="27">
        <f t="shared" si="2"/>
        <v>0.13128035161528848</v>
      </c>
      <c r="L22" s="18"/>
    </row>
    <row r="23" spans="1:14">
      <c r="A23" s="16"/>
      <c r="B23" s="11" t="s">
        <v>21</v>
      </c>
      <c r="C23" s="25">
        <v>1.8753333333333331</v>
      </c>
      <c r="D23" s="25">
        <v>2.2869999999999999</v>
      </c>
      <c r="E23" s="25">
        <v>1.8086666666666666</v>
      </c>
      <c r="F23" s="25">
        <v>2.78</v>
      </c>
      <c r="G23" s="26">
        <v>2.9073333333333333</v>
      </c>
      <c r="H23" s="28">
        <f t="shared" si="0"/>
        <v>4.5803357314148752</v>
      </c>
      <c r="I23" s="27">
        <f t="shared" si="3"/>
        <v>53.704386288241793</v>
      </c>
      <c r="J23" s="28">
        <f t="shared" si="1"/>
        <v>8.1575978315492528E-2</v>
      </c>
      <c r="K23" s="27">
        <f t="shared" si="2"/>
        <v>7.9448380558123907E-2</v>
      </c>
      <c r="L23" s="18"/>
    </row>
    <row r="24" spans="1:14">
      <c r="A24" s="16"/>
      <c r="B24" s="11" t="s">
        <v>18</v>
      </c>
      <c r="C24" s="25">
        <v>3.456</v>
      </c>
      <c r="D24" s="25">
        <v>4.3216666666666672</v>
      </c>
      <c r="E24" s="25">
        <v>3.7723333333333335</v>
      </c>
      <c r="F24" s="25">
        <v>4.1243333333333334</v>
      </c>
      <c r="G24" s="26">
        <v>2.7983333333333333</v>
      </c>
      <c r="H24" s="28">
        <f t="shared" si="0"/>
        <v>-32.150650610199627</v>
      </c>
      <c r="I24" s="27">
        <f t="shared" si="3"/>
        <v>9.3310948131130047</v>
      </c>
      <c r="J24" s="28">
        <f t="shared" si="1"/>
        <v>7.8517580596028397E-2</v>
      </c>
      <c r="K24" s="27">
        <f t="shared" si="2"/>
        <v>0.11786748353065554</v>
      </c>
      <c r="L24" s="18"/>
    </row>
    <row r="25" spans="1:14">
      <c r="A25" s="16"/>
      <c r="B25" s="11" t="s">
        <v>5</v>
      </c>
      <c r="C25" s="25">
        <v>3.6276666666666664</v>
      </c>
      <c r="D25" s="25">
        <v>2.5266666666666668</v>
      </c>
      <c r="E25" s="25">
        <v>3.8583333333333329</v>
      </c>
      <c r="F25" s="25">
        <v>2.93</v>
      </c>
      <c r="G25" s="26">
        <v>2.6986666666666665</v>
      </c>
      <c r="H25" s="28">
        <f t="shared" si="0"/>
        <v>-7.895335608646203</v>
      </c>
      <c r="I25" s="27">
        <f t="shared" si="3"/>
        <v>-24.060475161987029</v>
      </c>
      <c r="J25" s="28">
        <f t="shared" si="1"/>
        <v>7.5721064026854787E-2</v>
      </c>
      <c r="K25" s="27">
        <f t="shared" si="2"/>
        <v>8.3735163681763716E-2</v>
      </c>
      <c r="L25" s="18"/>
    </row>
    <row r="26" spans="1:14">
      <c r="A26" s="16"/>
      <c r="B26" s="11" t="s">
        <v>10</v>
      </c>
      <c r="C26" s="25">
        <v>1.2513333333333334</v>
      </c>
      <c r="D26" s="25">
        <v>1.8066666666666666</v>
      </c>
      <c r="E26" s="25">
        <v>2.0956666666666668</v>
      </c>
      <c r="F26" s="25">
        <v>2.3039999999999998</v>
      </c>
      <c r="G26" s="26">
        <v>2.5276666666666663</v>
      </c>
      <c r="H26" s="28">
        <f t="shared" si="0"/>
        <v>9.707754629629628</v>
      </c>
      <c r="I26" s="27">
        <f t="shared" si="3"/>
        <v>9.9411484014633178</v>
      </c>
      <c r="J26" s="28">
        <f t="shared" si="1"/>
        <v>7.0923027237603728E-2</v>
      </c>
      <c r="K26" s="27">
        <f t="shared" si="2"/>
        <v>6.5844988779107008E-2</v>
      </c>
      <c r="L26" s="18"/>
    </row>
    <row r="27" spans="1:14">
      <c r="A27" s="16"/>
      <c r="B27" s="11" t="s">
        <v>8</v>
      </c>
      <c r="C27" s="25">
        <v>2.0996666666666663</v>
      </c>
      <c r="D27" s="25">
        <v>1.7713333333333334</v>
      </c>
      <c r="E27" s="25">
        <v>2.1166666666666667</v>
      </c>
      <c r="F27" s="25">
        <v>1.7293333333333336</v>
      </c>
      <c r="G27" s="26">
        <v>2.2406666666666668</v>
      </c>
      <c r="H27" s="28">
        <f t="shared" si="0"/>
        <v>29.56823438704701</v>
      </c>
      <c r="I27" s="27">
        <f t="shared" si="3"/>
        <v>-18.299212598425186</v>
      </c>
      <c r="J27" s="28">
        <f t="shared" si="1"/>
        <v>6.2870181866170702E-2</v>
      </c>
      <c r="K27" s="27">
        <f t="shared" si="2"/>
        <v>4.9421846323207071E-2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J26" sqref="J26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151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235.5913333333333</v>
      </c>
      <c r="D13" s="26">
        <v>187.39533333333335</v>
      </c>
      <c r="E13" s="26">
        <v>117.48333333333333</v>
      </c>
      <c r="F13" s="26">
        <v>177.80766666666668</v>
      </c>
      <c r="G13" s="26">
        <v>198.87100000000001</v>
      </c>
      <c r="H13" s="28">
        <f t="shared" ref="H13:H26" si="0">IF(OR(OR(G13=0,F13=0),G13=""),"",(G13/F13-1)*100)</f>
        <v>11.84613336882736</v>
      </c>
      <c r="I13" s="27">
        <f>IF(OR(OR(G13=0,F13=0),F13=""),"",(F13/E13-1)*100)</f>
        <v>51.347141438501922</v>
      </c>
      <c r="J13" s="28">
        <f t="shared" ref="J13:J26" si="1">IF(G13=0,"",G13/$G$13*100)</f>
        <v>100</v>
      </c>
      <c r="K13" s="27">
        <f t="shared" ref="K13:K26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219.8843333333333</v>
      </c>
      <c r="D14" s="25">
        <f>D13-SUM(D15:D27)</f>
        <v>161.74733333333336</v>
      </c>
      <c r="E14" s="25">
        <f>E13-SUM(E15:E27)</f>
        <v>98.352333333333334</v>
      </c>
      <c r="F14" s="25">
        <f>F13-SUM(F15:F27)</f>
        <v>152.38466666666667</v>
      </c>
      <c r="G14" s="26">
        <f>G13-SUM(G15:G27)</f>
        <v>170.64933333333335</v>
      </c>
      <c r="H14" s="28">
        <f t="shared" si="0"/>
        <v>11.985895343800991</v>
      </c>
      <c r="I14" s="27">
        <f>IF(OR(OR(G14=0,F14=0),F14=""),"",(F14/E14-1)*100)</f>
        <v>54.937520546877394</v>
      </c>
      <c r="J14" s="28">
        <f t="shared" si="1"/>
        <v>85.80905880361307</v>
      </c>
      <c r="K14" s="27">
        <f t="shared" si="2"/>
        <v>85.70196635690624</v>
      </c>
      <c r="L14" s="18"/>
    </row>
    <row r="15" spans="1:15">
      <c r="A15" s="16"/>
      <c r="B15" s="12" t="s">
        <v>4</v>
      </c>
      <c r="C15" s="109">
        <v>6.1613333333333342</v>
      </c>
      <c r="D15" s="109">
        <v>15.04</v>
      </c>
      <c r="E15" s="109">
        <v>8.4169999999999998</v>
      </c>
      <c r="F15" s="109">
        <v>9.5616666666666656</v>
      </c>
      <c r="G15" s="109">
        <v>18.397333333333336</v>
      </c>
      <c r="H15" s="50">
        <f t="shared" si="0"/>
        <v>92.407181453721506</v>
      </c>
      <c r="I15" s="36">
        <f t="shared" ref="I15:I26" si="3">IF(OR(OR(G15=0,F15=0),F15=""),"",(F15/E15-1)*100)</f>
        <v>13.599461407468993</v>
      </c>
      <c r="J15" s="50">
        <f t="shared" si="1"/>
        <v>9.2508879290260193</v>
      </c>
      <c r="K15" s="36">
        <f t="shared" si="2"/>
        <v>5.3775334021967547</v>
      </c>
      <c r="L15" s="18"/>
      <c r="N15" s="23" t="s">
        <v>4</v>
      </c>
      <c r="O15" s="34">
        <f>J15</f>
        <v>9.2508879290260193</v>
      </c>
    </row>
    <row r="16" spans="1:15">
      <c r="A16" s="16"/>
      <c r="B16" s="11" t="s">
        <v>19</v>
      </c>
      <c r="C16" s="55">
        <v>0.80799999999999983</v>
      </c>
      <c r="D16" s="55">
        <v>1.0603333333333333</v>
      </c>
      <c r="E16" s="55">
        <v>0.82900000000000007</v>
      </c>
      <c r="F16" s="55">
        <v>2.5593333333333335</v>
      </c>
      <c r="G16" s="56">
        <v>1.6256666666666666</v>
      </c>
      <c r="H16" s="28">
        <f t="shared" si="0"/>
        <v>-36.480854389163852</v>
      </c>
      <c r="I16" s="27"/>
      <c r="J16" s="28">
        <f t="shared" si="1"/>
        <v>0.8174478263128695</v>
      </c>
      <c r="K16" s="27">
        <f t="shared" si="2"/>
        <v>1.4393830037324975</v>
      </c>
      <c r="L16" s="18"/>
      <c r="N16" s="23" t="s">
        <v>37</v>
      </c>
      <c r="O16" s="34">
        <f>100-O15</f>
        <v>90.749112070973979</v>
      </c>
    </row>
    <row r="17" spans="1:14">
      <c r="A17" s="16"/>
      <c r="B17" s="11" t="s">
        <v>23</v>
      </c>
      <c r="C17" s="25">
        <v>1.9939999999999998</v>
      </c>
      <c r="D17" s="25">
        <v>1.3586666666666669</v>
      </c>
      <c r="E17" s="25">
        <v>1.5783333333333334</v>
      </c>
      <c r="F17" s="25">
        <v>2.875666666666667</v>
      </c>
      <c r="G17" s="26">
        <v>1.4043333333333334</v>
      </c>
      <c r="H17" s="28">
        <f t="shared" si="0"/>
        <v>-51.164947258606695</v>
      </c>
      <c r="I17" s="27">
        <f t="shared" si="3"/>
        <v>82.196409714889157</v>
      </c>
      <c r="J17" s="28">
        <f t="shared" si="1"/>
        <v>0.70615289978595841</v>
      </c>
      <c r="K17" s="27">
        <f t="shared" si="2"/>
        <v>1.6172905930190489</v>
      </c>
      <c r="L17" s="18"/>
    </row>
    <row r="18" spans="1:14">
      <c r="A18" s="16"/>
      <c r="B18" s="11" t="s">
        <v>5</v>
      </c>
      <c r="C18" s="25">
        <v>0.64200000000000002</v>
      </c>
      <c r="D18" s="25">
        <v>2.0096666666666665</v>
      </c>
      <c r="E18" s="25">
        <v>0.82</v>
      </c>
      <c r="F18" s="25">
        <v>2.053666666666667</v>
      </c>
      <c r="G18" s="26">
        <v>1.2443333333333333</v>
      </c>
      <c r="H18" s="28">
        <f t="shared" si="0"/>
        <v>-39.409186820321388</v>
      </c>
      <c r="I18" s="27">
        <f t="shared" si="3"/>
        <v>150.44715447154476</v>
      </c>
      <c r="J18" s="28">
        <f t="shared" si="1"/>
        <v>0.62569873603156478</v>
      </c>
      <c r="K18" s="27">
        <f t="shared" si="2"/>
        <v>1.1549933167486217</v>
      </c>
      <c r="L18" s="18"/>
    </row>
    <row r="19" spans="1:14">
      <c r="A19" s="16"/>
      <c r="B19" s="11" t="s">
        <v>20</v>
      </c>
      <c r="C19" s="25">
        <v>1.8223333333333336</v>
      </c>
      <c r="D19" s="25">
        <v>1.1279999999999999</v>
      </c>
      <c r="E19" s="25">
        <v>1.6870000000000001</v>
      </c>
      <c r="F19" s="25">
        <v>2.2170000000000001</v>
      </c>
      <c r="G19" s="26">
        <v>1.2246666666666666</v>
      </c>
      <c r="H19" s="28">
        <f t="shared" si="0"/>
        <v>-44.760186438129615</v>
      </c>
      <c r="I19" s="27">
        <f t="shared" si="3"/>
        <v>31.416716064018967</v>
      </c>
      <c r="J19" s="28">
        <f t="shared" si="1"/>
        <v>0.61580957840342054</v>
      </c>
      <c r="K19" s="27">
        <f t="shared" si="2"/>
        <v>1.2468528728607502</v>
      </c>
      <c r="L19" s="18"/>
    </row>
    <row r="20" spans="1:14">
      <c r="A20" s="16"/>
      <c r="B20" s="11" t="s">
        <v>18</v>
      </c>
      <c r="C20" s="25">
        <v>0.72666666666666657</v>
      </c>
      <c r="D20" s="25">
        <v>1.804</v>
      </c>
      <c r="E20" s="25">
        <v>1.534</v>
      </c>
      <c r="F20" s="25">
        <v>1.6193333333333335</v>
      </c>
      <c r="G20" s="26">
        <v>1.0940000000000001</v>
      </c>
      <c r="H20" s="28">
        <f t="shared" si="0"/>
        <v>-32.441333882256075</v>
      </c>
      <c r="I20" s="27">
        <f t="shared" si="3"/>
        <v>5.5627987831377679</v>
      </c>
      <c r="J20" s="28">
        <f t="shared" si="1"/>
        <v>0.55010534467066596</v>
      </c>
      <c r="K20" s="27">
        <f t="shared" si="2"/>
        <v>0.91072188488310402</v>
      </c>
      <c r="L20" s="18"/>
    </row>
    <row r="21" spans="1:14">
      <c r="A21" s="16"/>
      <c r="B21" s="11" t="s">
        <v>24</v>
      </c>
      <c r="C21" s="25">
        <v>0.7453333333333334</v>
      </c>
      <c r="D21" s="25">
        <v>1.6386666666666667</v>
      </c>
      <c r="E21" s="25">
        <v>2.0183333333333331</v>
      </c>
      <c r="F21" s="25">
        <v>1.579</v>
      </c>
      <c r="G21" s="26">
        <v>0.86466666666666658</v>
      </c>
      <c r="H21" s="28">
        <f t="shared" si="0"/>
        <v>-45.239603124340299</v>
      </c>
      <c r="I21" s="27">
        <f t="shared" si="3"/>
        <v>-21.767134599504534</v>
      </c>
      <c r="J21" s="28">
        <f t="shared" si="1"/>
        <v>0.43478770995603511</v>
      </c>
      <c r="K21" s="27">
        <f t="shared" si="2"/>
        <v>0.88803819857786404</v>
      </c>
      <c r="L21" s="18"/>
    </row>
    <row r="22" spans="1:14">
      <c r="A22" s="16"/>
      <c r="B22" s="11" t="s">
        <v>25</v>
      </c>
      <c r="C22" s="25">
        <v>0.55233333333333334</v>
      </c>
      <c r="D22" s="25">
        <v>0.18166666666666667</v>
      </c>
      <c r="E22" s="25">
        <v>0.38700000000000001</v>
      </c>
      <c r="F22" s="25">
        <v>0.35066666666666668</v>
      </c>
      <c r="G22" s="26">
        <v>0.56966666666666665</v>
      </c>
      <c r="H22" s="28">
        <f t="shared" si="0"/>
        <v>62.452471482889727</v>
      </c>
      <c r="I22" s="27">
        <f t="shared" si="3"/>
        <v>-9.3884582256675291</v>
      </c>
      <c r="J22" s="28">
        <f t="shared" si="1"/>
        <v>0.28645034553387205</v>
      </c>
      <c r="K22" s="27">
        <f t="shared" si="2"/>
        <v>0.19721684291828437</v>
      </c>
      <c r="L22" s="18"/>
    </row>
    <row r="23" spans="1:14">
      <c r="A23" s="16"/>
      <c r="B23" s="11" t="s">
        <v>7</v>
      </c>
      <c r="C23" s="25">
        <v>0.67666666666666675</v>
      </c>
      <c r="D23" s="25">
        <v>0.30299999999999999</v>
      </c>
      <c r="E23" s="25">
        <v>7.7333333333333337E-2</v>
      </c>
      <c r="F23" s="25">
        <v>0.66966666666666663</v>
      </c>
      <c r="G23" s="26">
        <v>0.5</v>
      </c>
      <c r="H23" s="28">
        <f t="shared" si="0"/>
        <v>-25.335988053758086</v>
      </c>
      <c r="I23" s="27">
        <f t="shared" si="3"/>
        <v>765.94827586206884</v>
      </c>
      <c r="J23" s="28">
        <f t="shared" si="1"/>
        <v>0.2514192617324798</v>
      </c>
      <c r="K23" s="27">
        <f t="shared" si="2"/>
        <v>0.37662418005972742</v>
      </c>
      <c r="L23" s="18"/>
    </row>
    <row r="24" spans="1:14">
      <c r="A24" s="16"/>
      <c r="B24" s="11" t="s">
        <v>8</v>
      </c>
      <c r="C24" s="25">
        <v>0.20533333333333334</v>
      </c>
      <c r="D24" s="25">
        <v>0.18100000000000002</v>
      </c>
      <c r="E24" s="25">
        <v>1.0063333333333333</v>
      </c>
      <c r="F24" s="25">
        <v>0.97399999999999987</v>
      </c>
      <c r="G24" s="26">
        <v>0.49533333333333335</v>
      </c>
      <c r="H24" s="28">
        <f t="shared" si="0"/>
        <v>-49.14442162902121</v>
      </c>
      <c r="I24" s="27">
        <f t="shared" si="3"/>
        <v>-3.2129844319311096</v>
      </c>
      <c r="J24" s="28">
        <f t="shared" si="1"/>
        <v>0.24907268195631005</v>
      </c>
      <c r="K24" s="27">
        <f t="shared" si="2"/>
        <v>0.54778290399926499</v>
      </c>
      <c r="L24" s="18"/>
    </row>
    <row r="25" spans="1:14">
      <c r="A25" s="16"/>
      <c r="B25" s="11" t="s">
        <v>21</v>
      </c>
      <c r="C25" s="25">
        <v>0.61599999999999999</v>
      </c>
      <c r="D25" s="25">
        <v>0.26266666666666666</v>
      </c>
      <c r="E25" s="25">
        <v>0.10799999999999998</v>
      </c>
      <c r="F25" s="25">
        <v>0.49199999999999999</v>
      </c>
      <c r="G25" s="26">
        <v>0.48233333333333334</v>
      </c>
      <c r="H25" s="28">
        <f t="shared" si="0"/>
        <v>-1.9647696476964738</v>
      </c>
      <c r="I25" s="27">
        <f t="shared" si="3"/>
        <v>355.5555555555556</v>
      </c>
      <c r="J25" s="28">
        <f t="shared" si="1"/>
        <v>0.24253578115126556</v>
      </c>
      <c r="K25" s="27">
        <f t="shared" si="2"/>
        <v>0.27670347922755484</v>
      </c>
      <c r="L25" s="18"/>
    </row>
    <row r="26" spans="1:14">
      <c r="A26" s="16"/>
      <c r="B26" s="11" t="s">
        <v>22</v>
      </c>
      <c r="C26" s="25">
        <v>0.75700000000000001</v>
      </c>
      <c r="D26" s="25">
        <v>0.68033333333333346</v>
      </c>
      <c r="E26" s="25">
        <v>0.55566666666666675</v>
      </c>
      <c r="F26" s="25">
        <v>0.3813333333333333</v>
      </c>
      <c r="G26" s="26">
        <v>0.22333333333333336</v>
      </c>
      <c r="H26" s="28">
        <f t="shared" si="0"/>
        <v>-41.433566433566426</v>
      </c>
      <c r="I26" s="27">
        <f t="shared" si="3"/>
        <v>-31.373725254949026</v>
      </c>
      <c r="J26" s="28">
        <f t="shared" si="1"/>
        <v>0.112300603573841</v>
      </c>
      <c r="K26" s="27">
        <f t="shared" si="2"/>
        <v>0.21446394324954113</v>
      </c>
      <c r="L26" s="18"/>
    </row>
    <row r="27" spans="1:14" s="23" customFormat="1">
      <c r="A27" s="16"/>
      <c r="B27" s="11" t="s">
        <v>10</v>
      </c>
      <c r="C27" s="25">
        <v>0</v>
      </c>
      <c r="D27" s="25">
        <v>0</v>
      </c>
      <c r="E27" s="25">
        <v>0.113</v>
      </c>
      <c r="F27" s="25">
        <v>8.9666666666666672E-2</v>
      </c>
      <c r="G27" s="26">
        <v>9.6000000000000016E-2</v>
      </c>
      <c r="H27" s="28">
        <f t="shared" ref="H27" si="4">IF(OR(OR(G27=0,F27=0),G27=""),"",(G27/F27-1)*100)</f>
        <v>7.0631970260223165</v>
      </c>
      <c r="I27" s="27">
        <f t="shared" ref="I27" si="5">IF(OR(OR(G27=0,F27=0),F27=""),"",(F27/E27-1)*100)</f>
        <v>-20.64896755162242</v>
      </c>
      <c r="J27" s="28">
        <f t="shared" ref="J27" si="6">IF(G27=0,"",G27/$G$13*100)</f>
        <v>4.8272498252636131E-2</v>
      </c>
      <c r="K27" s="27">
        <f t="shared" ref="K27" si="7">IF(F27=0,"",F27/$F$13*100)</f>
        <v>5.0429021620740005E-2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J25" sqref="J2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150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2132.9556666666667</v>
      </c>
      <c r="D13" s="26">
        <v>2202.5963333333334</v>
      </c>
      <c r="E13" s="26">
        <v>2274.4613333333332</v>
      </c>
      <c r="F13" s="26">
        <v>2329.2566666666667</v>
      </c>
      <c r="G13" s="26">
        <v>2389.7036666666668</v>
      </c>
      <c r="H13" s="28">
        <f t="shared" ref="H13:H27" si="0">IF(OR(OR(G13=0,F13=0),G13=""),"",(G13/F13-1)*100)</f>
        <v>2.5951197592364972</v>
      </c>
      <c r="I13" s="27">
        <f>IF(OR(OR(G13=0,F13=0),F13=""),"",(F13/E13-1)*100)</f>
        <v>2.4091565123698144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689.66766666666717</v>
      </c>
      <c r="D14" s="25">
        <f>D13-SUM(D15:D27)</f>
        <v>668.07366666666644</v>
      </c>
      <c r="E14" s="25">
        <f>E13-SUM(E15:E27)</f>
        <v>769.12200000000007</v>
      </c>
      <c r="F14" s="25">
        <f>F13-SUM(F15:F27)</f>
        <v>822.60800000000017</v>
      </c>
      <c r="G14" s="26">
        <f>G13-SUM(G15:G27)</f>
        <v>813.70166666666637</v>
      </c>
      <c r="H14" s="28">
        <f t="shared" si="0"/>
        <v>-1.0826947140477383</v>
      </c>
      <c r="I14" s="27">
        <f>IF(OR(OR(G14=0,F14=0),F14=""),"",(F14/E14-1)*100)</f>
        <v>6.9541633186932739</v>
      </c>
      <c r="J14" s="28">
        <f t="shared" si="1"/>
        <v>34.050316698960287</v>
      </c>
      <c r="K14" s="27">
        <f t="shared" si="2"/>
        <v>35.316331247307801</v>
      </c>
      <c r="L14" s="18"/>
    </row>
    <row r="15" spans="1:15">
      <c r="A15" s="16"/>
      <c r="B15" s="12" t="s">
        <v>4</v>
      </c>
      <c r="C15" s="109">
        <v>543.47799999999995</v>
      </c>
      <c r="D15" s="109">
        <v>590.86966666666672</v>
      </c>
      <c r="E15" s="109">
        <v>567.67833333333328</v>
      </c>
      <c r="F15" s="109">
        <v>559.74199999999996</v>
      </c>
      <c r="G15" s="109">
        <v>604.46699999999998</v>
      </c>
      <c r="H15" s="50">
        <f t="shared" si="0"/>
        <v>7.9902883828621096</v>
      </c>
      <c r="I15" s="36">
        <f t="shared" ref="I15:I27" si="3">IF(OR(OR(G15=0,F15=0),F15=""),"",(F15/E15-1)*100)</f>
        <v>-1.3980335107616648</v>
      </c>
      <c r="J15" s="50">
        <f t="shared" si="1"/>
        <v>25.294642529596761</v>
      </c>
      <c r="K15" s="36">
        <f t="shared" si="2"/>
        <v>24.030928321910995</v>
      </c>
      <c r="L15" s="18"/>
      <c r="N15" s="23" t="s">
        <v>4</v>
      </c>
      <c r="O15" s="34">
        <f>J15</f>
        <v>25.294642529596761</v>
      </c>
    </row>
    <row r="16" spans="1:15">
      <c r="A16" s="16"/>
      <c r="B16" s="11" t="s">
        <v>23</v>
      </c>
      <c r="C16" s="55">
        <v>302.23</v>
      </c>
      <c r="D16" s="55">
        <v>321.15933333333334</v>
      </c>
      <c r="E16" s="55">
        <v>296.63166666666666</v>
      </c>
      <c r="F16" s="55">
        <v>295.60033333333337</v>
      </c>
      <c r="G16" s="56">
        <v>313.46766666666667</v>
      </c>
      <c r="H16" s="28">
        <f t="shared" si="0"/>
        <v>6.0444225931183926</v>
      </c>
      <c r="I16" s="27">
        <f t="shared" si="3"/>
        <v>-0.3476814680383522</v>
      </c>
      <c r="J16" s="28">
        <f t="shared" si="1"/>
        <v>13.117428367338713</v>
      </c>
      <c r="K16" s="27">
        <f t="shared" si="2"/>
        <v>12.690758281969785</v>
      </c>
      <c r="L16" s="18"/>
      <c r="N16" s="23" t="s">
        <v>37</v>
      </c>
      <c r="O16" s="34">
        <f>100-O15</f>
        <v>74.705357470403243</v>
      </c>
    </row>
    <row r="17" spans="1:14">
      <c r="A17" s="16"/>
      <c r="B17" s="11" t="s">
        <v>24</v>
      </c>
      <c r="C17" s="25">
        <v>192.81133333333332</v>
      </c>
      <c r="D17" s="25">
        <v>182.41966666666667</v>
      </c>
      <c r="E17" s="25">
        <v>207.97966666666665</v>
      </c>
      <c r="F17" s="25">
        <v>188.06266666666667</v>
      </c>
      <c r="G17" s="26">
        <v>196.49533333333338</v>
      </c>
      <c r="H17" s="28">
        <f t="shared" si="0"/>
        <v>4.4839663374619976</v>
      </c>
      <c r="I17" s="27">
        <f t="shared" si="3"/>
        <v>-9.5764169253724987</v>
      </c>
      <c r="J17" s="28">
        <f t="shared" si="1"/>
        <v>8.2225815725269165</v>
      </c>
      <c r="K17" s="27">
        <f t="shared" si="2"/>
        <v>8.0739348890990978</v>
      </c>
      <c r="L17" s="18"/>
    </row>
    <row r="18" spans="1:14">
      <c r="A18" s="16"/>
      <c r="B18" s="11" t="s">
        <v>25</v>
      </c>
      <c r="C18" s="25">
        <v>99.561333333333337</v>
      </c>
      <c r="D18" s="25">
        <v>108.31366666666666</v>
      </c>
      <c r="E18" s="25">
        <v>112.795</v>
      </c>
      <c r="F18" s="25">
        <v>124.60733333333333</v>
      </c>
      <c r="G18" s="26">
        <v>121.10199999999999</v>
      </c>
      <c r="H18" s="28">
        <f t="shared" si="0"/>
        <v>-2.8131035626581702</v>
      </c>
      <c r="I18" s="27">
        <f t="shared" si="3"/>
        <v>10.47239091567298</v>
      </c>
      <c r="J18" s="28">
        <f t="shared" si="1"/>
        <v>5.0676576217051172</v>
      </c>
      <c r="K18" s="27">
        <f t="shared" si="2"/>
        <v>5.3496609075570607</v>
      </c>
      <c r="L18" s="18"/>
    </row>
    <row r="19" spans="1:14">
      <c r="A19" s="16"/>
      <c r="B19" s="11" t="s">
        <v>19</v>
      </c>
      <c r="C19" s="25">
        <v>76.788333333333341</v>
      </c>
      <c r="D19" s="25">
        <v>95.942000000000007</v>
      </c>
      <c r="E19" s="25">
        <v>86.624000000000009</v>
      </c>
      <c r="F19" s="25">
        <v>101.05066666666669</v>
      </c>
      <c r="G19" s="26">
        <v>90.079333333333338</v>
      </c>
      <c r="H19" s="28">
        <f t="shared" si="0"/>
        <v>-10.85725972449465</v>
      </c>
      <c r="I19" s="27">
        <f t="shared" si="3"/>
        <v>16.654352912202942</v>
      </c>
      <c r="J19" s="28">
        <f t="shared" si="1"/>
        <v>3.7694771360075188</v>
      </c>
      <c r="K19" s="27">
        <f t="shared" si="2"/>
        <v>4.3383225263567642</v>
      </c>
      <c r="L19" s="18"/>
    </row>
    <row r="20" spans="1:14">
      <c r="A20" s="16"/>
      <c r="B20" s="11" t="s">
        <v>20</v>
      </c>
      <c r="C20" s="25">
        <v>46.718333333333334</v>
      </c>
      <c r="D20" s="25">
        <v>54.134000000000007</v>
      </c>
      <c r="E20" s="25">
        <v>51.265666666666668</v>
      </c>
      <c r="F20" s="25">
        <v>49.228666666666669</v>
      </c>
      <c r="G20" s="26">
        <v>50.527333333333331</v>
      </c>
      <c r="H20" s="28">
        <f t="shared" si="0"/>
        <v>2.6380293325027226</v>
      </c>
      <c r="I20" s="27">
        <f t="shared" si="3"/>
        <v>-3.9734195075326495</v>
      </c>
      <c r="J20" s="28">
        <f t="shared" si="1"/>
        <v>2.1143765245091055</v>
      </c>
      <c r="K20" s="27">
        <f t="shared" si="2"/>
        <v>2.1134925734533336</v>
      </c>
      <c r="L20" s="18"/>
    </row>
    <row r="21" spans="1:14">
      <c r="A21" s="16"/>
      <c r="B21" s="11" t="s">
        <v>5</v>
      </c>
      <c r="C21" s="25">
        <v>39.616666666666667</v>
      </c>
      <c r="D21" s="25">
        <v>38.664666666666669</v>
      </c>
      <c r="E21" s="25">
        <v>41.292000000000002</v>
      </c>
      <c r="F21" s="25">
        <v>41.198333333333331</v>
      </c>
      <c r="G21" s="26">
        <v>44.217999999999996</v>
      </c>
      <c r="H21" s="28">
        <f t="shared" si="0"/>
        <v>7.3295845301185381</v>
      </c>
      <c r="I21" s="27">
        <f t="shared" si="3"/>
        <v>-0.22683974296878739</v>
      </c>
      <c r="J21" s="28">
        <f t="shared" si="1"/>
        <v>1.850354946380381</v>
      </c>
      <c r="K21" s="27">
        <f t="shared" si="2"/>
        <v>1.7687330865211646</v>
      </c>
      <c r="L21" s="18"/>
    </row>
    <row r="22" spans="1:14">
      <c r="A22" s="16"/>
      <c r="B22" s="11" t="s">
        <v>22</v>
      </c>
      <c r="C22" s="25">
        <v>35.365666666666669</v>
      </c>
      <c r="D22" s="25">
        <v>35.604999999999997</v>
      </c>
      <c r="E22" s="25">
        <v>38.609666666666669</v>
      </c>
      <c r="F22" s="25">
        <v>40.752000000000002</v>
      </c>
      <c r="G22" s="26">
        <v>44.156666666666666</v>
      </c>
      <c r="H22" s="28">
        <f t="shared" si="0"/>
        <v>8.3546001832220931</v>
      </c>
      <c r="I22" s="27">
        <f t="shared" si="3"/>
        <v>5.5486967857790281</v>
      </c>
      <c r="J22" s="28">
        <f t="shared" si="1"/>
        <v>1.8477883798981489</v>
      </c>
      <c r="K22" s="27">
        <f t="shared" si="2"/>
        <v>1.7495710362533401</v>
      </c>
      <c r="L22" s="18"/>
    </row>
    <row r="23" spans="1:14">
      <c r="A23" s="16"/>
      <c r="B23" s="11" t="s">
        <v>7</v>
      </c>
      <c r="C23" s="25">
        <v>36.588666666666661</v>
      </c>
      <c r="D23" s="25">
        <v>34.838666666666661</v>
      </c>
      <c r="E23" s="25">
        <v>29.123333333333335</v>
      </c>
      <c r="F23" s="25">
        <v>30.885000000000002</v>
      </c>
      <c r="G23" s="26">
        <v>33.639333333333333</v>
      </c>
      <c r="H23" s="28">
        <f t="shared" si="0"/>
        <v>8.9180292482866399</v>
      </c>
      <c r="I23" s="27">
        <f t="shared" si="3"/>
        <v>6.0489870664987899</v>
      </c>
      <c r="J23" s="28">
        <f t="shared" si="1"/>
        <v>1.4076780231189054</v>
      </c>
      <c r="K23" s="27">
        <f t="shared" si="2"/>
        <v>1.3259594978083136</v>
      </c>
      <c r="L23" s="18"/>
    </row>
    <row r="24" spans="1:14">
      <c r="A24" s="16"/>
      <c r="B24" s="11" t="s">
        <v>21</v>
      </c>
      <c r="C24" s="25">
        <v>26.469333333333335</v>
      </c>
      <c r="D24" s="25">
        <v>28.5</v>
      </c>
      <c r="E24" s="25">
        <v>25.696999999999999</v>
      </c>
      <c r="F24" s="25">
        <v>27.271000000000001</v>
      </c>
      <c r="G24" s="26">
        <v>27.159666666666666</v>
      </c>
      <c r="H24" s="28">
        <f t="shared" si="0"/>
        <v>-0.408248077933826</v>
      </c>
      <c r="I24" s="27">
        <f t="shared" si="3"/>
        <v>6.1252286259096511</v>
      </c>
      <c r="J24" s="28">
        <f t="shared" si="1"/>
        <v>1.1365286435096345</v>
      </c>
      <c r="K24" s="27">
        <f t="shared" si="2"/>
        <v>1.1708027024358272</v>
      </c>
      <c r="L24" s="18"/>
    </row>
    <row r="25" spans="1:14">
      <c r="A25" s="16"/>
      <c r="B25" s="11" t="s">
        <v>18</v>
      </c>
      <c r="C25" s="25">
        <v>13.757</v>
      </c>
      <c r="D25" s="25">
        <v>13.311666666666667</v>
      </c>
      <c r="E25" s="25">
        <v>17.082666666666668</v>
      </c>
      <c r="F25" s="25">
        <v>16.703666666666667</v>
      </c>
      <c r="G25" s="26">
        <v>18.78833333333333</v>
      </c>
      <c r="H25" s="28">
        <f t="shared" si="0"/>
        <v>12.480293747879688</v>
      </c>
      <c r="I25" s="27">
        <f t="shared" si="3"/>
        <v>-2.2186231657820854</v>
      </c>
      <c r="J25" s="28">
        <f t="shared" si="1"/>
        <v>0.78622021614674387</v>
      </c>
      <c r="K25" s="27">
        <f t="shared" si="2"/>
        <v>0.71712434725241381</v>
      </c>
      <c r="L25" s="18"/>
    </row>
    <row r="26" spans="1:14">
      <c r="A26" s="16"/>
      <c r="B26" s="11" t="s">
        <v>8</v>
      </c>
      <c r="C26" s="25">
        <v>15.913666666666666</v>
      </c>
      <c r="D26" s="25">
        <v>15.531666666666666</v>
      </c>
      <c r="E26" s="25">
        <v>14.743666666666668</v>
      </c>
      <c r="F26" s="25">
        <v>15.443666666666667</v>
      </c>
      <c r="G26" s="26">
        <v>16.551666666666666</v>
      </c>
      <c r="H26" s="28">
        <f t="shared" si="0"/>
        <v>7.1744620232673473</v>
      </c>
      <c r="I26" s="27">
        <f t="shared" si="3"/>
        <v>4.7478013158192223</v>
      </c>
      <c r="J26" s="28">
        <f t="shared" si="1"/>
        <v>0.69262423193056977</v>
      </c>
      <c r="K26" s="27">
        <f t="shared" si="2"/>
        <v>0.66302983641419222</v>
      </c>
      <c r="L26" s="18"/>
    </row>
    <row r="27" spans="1:14">
      <c r="A27" s="16"/>
      <c r="B27" s="11" t="s">
        <v>10</v>
      </c>
      <c r="C27" s="25">
        <v>13.989666666666666</v>
      </c>
      <c r="D27" s="25">
        <v>15.232666666666667</v>
      </c>
      <c r="E27" s="25">
        <v>15.816666666666668</v>
      </c>
      <c r="F27" s="25">
        <v>16.103333333333335</v>
      </c>
      <c r="G27" s="26">
        <v>15.349666666666666</v>
      </c>
      <c r="H27" s="28">
        <f t="shared" si="0"/>
        <v>-4.6801904367625884</v>
      </c>
      <c r="I27" s="27">
        <f t="shared" si="3"/>
        <v>1.812434141201269</v>
      </c>
      <c r="J27" s="28">
        <f t="shared" si="1"/>
        <v>0.64232510837117729</v>
      </c>
      <c r="K27" s="27">
        <f t="shared" si="2"/>
        <v>0.69135074565991739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149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61.100999999999999</v>
      </c>
      <c r="D13" s="26">
        <v>69.153999999999996</v>
      </c>
      <c r="E13" s="26">
        <v>86.907666666666671</v>
      </c>
      <c r="F13" s="26">
        <v>92.681666666666672</v>
      </c>
      <c r="G13" s="26">
        <v>95.713000000000008</v>
      </c>
      <c r="H13" s="28">
        <f t="shared" ref="H13:H27" si="0">IF(OR(OR(G13=0,F13=0),G13=""),"",(G13/F13-1)*100)</f>
        <v>3.2706935927637737</v>
      </c>
      <c r="I13" s="27">
        <f>IF(OR(OR(G13=0,F13=0),F13=""),"",(F13/E13-1)*100)</f>
        <v>6.6438327266869379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28.672333333333327</v>
      </c>
      <c r="D14" s="25">
        <f>D13-SUM(D15:D27)</f>
        <v>28.367333333333335</v>
      </c>
      <c r="E14" s="25">
        <f>E13-SUM(E15:E27)</f>
        <v>46.75</v>
      </c>
      <c r="F14" s="25">
        <f>F13-SUM(F15:F27)</f>
        <v>56.098333333333343</v>
      </c>
      <c r="G14" s="26">
        <f>G13-SUM(G15:G27)</f>
        <v>43.953333333333333</v>
      </c>
      <c r="H14" s="28">
        <f t="shared" si="0"/>
        <v>-21.649484536082486</v>
      </c>
      <c r="I14" s="27">
        <f>IF(OR(OR(G14=0,F14=0),F14=""),"",(F14/E14-1)*100)</f>
        <v>19.996434937611429</v>
      </c>
      <c r="J14" s="28">
        <f t="shared" si="1"/>
        <v>45.922009897645388</v>
      </c>
      <c r="K14" s="27">
        <f t="shared" si="2"/>
        <v>60.527972090848614</v>
      </c>
      <c r="L14" s="18"/>
    </row>
    <row r="15" spans="1:15">
      <c r="A15" s="16"/>
      <c r="B15" s="12" t="s">
        <v>4</v>
      </c>
      <c r="C15" s="109">
        <v>6.9786666666666664</v>
      </c>
      <c r="D15" s="109">
        <v>17.552000000000003</v>
      </c>
      <c r="E15" s="109">
        <v>14.217666666666668</v>
      </c>
      <c r="F15" s="109">
        <v>9.9706666666666663</v>
      </c>
      <c r="G15" s="109">
        <v>13.410333333333334</v>
      </c>
      <c r="H15" s="50">
        <f t="shared" si="0"/>
        <v>34.497860390478749</v>
      </c>
      <c r="I15" s="36">
        <f t="shared" ref="I15:I27" si="3">IF(OR(OR(G15=0,F15=0),F15=""),"",(F15/E15-1)*100)</f>
        <v>-29.871286896584071</v>
      </c>
      <c r="J15" s="50">
        <f t="shared" si="1"/>
        <v>14.01098422715131</v>
      </c>
      <c r="K15" s="36">
        <f t="shared" si="2"/>
        <v>10.757970832059558</v>
      </c>
      <c r="L15" s="18"/>
      <c r="N15" s="23" t="s">
        <v>4</v>
      </c>
      <c r="O15" s="34">
        <f>J15</f>
        <v>14.01098422715131</v>
      </c>
    </row>
    <row r="16" spans="1:15">
      <c r="A16" s="16"/>
      <c r="B16" s="11" t="s">
        <v>23</v>
      </c>
      <c r="C16" s="25">
        <v>4.9256666666666673</v>
      </c>
      <c r="D16" s="25">
        <v>5.8893333333333331</v>
      </c>
      <c r="E16" s="25">
        <v>4.3173333333333339</v>
      </c>
      <c r="F16" s="25">
        <v>4.512666666666667</v>
      </c>
      <c r="G16" s="26">
        <v>12.602333333333334</v>
      </c>
      <c r="H16" s="28">
        <f t="shared" si="0"/>
        <v>179.26577042399171</v>
      </c>
      <c r="I16" s="27">
        <f t="shared" si="3"/>
        <v>4.5243977764051868</v>
      </c>
      <c r="J16" s="28">
        <f t="shared" si="1"/>
        <v>13.166793782802058</v>
      </c>
      <c r="K16" s="27">
        <f t="shared" si="2"/>
        <v>4.8689960258231579</v>
      </c>
      <c r="L16" s="18"/>
      <c r="N16" s="23" t="s">
        <v>37</v>
      </c>
      <c r="O16" s="34">
        <f>100-O15</f>
        <v>85.989015772848688</v>
      </c>
    </row>
    <row r="17" spans="1:14">
      <c r="A17" s="16"/>
      <c r="B17" s="11" t="s">
        <v>25</v>
      </c>
      <c r="C17" s="161">
        <v>4.1849999999999996</v>
      </c>
      <c r="D17" s="161">
        <v>4.094666666666666</v>
      </c>
      <c r="E17" s="161">
        <v>4.7593333333333332</v>
      </c>
      <c r="F17" s="161">
        <v>4.5803333333333329</v>
      </c>
      <c r="G17" s="162">
        <v>5.8563333333333345</v>
      </c>
      <c r="H17" s="163">
        <f t="shared" si="0"/>
        <v>27.858234480751065</v>
      </c>
      <c r="I17" s="49">
        <f t="shared" si="3"/>
        <v>-3.7610309567166378</v>
      </c>
      <c r="J17" s="163">
        <f t="shared" si="1"/>
        <v>6.1186394046089188</v>
      </c>
      <c r="K17" s="49">
        <f t="shared" si="2"/>
        <v>4.9420057904296062</v>
      </c>
      <c r="L17" s="18"/>
    </row>
    <row r="18" spans="1:14">
      <c r="A18" s="16"/>
      <c r="B18" s="11" t="s">
        <v>24</v>
      </c>
      <c r="C18" s="25">
        <v>3.3466666666666662</v>
      </c>
      <c r="D18" s="25">
        <v>3.2466666666666666</v>
      </c>
      <c r="E18" s="25">
        <v>3.0343333333333331</v>
      </c>
      <c r="F18" s="25">
        <v>1.7466666666666668</v>
      </c>
      <c r="G18" s="26">
        <v>5.5806666666666667</v>
      </c>
      <c r="H18" s="28">
        <f t="shared" si="0"/>
        <v>219.50381679389309</v>
      </c>
      <c r="I18" s="27">
        <f t="shared" si="3"/>
        <v>-42.436559376029869</v>
      </c>
      <c r="J18" s="28">
        <f t="shared" si="1"/>
        <v>5.8306255855178151</v>
      </c>
      <c r="K18" s="27">
        <f t="shared" si="2"/>
        <v>1.8845870272797569</v>
      </c>
      <c r="L18" s="18"/>
    </row>
    <row r="19" spans="1:14">
      <c r="A19" s="16"/>
      <c r="B19" s="11" t="s">
        <v>19</v>
      </c>
      <c r="C19" s="25">
        <v>2.6613333333333333</v>
      </c>
      <c r="D19" s="25">
        <v>0.66299999999999992</v>
      </c>
      <c r="E19" s="25">
        <v>2.7713333333333332</v>
      </c>
      <c r="F19" s="25">
        <v>2.9440000000000004</v>
      </c>
      <c r="G19" s="26">
        <v>2.4469999999999996</v>
      </c>
      <c r="H19" s="28">
        <f t="shared" si="0"/>
        <v>-16.881793478260899</v>
      </c>
      <c r="I19" s="27">
        <f t="shared" si="3"/>
        <v>6.2304546547991446</v>
      </c>
      <c r="J19" s="28">
        <f t="shared" si="1"/>
        <v>2.556601506587401</v>
      </c>
      <c r="K19" s="27">
        <f t="shared" si="2"/>
        <v>3.1764642413997732</v>
      </c>
      <c r="L19" s="18"/>
    </row>
    <row r="20" spans="1:14">
      <c r="A20" s="16"/>
      <c r="B20" s="11" t="s">
        <v>21</v>
      </c>
      <c r="C20" s="25">
        <v>1.19</v>
      </c>
      <c r="D20" s="25">
        <v>1.6153333333333333</v>
      </c>
      <c r="E20" s="25">
        <v>1.9596666666666669</v>
      </c>
      <c r="F20" s="25">
        <v>2.085</v>
      </c>
      <c r="G20" s="26">
        <v>2.2613333333333334</v>
      </c>
      <c r="H20" s="28">
        <f t="shared" si="0"/>
        <v>8.4572342126298938</v>
      </c>
      <c r="I20" s="27">
        <f t="shared" si="3"/>
        <v>6.3956455179452254</v>
      </c>
      <c r="J20" s="28">
        <f t="shared" si="1"/>
        <v>2.3626188013470828</v>
      </c>
      <c r="K20" s="27">
        <f t="shared" si="2"/>
        <v>2.249635850312</v>
      </c>
      <c r="L20" s="18"/>
    </row>
    <row r="21" spans="1:14">
      <c r="A21" s="16"/>
      <c r="B21" s="11" t="s">
        <v>20</v>
      </c>
      <c r="C21" s="25">
        <v>1.1829999999999998</v>
      </c>
      <c r="D21" s="25">
        <v>1.1773333333333333</v>
      </c>
      <c r="E21" s="25">
        <v>2.0643333333333334</v>
      </c>
      <c r="F21" s="25">
        <v>2.6593333333333335</v>
      </c>
      <c r="G21" s="26">
        <v>2.1383333333333332</v>
      </c>
      <c r="H21" s="28">
        <f t="shared" si="0"/>
        <v>-19.59137628478317</v>
      </c>
      <c r="I21" s="27">
        <f t="shared" si="3"/>
        <v>28.822864524463121</v>
      </c>
      <c r="J21" s="28">
        <f t="shared" si="1"/>
        <v>2.2341096124176789</v>
      </c>
      <c r="K21" s="27">
        <f t="shared" si="2"/>
        <v>2.869319714434714</v>
      </c>
      <c r="L21" s="18"/>
    </row>
    <row r="22" spans="1:14">
      <c r="A22" s="16"/>
      <c r="B22" s="11" t="s">
        <v>7</v>
      </c>
      <c r="C22" s="25">
        <v>1.2703333333333333</v>
      </c>
      <c r="D22" s="25">
        <v>0.98933333333333329</v>
      </c>
      <c r="E22" s="25">
        <v>1.375</v>
      </c>
      <c r="F22" s="25">
        <v>1.4730000000000001</v>
      </c>
      <c r="G22" s="26">
        <v>1.7809999999999999</v>
      </c>
      <c r="H22" s="28">
        <f t="shared" si="0"/>
        <v>20.909708078750832</v>
      </c>
      <c r="I22" s="27">
        <f t="shared" si="3"/>
        <v>7.1272727272727376</v>
      </c>
      <c r="J22" s="28">
        <f t="shared" si="1"/>
        <v>1.860771264091607</v>
      </c>
      <c r="K22" s="27">
        <f t="shared" si="2"/>
        <v>1.5893110827384056</v>
      </c>
      <c r="L22" s="18"/>
    </row>
    <row r="23" spans="1:14">
      <c r="A23" s="16"/>
      <c r="B23" s="11" t="s">
        <v>5</v>
      </c>
      <c r="C23" s="25">
        <v>3.0763333333333329</v>
      </c>
      <c r="D23" s="25">
        <v>2.093</v>
      </c>
      <c r="E23" s="25">
        <v>2.6383333333333332</v>
      </c>
      <c r="F23" s="25">
        <v>3.6859999999999999</v>
      </c>
      <c r="G23" s="26">
        <v>1.7210000000000001</v>
      </c>
      <c r="H23" s="28">
        <f t="shared" si="0"/>
        <v>-53.30982094411285</v>
      </c>
      <c r="I23" s="27">
        <f t="shared" si="3"/>
        <v>39.709412507896417</v>
      </c>
      <c r="J23" s="28">
        <f t="shared" si="1"/>
        <v>1.798083854857752</v>
      </c>
      <c r="K23" s="27">
        <f t="shared" si="2"/>
        <v>3.9770540739808307</v>
      </c>
      <c r="L23" s="18"/>
    </row>
    <row r="24" spans="1:14">
      <c r="A24" s="16"/>
      <c r="B24" s="11" t="s">
        <v>22</v>
      </c>
      <c r="C24" s="25">
        <v>1.1666666666666667</v>
      </c>
      <c r="D24" s="25">
        <v>1.4993333333333334</v>
      </c>
      <c r="E24" s="25">
        <v>0.57566666666666666</v>
      </c>
      <c r="F24" s="25">
        <v>0.68233333333333324</v>
      </c>
      <c r="G24" s="26">
        <v>1.6896666666666667</v>
      </c>
      <c r="H24" s="28">
        <f t="shared" si="0"/>
        <v>147.63067904250127</v>
      </c>
      <c r="I24" s="27">
        <f t="shared" si="3"/>
        <v>18.529241459177758</v>
      </c>
      <c r="J24" s="28">
        <f t="shared" si="1"/>
        <v>1.7653470967022939</v>
      </c>
      <c r="K24" s="27">
        <f t="shared" si="2"/>
        <v>0.73621176428275981</v>
      </c>
      <c r="L24" s="18"/>
    </row>
    <row r="25" spans="1:14">
      <c r="A25" s="16"/>
      <c r="B25" s="11" t="s">
        <v>10</v>
      </c>
      <c r="C25" s="25">
        <v>0.97533333333333339</v>
      </c>
      <c r="D25" s="25">
        <v>0.53800000000000003</v>
      </c>
      <c r="E25" s="25">
        <v>0.80399999999999994</v>
      </c>
      <c r="F25" s="25">
        <v>0.82900000000000007</v>
      </c>
      <c r="G25" s="26">
        <v>0.80833333333333324</v>
      </c>
      <c r="H25" s="28">
        <f t="shared" si="0"/>
        <v>-2.4929634097306197</v>
      </c>
      <c r="I25" s="27">
        <f t="shared" si="3"/>
        <v>3.1094527363184188</v>
      </c>
      <c r="J25" s="28">
        <f t="shared" si="1"/>
        <v>0.84453870773388473</v>
      </c>
      <c r="K25" s="27">
        <f t="shared" si="2"/>
        <v>0.89445952993220534</v>
      </c>
      <c r="L25" s="18"/>
    </row>
    <row r="26" spans="1:14">
      <c r="A26" s="16"/>
      <c r="B26" s="11" t="s">
        <v>18</v>
      </c>
      <c r="C26" s="25">
        <v>0.96899999999999997</v>
      </c>
      <c r="D26" s="25">
        <v>0.91266666666666652</v>
      </c>
      <c r="E26" s="25">
        <v>0.92166666666666675</v>
      </c>
      <c r="F26" s="25">
        <v>0.73333333333333328</v>
      </c>
      <c r="G26" s="26">
        <v>0.74933333333333341</v>
      </c>
      <c r="H26" s="28">
        <f t="shared" si="0"/>
        <v>2.1818181818181959</v>
      </c>
      <c r="I26" s="27">
        <f t="shared" si="3"/>
        <v>-20.433996383363485</v>
      </c>
      <c r="J26" s="28">
        <f t="shared" si="1"/>
        <v>0.78289608865392724</v>
      </c>
      <c r="K26" s="27">
        <f t="shared" si="2"/>
        <v>0.79123882824722602</v>
      </c>
      <c r="L26" s="18"/>
    </row>
    <row r="27" spans="1:14">
      <c r="A27" s="16"/>
      <c r="B27" s="11" t="s">
        <v>8</v>
      </c>
      <c r="C27" s="25">
        <v>0.5006666666666667</v>
      </c>
      <c r="D27" s="25">
        <v>0.51600000000000001</v>
      </c>
      <c r="E27" s="25">
        <v>0.71899999999999997</v>
      </c>
      <c r="F27" s="25">
        <v>0.68099999999999994</v>
      </c>
      <c r="G27" s="26">
        <v>0.71399999999999997</v>
      </c>
      <c r="H27" s="28">
        <f t="shared" si="0"/>
        <v>4.8458149779735837</v>
      </c>
      <c r="I27" s="27">
        <f t="shared" si="3"/>
        <v>-5.2851182197496627</v>
      </c>
      <c r="J27" s="28">
        <f t="shared" si="1"/>
        <v>0.74598016988287896</v>
      </c>
      <c r="K27" s="27">
        <f t="shared" si="2"/>
        <v>0.73477314823140127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148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863.73</v>
      </c>
      <c r="D13" s="26">
        <v>885.31833333333327</v>
      </c>
      <c r="E13" s="26">
        <v>965.47</v>
      </c>
      <c r="F13" s="26">
        <v>951.97400000000005</v>
      </c>
      <c r="G13" s="26">
        <v>1082.8503333333335</v>
      </c>
      <c r="H13" s="28">
        <f t="shared" ref="H13:H27" si="0">IF(OR(OR(G13=0,F13=0),G13=""),"",(G13/F13-1)*100)</f>
        <v>13.747889473171892</v>
      </c>
      <c r="I13" s="27">
        <f>IF(OR(OR(G13=0,F13=0),F13=""),"",(F13/E13-1)*100)</f>
        <v>-1.3978683957036497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359.60666666666663</v>
      </c>
      <c r="D14" s="25">
        <f>D13-SUM(D15:D27)</f>
        <v>372.29433333333327</v>
      </c>
      <c r="E14" s="25">
        <f>E13-SUM(E15:E27)</f>
        <v>436.54399999999998</v>
      </c>
      <c r="F14" s="25">
        <f>F13-SUM(F15:F27)</f>
        <v>416.00300000000004</v>
      </c>
      <c r="G14" s="26">
        <f>G13-SUM(G15:G27)</f>
        <v>469.66000000000042</v>
      </c>
      <c r="H14" s="28">
        <f t="shared" si="0"/>
        <v>12.898224291651839</v>
      </c>
      <c r="I14" s="27">
        <f>IF(OR(OR(G14=0,F14=0),F14=""),"",(F14/E14-1)*100)</f>
        <v>-4.7053676147192363</v>
      </c>
      <c r="J14" s="28">
        <f t="shared" si="1"/>
        <v>43.37256826197283</v>
      </c>
      <c r="K14" s="27">
        <f t="shared" si="2"/>
        <v>43.698987577391826</v>
      </c>
      <c r="L14" s="18"/>
    </row>
    <row r="15" spans="1:15">
      <c r="A15" s="16"/>
      <c r="B15" s="12" t="s">
        <v>4</v>
      </c>
      <c r="C15" s="109">
        <v>185.59266666666667</v>
      </c>
      <c r="D15" s="109">
        <v>173.80833333333331</v>
      </c>
      <c r="E15" s="109">
        <v>179.81600000000003</v>
      </c>
      <c r="F15" s="109">
        <v>179.958</v>
      </c>
      <c r="G15" s="109">
        <v>243.63</v>
      </c>
      <c r="H15" s="50">
        <f t="shared" si="0"/>
        <v>35.381589037442062</v>
      </c>
      <c r="I15" s="36">
        <f t="shared" ref="I15:I27" si="3">IF(OR(OR(G15=0,F15=0),F15=""),"",(F15/E15-1)*100)</f>
        <v>7.896961338254016E-2</v>
      </c>
      <c r="J15" s="50">
        <f t="shared" si="1"/>
        <v>22.498954149096008</v>
      </c>
      <c r="K15" s="36">
        <f t="shared" si="2"/>
        <v>18.90366753713862</v>
      </c>
      <c r="L15" s="18"/>
      <c r="N15" s="23" t="s">
        <v>4</v>
      </c>
      <c r="O15" s="34">
        <f>J15</f>
        <v>22.498954149096008</v>
      </c>
    </row>
    <row r="16" spans="1:15">
      <c r="A16" s="16"/>
      <c r="B16" s="11" t="s">
        <v>23</v>
      </c>
      <c r="C16" s="55">
        <v>79.459666666666664</v>
      </c>
      <c r="D16" s="55">
        <v>92.071333333333328</v>
      </c>
      <c r="E16" s="55">
        <v>94.067666666666653</v>
      </c>
      <c r="F16" s="55">
        <v>95.146000000000001</v>
      </c>
      <c r="G16" s="56">
        <v>104.73833333333334</v>
      </c>
      <c r="H16" s="28">
        <f t="shared" si="0"/>
        <v>10.081699002935851</v>
      </c>
      <c r="I16" s="27">
        <f t="shared" si="3"/>
        <v>1.1463379198662027</v>
      </c>
      <c r="J16" s="28">
        <f t="shared" si="1"/>
        <v>9.6724662780421173</v>
      </c>
      <c r="K16" s="27">
        <f t="shared" si="2"/>
        <v>9.994600692876066</v>
      </c>
      <c r="L16" s="18"/>
      <c r="N16" s="23" t="s">
        <v>37</v>
      </c>
      <c r="O16" s="34">
        <f>100-O15</f>
        <v>77.501045850903992</v>
      </c>
    </row>
    <row r="17" spans="1:14">
      <c r="A17" s="16"/>
      <c r="B17" s="11" t="s">
        <v>25</v>
      </c>
      <c r="C17" s="25">
        <v>40.707666666666668</v>
      </c>
      <c r="D17" s="25">
        <v>41.189666666666668</v>
      </c>
      <c r="E17" s="25">
        <v>49.415666666666674</v>
      </c>
      <c r="F17" s="25">
        <v>51.212333333333333</v>
      </c>
      <c r="G17" s="26">
        <v>53.615333333333332</v>
      </c>
      <c r="H17" s="28">
        <f t="shared" si="0"/>
        <v>4.692229085441646</v>
      </c>
      <c r="I17" s="27">
        <f t="shared" si="3"/>
        <v>3.6358239964383587</v>
      </c>
      <c r="J17" s="28">
        <f t="shared" si="1"/>
        <v>4.9513152171537396</v>
      </c>
      <c r="K17" s="27">
        <f t="shared" si="2"/>
        <v>5.3795937003881757</v>
      </c>
      <c r="L17" s="18"/>
    </row>
    <row r="18" spans="1:14">
      <c r="A18" s="16"/>
      <c r="B18" s="11" t="s">
        <v>24</v>
      </c>
      <c r="C18" s="25">
        <v>71.775000000000006</v>
      </c>
      <c r="D18" s="25">
        <v>67.108333333333334</v>
      </c>
      <c r="E18" s="25">
        <v>52.248666666666658</v>
      </c>
      <c r="F18" s="25">
        <v>69.134</v>
      </c>
      <c r="G18" s="26">
        <v>52.413999999999994</v>
      </c>
      <c r="H18" s="28">
        <f t="shared" si="0"/>
        <v>-24.184916249602228</v>
      </c>
      <c r="I18" s="27">
        <f t="shared" si="3"/>
        <v>32.317252114886521</v>
      </c>
      <c r="J18" s="28">
        <f t="shared" si="1"/>
        <v>4.8403734464996839</v>
      </c>
      <c r="K18" s="27">
        <f t="shared" si="2"/>
        <v>7.262173126576986</v>
      </c>
      <c r="L18" s="18"/>
    </row>
    <row r="19" spans="1:14">
      <c r="A19" s="16"/>
      <c r="B19" s="11" t="s">
        <v>5</v>
      </c>
      <c r="C19" s="25">
        <v>24.420333333333335</v>
      </c>
      <c r="D19" s="25">
        <v>25.661000000000001</v>
      </c>
      <c r="E19" s="25">
        <v>29.562999999999999</v>
      </c>
      <c r="F19" s="25">
        <v>24.492666666666665</v>
      </c>
      <c r="G19" s="26">
        <v>29.962999999999997</v>
      </c>
      <c r="H19" s="28">
        <f t="shared" si="0"/>
        <v>22.334576335773981</v>
      </c>
      <c r="I19" s="27">
        <f t="shared" si="3"/>
        <v>-17.150943183483857</v>
      </c>
      <c r="J19" s="28">
        <f t="shared" si="1"/>
        <v>2.7670490627975357</v>
      </c>
      <c r="K19" s="27">
        <f t="shared" si="2"/>
        <v>2.5728293699897962</v>
      </c>
      <c r="L19" s="18"/>
    </row>
    <row r="20" spans="1:14">
      <c r="A20" s="16"/>
      <c r="B20" s="11" t="s">
        <v>19</v>
      </c>
      <c r="C20" s="25">
        <v>20.78233333333333</v>
      </c>
      <c r="D20" s="25">
        <v>25.486666666666665</v>
      </c>
      <c r="E20" s="25">
        <v>26.314333333333334</v>
      </c>
      <c r="F20" s="25">
        <v>28.669333333333338</v>
      </c>
      <c r="G20" s="26">
        <v>27.496333333333336</v>
      </c>
      <c r="H20" s="28">
        <f t="shared" si="0"/>
        <v>-4.091479862338387</v>
      </c>
      <c r="I20" s="27">
        <f t="shared" si="3"/>
        <v>8.9494952054013801</v>
      </c>
      <c r="J20" s="28">
        <f t="shared" si="1"/>
        <v>2.5392551940849932</v>
      </c>
      <c r="K20" s="27">
        <f t="shared" si="2"/>
        <v>3.0115668425118058</v>
      </c>
      <c r="L20" s="18"/>
    </row>
    <row r="21" spans="1:14">
      <c r="A21" s="16"/>
      <c r="B21" s="11" t="s">
        <v>20</v>
      </c>
      <c r="C21" s="25">
        <v>16.931666666666668</v>
      </c>
      <c r="D21" s="25">
        <v>17.971666666666668</v>
      </c>
      <c r="E21" s="25">
        <v>24.352666666666664</v>
      </c>
      <c r="F21" s="25">
        <v>18.824999999999999</v>
      </c>
      <c r="G21" s="26">
        <v>22.241666666666664</v>
      </c>
      <c r="H21" s="28">
        <f t="shared" si="0"/>
        <v>18.149623727312971</v>
      </c>
      <c r="I21" s="27">
        <f t="shared" si="3"/>
        <v>-22.698404007774641</v>
      </c>
      <c r="J21" s="28">
        <f t="shared" si="1"/>
        <v>2.0539926878168133</v>
      </c>
      <c r="K21" s="27">
        <f t="shared" si="2"/>
        <v>1.9774699729194285</v>
      </c>
      <c r="L21" s="18"/>
    </row>
    <row r="22" spans="1:14">
      <c r="A22" s="16"/>
      <c r="B22" s="11" t="s">
        <v>22</v>
      </c>
      <c r="C22" s="25">
        <v>15.547333333333334</v>
      </c>
      <c r="D22" s="25">
        <v>20.290666666666667</v>
      </c>
      <c r="E22" s="25">
        <v>19.398</v>
      </c>
      <c r="F22" s="25">
        <v>14.700333333333333</v>
      </c>
      <c r="G22" s="26">
        <v>18.018000000000001</v>
      </c>
      <c r="H22" s="28">
        <f t="shared" si="0"/>
        <v>22.568649236978764</v>
      </c>
      <c r="I22" s="27">
        <f t="shared" si="3"/>
        <v>-24.21727325841152</v>
      </c>
      <c r="J22" s="28">
        <f t="shared" si="1"/>
        <v>1.6639418620794315</v>
      </c>
      <c r="K22" s="27">
        <f t="shared" si="2"/>
        <v>1.5441948344527616</v>
      </c>
      <c r="L22" s="18"/>
    </row>
    <row r="23" spans="1:14">
      <c r="A23" s="16"/>
      <c r="B23" s="11" t="s">
        <v>18</v>
      </c>
      <c r="C23" s="25">
        <v>12.212999999999999</v>
      </c>
      <c r="D23" s="25">
        <v>13.878</v>
      </c>
      <c r="E23" s="25">
        <v>14.386666666666665</v>
      </c>
      <c r="F23" s="25">
        <v>16.190000000000001</v>
      </c>
      <c r="G23" s="26">
        <v>17.135333333333332</v>
      </c>
      <c r="H23" s="28">
        <f t="shared" si="0"/>
        <v>5.8389952645665932</v>
      </c>
      <c r="I23" s="27">
        <f t="shared" si="3"/>
        <v>12.534754402224312</v>
      </c>
      <c r="J23" s="28">
        <f t="shared" si="1"/>
        <v>1.5824285966266185</v>
      </c>
      <c r="K23" s="27">
        <f t="shared" si="2"/>
        <v>1.7006766991535485</v>
      </c>
      <c r="L23" s="18"/>
    </row>
    <row r="24" spans="1:14">
      <c r="A24" s="16"/>
      <c r="B24" s="11" t="s">
        <v>7</v>
      </c>
      <c r="C24" s="25">
        <v>11.334333333333333</v>
      </c>
      <c r="D24" s="25">
        <v>10.873333333333333</v>
      </c>
      <c r="E24" s="25">
        <v>15.754</v>
      </c>
      <c r="F24" s="25">
        <v>12.818333333333335</v>
      </c>
      <c r="G24" s="26">
        <v>15.442333333333332</v>
      </c>
      <c r="H24" s="28">
        <f t="shared" si="0"/>
        <v>20.470680015602618</v>
      </c>
      <c r="I24" s="27">
        <f t="shared" si="3"/>
        <v>-18.634420887816837</v>
      </c>
      <c r="J24" s="28">
        <f t="shared" si="1"/>
        <v>1.4260819670062124</v>
      </c>
      <c r="K24" s="27">
        <f t="shared" si="2"/>
        <v>1.3465003596036589</v>
      </c>
      <c r="L24" s="18"/>
    </row>
    <row r="25" spans="1:14">
      <c r="A25" s="16"/>
      <c r="B25" s="11" t="s">
        <v>21</v>
      </c>
      <c r="C25" s="25">
        <v>8.0893333333333342</v>
      </c>
      <c r="D25" s="25">
        <v>10.847999999999999</v>
      </c>
      <c r="E25" s="25">
        <v>9.466333333333333</v>
      </c>
      <c r="F25" s="25">
        <v>9.3040000000000003</v>
      </c>
      <c r="G25" s="26">
        <v>10.517666666666669</v>
      </c>
      <c r="H25" s="28">
        <f t="shared" si="0"/>
        <v>13.044568644310717</v>
      </c>
      <c r="I25" s="27">
        <f t="shared" si="3"/>
        <v>-1.7148491144054256</v>
      </c>
      <c r="J25" s="28">
        <f t="shared" si="1"/>
        <v>0.97129458641714417</v>
      </c>
      <c r="K25" s="27">
        <f t="shared" si="2"/>
        <v>0.97733761636347205</v>
      </c>
      <c r="L25" s="18"/>
    </row>
    <row r="26" spans="1:14">
      <c r="A26" s="16"/>
      <c r="B26" s="11" t="s">
        <v>8</v>
      </c>
      <c r="C26" s="25">
        <v>8.5743333333333336</v>
      </c>
      <c r="D26" s="25">
        <v>6.9946666666666673</v>
      </c>
      <c r="E26" s="25">
        <v>8.0683333333333334</v>
      </c>
      <c r="F26" s="25">
        <v>8.4963333333333342</v>
      </c>
      <c r="G26" s="26">
        <v>9.8083333333333353</v>
      </c>
      <c r="H26" s="28">
        <f t="shared" si="0"/>
        <v>15.441955353289671</v>
      </c>
      <c r="I26" s="27">
        <f t="shared" si="3"/>
        <v>5.3046891138194718</v>
      </c>
      <c r="J26" s="28">
        <f t="shared" si="1"/>
        <v>0.90578845768467231</v>
      </c>
      <c r="K26" s="27">
        <f t="shared" si="2"/>
        <v>0.89249636369620744</v>
      </c>
      <c r="L26" s="18"/>
    </row>
    <row r="27" spans="1:14">
      <c r="A27" s="16"/>
      <c r="B27" s="11" t="s">
        <v>10</v>
      </c>
      <c r="C27" s="25">
        <v>8.695666666666666</v>
      </c>
      <c r="D27" s="25">
        <v>6.8423333333333334</v>
      </c>
      <c r="E27" s="25">
        <v>6.0746666666666664</v>
      </c>
      <c r="F27" s="25">
        <v>7.0246666666666675</v>
      </c>
      <c r="G27" s="26">
        <v>8.17</v>
      </c>
      <c r="H27" s="28">
        <f t="shared" si="0"/>
        <v>16.304450982252995</v>
      </c>
      <c r="I27" s="27">
        <f t="shared" si="3"/>
        <v>15.638718173836708</v>
      </c>
      <c r="J27" s="28">
        <f t="shared" si="1"/>
        <v>0.75449023272221971</v>
      </c>
      <c r="K27" s="27">
        <f t="shared" si="2"/>
        <v>0.73790530693765455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3" sqref="I23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147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4144.0203333333329</v>
      </c>
      <c r="D13" s="26">
        <v>4304.3493333333345</v>
      </c>
      <c r="E13" s="26">
        <v>4539.5166666666664</v>
      </c>
      <c r="F13" s="26">
        <v>4930.3660000000009</v>
      </c>
      <c r="G13" s="26">
        <v>5101.6030000000001</v>
      </c>
      <c r="H13" s="28">
        <f t="shared" ref="H13:H27" si="0">IF(OR(OR(G13=0,F13=0),G13=""),"",(G13/F13-1)*100)</f>
        <v>3.4731092985794465</v>
      </c>
      <c r="I13" s="27">
        <f>IF(OR(OR(G13=0,F13=0),F13=""),"",(F13/E13-1)*100)</f>
        <v>8.6099327755157837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1802.1153333333332</v>
      </c>
      <c r="D14" s="25">
        <f>D13-SUM(D15:D27)</f>
        <v>1873.756666666668</v>
      </c>
      <c r="E14" s="25">
        <f>E13-SUM(E15:E27)</f>
        <v>2011.9323333333332</v>
      </c>
      <c r="F14" s="25">
        <f>F13-SUM(F15:F27)</f>
        <v>2206.9606666666673</v>
      </c>
      <c r="G14" s="26">
        <f>G13-SUM(G15:G27)</f>
        <v>2311.4179999999997</v>
      </c>
      <c r="H14" s="28">
        <f t="shared" si="0"/>
        <v>4.7330854106748532</v>
      </c>
      <c r="I14" s="27">
        <f>IF(OR(OR(G14=0,F14=0),F14=""),"",(F14/E14-1)*100)</f>
        <v>9.6935831340915222</v>
      </c>
      <c r="J14" s="28">
        <f t="shared" si="1"/>
        <v>45.307680742699887</v>
      </c>
      <c r="K14" s="27">
        <f t="shared" si="2"/>
        <v>44.762613296186672</v>
      </c>
      <c r="L14" s="18"/>
    </row>
    <row r="15" spans="1:15">
      <c r="A15" s="16"/>
      <c r="B15" s="12" t="s">
        <v>4</v>
      </c>
      <c r="C15" s="109">
        <v>814.25233333333324</v>
      </c>
      <c r="D15" s="109">
        <v>851.72933333333333</v>
      </c>
      <c r="E15" s="109">
        <v>902.44066666666674</v>
      </c>
      <c r="F15" s="109">
        <v>974.06133333333344</v>
      </c>
      <c r="G15" s="109">
        <v>1027.2296666666666</v>
      </c>
      <c r="H15" s="50">
        <f t="shared" si="0"/>
        <v>5.4584174028740051</v>
      </c>
      <c r="I15" s="36">
        <f t="shared" ref="I15:I27" si="3">IF(OR(OR(G15=0,F15=0),F15=""),"",(F15/E15-1)*100)</f>
        <v>7.936329701454059</v>
      </c>
      <c r="J15" s="50">
        <f t="shared" si="1"/>
        <v>20.135429328128172</v>
      </c>
      <c r="K15" s="36">
        <f t="shared" si="2"/>
        <v>19.756369675868552</v>
      </c>
      <c r="L15" s="18"/>
      <c r="N15" s="23" t="s">
        <v>4</v>
      </c>
      <c r="O15" s="34">
        <f>J15</f>
        <v>20.135429328128172</v>
      </c>
    </row>
    <row r="16" spans="1:15">
      <c r="A16" s="16"/>
      <c r="B16" s="11" t="s">
        <v>23</v>
      </c>
      <c r="C16" s="55">
        <v>365.96066666666667</v>
      </c>
      <c r="D16" s="55">
        <v>359.93833333333333</v>
      </c>
      <c r="E16" s="55">
        <v>409.97</v>
      </c>
      <c r="F16" s="55">
        <v>439.84700000000004</v>
      </c>
      <c r="G16" s="56">
        <v>448.90566666666672</v>
      </c>
      <c r="H16" s="28">
        <f t="shared" si="0"/>
        <v>2.0595040245054985</v>
      </c>
      <c r="I16" s="27">
        <f t="shared" si="3"/>
        <v>7.2876064102251448</v>
      </c>
      <c r="J16" s="28">
        <f t="shared" si="1"/>
        <v>8.7993061527262455</v>
      </c>
      <c r="K16" s="27">
        <f t="shared" si="2"/>
        <v>8.9211835389096876</v>
      </c>
      <c r="L16" s="18"/>
      <c r="N16" s="23" t="s">
        <v>37</v>
      </c>
      <c r="O16" s="34">
        <f>100-O15</f>
        <v>79.864570671871832</v>
      </c>
    </row>
    <row r="17" spans="1:14">
      <c r="A17" s="16"/>
      <c r="B17" s="11" t="s">
        <v>24</v>
      </c>
      <c r="C17" s="25">
        <v>293.65100000000001</v>
      </c>
      <c r="D17" s="25">
        <v>329.46866666666665</v>
      </c>
      <c r="E17" s="25">
        <v>312.90266666666668</v>
      </c>
      <c r="F17" s="25">
        <v>334.01233333333334</v>
      </c>
      <c r="G17" s="26">
        <v>313.91899999999998</v>
      </c>
      <c r="H17" s="28">
        <f t="shared" si="0"/>
        <v>-6.0157459255496644</v>
      </c>
      <c r="I17" s="27">
        <f t="shared" si="3"/>
        <v>6.7464003715745458</v>
      </c>
      <c r="J17" s="28">
        <f t="shared" si="1"/>
        <v>6.1533404304490178</v>
      </c>
      <c r="K17" s="27">
        <f t="shared" si="2"/>
        <v>6.7745950976729379</v>
      </c>
      <c r="L17" s="18"/>
    </row>
    <row r="18" spans="1:14">
      <c r="A18" s="16"/>
      <c r="B18" s="11" t="s">
        <v>25</v>
      </c>
      <c r="C18" s="25">
        <v>206.36500000000001</v>
      </c>
      <c r="D18" s="25">
        <v>206.97766666666666</v>
      </c>
      <c r="E18" s="25">
        <v>194.00966666666667</v>
      </c>
      <c r="F18" s="25">
        <v>231.49633333333335</v>
      </c>
      <c r="G18" s="26">
        <v>233.91566666666668</v>
      </c>
      <c r="H18" s="28">
        <f t="shared" si="0"/>
        <v>1.0450849473497836</v>
      </c>
      <c r="I18" s="27">
        <f t="shared" si="3"/>
        <v>19.322061271861024</v>
      </c>
      <c r="J18" s="28">
        <f t="shared" si="1"/>
        <v>4.5851405267455476</v>
      </c>
      <c r="K18" s="27">
        <f t="shared" si="2"/>
        <v>4.6953174132170572</v>
      </c>
      <c r="L18" s="18"/>
    </row>
    <row r="19" spans="1:14">
      <c r="A19" s="16"/>
      <c r="B19" s="11" t="s">
        <v>19</v>
      </c>
      <c r="C19" s="25">
        <v>129.208</v>
      </c>
      <c r="D19" s="25">
        <v>134.14333333333332</v>
      </c>
      <c r="E19" s="25">
        <v>145.40133333333333</v>
      </c>
      <c r="F19" s="25">
        <v>167.11833333333334</v>
      </c>
      <c r="G19" s="26">
        <v>158.33666666666667</v>
      </c>
      <c r="H19" s="28">
        <f t="shared" si="0"/>
        <v>-5.2547596014799858</v>
      </c>
      <c r="I19" s="27">
        <f t="shared" si="3"/>
        <v>14.935901550650632</v>
      </c>
      <c r="J19" s="28">
        <f t="shared" si="1"/>
        <v>3.1036649983675066</v>
      </c>
      <c r="K19" s="27">
        <f t="shared" si="2"/>
        <v>3.3895725658771241</v>
      </c>
      <c r="L19" s="18"/>
    </row>
    <row r="20" spans="1:14">
      <c r="A20" s="16"/>
      <c r="B20" s="11" t="s">
        <v>20</v>
      </c>
      <c r="C20" s="25">
        <v>104.82533333333333</v>
      </c>
      <c r="D20" s="25">
        <v>109.76066666666667</v>
      </c>
      <c r="E20" s="25">
        <v>111.88200000000001</v>
      </c>
      <c r="F20" s="25">
        <v>113.30966666666666</v>
      </c>
      <c r="G20" s="26">
        <v>125.30933333333333</v>
      </c>
      <c r="H20" s="28">
        <f t="shared" si="0"/>
        <v>10.590152649523876</v>
      </c>
      <c r="I20" s="27">
        <f t="shared" si="3"/>
        <v>1.2760467873890846</v>
      </c>
      <c r="J20" s="28">
        <f t="shared" si="1"/>
        <v>2.4562737110930293</v>
      </c>
      <c r="K20" s="27">
        <f t="shared" si="2"/>
        <v>2.2981999037529186</v>
      </c>
      <c r="L20" s="18"/>
    </row>
    <row r="21" spans="1:14">
      <c r="A21" s="16"/>
      <c r="B21" s="11" t="s">
        <v>5</v>
      </c>
      <c r="C21" s="25">
        <v>96.723333333333343</v>
      </c>
      <c r="D21" s="25">
        <v>87.181666666666658</v>
      </c>
      <c r="E21" s="25">
        <v>102.71866666666666</v>
      </c>
      <c r="F21" s="25">
        <v>107.88900000000001</v>
      </c>
      <c r="G21" s="26">
        <v>103.56266666666666</v>
      </c>
      <c r="H21" s="28">
        <f t="shared" si="0"/>
        <v>-4.009985571590569</v>
      </c>
      <c r="I21" s="27">
        <f t="shared" si="3"/>
        <v>5.0334895312763805</v>
      </c>
      <c r="J21" s="28">
        <f t="shared" si="1"/>
        <v>2.0300024652382134</v>
      </c>
      <c r="K21" s="27">
        <f t="shared" si="2"/>
        <v>2.1882553952384058</v>
      </c>
      <c r="L21" s="18"/>
    </row>
    <row r="22" spans="1:14">
      <c r="A22" s="16"/>
      <c r="B22" s="11" t="s">
        <v>22</v>
      </c>
      <c r="C22" s="25">
        <v>76.043999999999997</v>
      </c>
      <c r="D22" s="25">
        <v>76.919333333333341</v>
      </c>
      <c r="E22" s="25">
        <v>75.437333333333342</v>
      </c>
      <c r="F22" s="25">
        <v>78.773333333333326</v>
      </c>
      <c r="G22" s="26">
        <v>89.672666666666657</v>
      </c>
      <c r="H22" s="28">
        <f t="shared" si="0"/>
        <v>13.836323628977665</v>
      </c>
      <c r="I22" s="27">
        <f t="shared" si="3"/>
        <v>4.4222135812506336</v>
      </c>
      <c r="J22" s="28">
        <f t="shared" si="1"/>
        <v>1.7577351014311904</v>
      </c>
      <c r="K22" s="27">
        <f t="shared" si="2"/>
        <v>1.5977177624000594</v>
      </c>
      <c r="L22" s="18"/>
    </row>
    <row r="23" spans="1:14">
      <c r="A23" s="16"/>
      <c r="B23" s="11" t="s">
        <v>7</v>
      </c>
      <c r="C23" s="25">
        <v>69.158000000000001</v>
      </c>
      <c r="D23" s="25">
        <v>73.486333333333334</v>
      </c>
      <c r="E23" s="25">
        <v>74.102333333333334</v>
      </c>
      <c r="F23" s="25">
        <v>73.35199999999999</v>
      </c>
      <c r="G23" s="26">
        <v>72.442333333333337</v>
      </c>
      <c r="H23" s="28">
        <f t="shared" si="0"/>
        <v>-1.2401388737412145</v>
      </c>
      <c r="I23" s="27">
        <f t="shared" si="3"/>
        <v>-1.0125637069458127</v>
      </c>
      <c r="J23" s="28">
        <f t="shared" si="1"/>
        <v>1.4199915856512813</v>
      </c>
      <c r="K23" s="27">
        <f t="shared" si="2"/>
        <v>1.4877597322389449</v>
      </c>
      <c r="L23" s="18"/>
    </row>
    <row r="24" spans="1:14">
      <c r="A24" s="16"/>
      <c r="B24" s="11" t="s">
        <v>18</v>
      </c>
      <c r="C24" s="25">
        <v>60.856333333333339</v>
      </c>
      <c r="D24" s="25">
        <v>62.54933333333333</v>
      </c>
      <c r="E24" s="25">
        <v>61.185666666666663</v>
      </c>
      <c r="F24" s="25">
        <v>66.11399999999999</v>
      </c>
      <c r="G24" s="26">
        <v>65.089666666666673</v>
      </c>
      <c r="H24" s="28">
        <f t="shared" si="0"/>
        <v>-1.5493440622762478</v>
      </c>
      <c r="I24" s="27">
        <f t="shared" si="3"/>
        <v>8.05471869773422</v>
      </c>
      <c r="J24" s="28">
        <f t="shared" si="1"/>
        <v>1.2758669513614971</v>
      </c>
      <c r="K24" s="27">
        <f t="shared" si="2"/>
        <v>1.3409552150895081</v>
      </c>
      <c r="L24" s="18"/>
    </row>
    <row r="25" spans="1:14">
      <c r="A25" s="16"/>
      <c r="B25" s="11" t="s">
        <v>10</v>
      </c>
      <c r="C25" s="25">
        <v>44.289333333333332</v>
      </c>
      <c r="D25" s="25">
        <v>49.312333333333335</v>
      </c>
      <c r="E25" s="25">
        <v>47.386333333333333</v>
      </c>
      <c r="F25" s="25">
        <v>52.185666666666663</v>
      </c>
      <c r="G25" s="26">
        <v>56.538333333333334</v>
      </c>
      <c r="H25" s="28">
        <f t="shared" si="0"/>
        <v>8.3407321295119417</v>
      </c>
      <c r="I25" s="27">
        <f t="shared" si="3"/>
        <v>10.128096005177301</v>
      </c>
      <c r="J25" s="28">
        <f t="shared" si="1"/>
        <v>1.1082464341763429</v>
      </c>
      <c r="K25" s="27">
        <f t="shared" si="2"/>
        <v>1.0584542134735362</v>
      </c>
      <c r="L25" s="18"/>
    </row>
    <row r="26" spans="1:14">
      <c r="A26" s="16"/>
      <c r="B26" s="11" t="s">
        <v>8</v>
      </c>
      <c r="C26" s="25">
        <v>40.031999999999996</v>
      </c>
      <c r="D26" s="25">
        <v>43.789666666666669</v>
      </c>
      <c r="E26" s="25">
        <v>44.484999999999999</v>
      </c>
      <c r="F26" s="25">
        <v>39.882666666666665</v>
      </c>
      <c r="G26" s="26">
        <v>47.988666666666667</v>
      </c>
      <c r="H26" s="28">
        <f t="shared" si="0"/>
        <v>20.324618882054036</v>
      </c>
      <c r="I26" s="27">
        <f t="shared" si="3"/>
        <v>-10.345809448877896</v>
      </c>
      <c r="J26" s="28">
        <f t="shared" si="1"/>
        <v>0.94065858646128819</v>
      </c>
      <c r="K26" s="27">
        <f t="shared" si="2"/>
        <v>0.80891898627133674</v>
      </c>
      <c r="L26" s="18"/>
    </row>
    <row r="27" spans="1:14">
      <c r="A27" s="16"/>
      <c r="B27" s="11" t="s">
        <v>21</v>
      </c>
      <c r="C27" s="25">
        <v>40.539666666666669</v>
      </c>
      <c r="D27" s="25">
        <v>45.335999999999991</v>
      </c>
      <c r="E27" s="25">
        <v>45.662666666666667</v>
      </c>
      <c r="F27" s="25">
        <v>45.363666666666667</v>
      </c>
      <c r="G27" s="26">
        <v>47.274666666666668</v>
      </c>
      <c r="H27" s="28">
        <f t="shared" si="0"/>
        <v>4.212622436457969</v>
      </c>
      <c r="I27" s="27">
        <f t="shared" si="3"/>
        <v>-0.65480188045667909</v>
      </c>
      <c r="J27" s="28">
        <f t="shared" si="1"/>
        <v>0.92666298547077597</v>
      </c>
      <c r="K27" s="27">
        <f t="shared" si="2"/>
        <v>0.92008720380326037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146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1395.4246666666668</v>
      </c>
      <c r="D13" s="26">
        <v>1456.8063333333332</v>
      </c>
      <c r="E13" s="26">
        <v>1461.1746666666666</v>
      </c>
      <c r="F13" s="26">
        <v>1579.4996666666666</v>
      </c>
      <c r="G13" s="26">
        <v>1694.3859999999997</v>
      </c>
      <c r="H13" s="28">
        <f t="shared" ref="H13:H27" si="0">IF(OR(OR(G13=0,F13=0),G13=""),"",(G13/F13-1)*100)</f>
        <v>7.2735902234019489</v>
      </c>
      <c r="I13" s="27">
        <f>IF(OR(OR(G13=0,F13=0),F13=""),"",(F13/E13-1)*100)</f>
        <v>8.0979367285316517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570.77466666666658</v>
      </c>
      <c r="D14" s="25">
        <f>D13-SUM(D15:D27)</f>
        <v>610.68833333333316</v>
      </c>
      <c r="E14" s="25">
        <f>E13-SUM(E15:E27)</f>
        <v>641.01499999999999</v>
      </c>
      <c r="F14" s="25">
        <f>F13-SUM(F15:F27)</f>
        <v>693.3599999999999</v>
      </c>
      <c r="G14" s="26">
        <f>G13-SUM(G15:G27)</f>
        <v>757.83599999999956</v>
      </c>
      <c r="H14" s="28">
        <f t="shared" si="0"/>
        <v>9.2990654205606926</v>
      </c>
      <c r="I14" s="27">
        <f>IF(OR(OR(G14=0,F14=0),F14=""),"",(F14/E14-1)*100)</f>
        <v>8.165955554862192</v>
      </c>
      <c r="J14" s="28">
        <f t="shared" si="1"/>
        <v>44.726290231387637</v>
      </c>
      <c r="K14" s="27">
        <f t="shared" si="2"/>
        <v>43.897445161431918</v>
      </c>
      <c r="L14" s="18"/>
    </row>
    <row r="15" spans="1:15">
      <c r="A15" s="16"/>
      <c r="B15" s="12" t="s">
        <v>4</v>
      </c>
      <c r="C15" s="109">
        <v>323.37733333333335</v>
      </c>
      <c r="D15" s="109">
        <v>325.29866666666663</v>
      </c>
      <c r="E15" s="109">
        <v>282.19233333333335</v>
      </c>
      <c r="F15" s="109">
        <v>340.47033333333331</v>
      </c>
      <c r="G15" s="109">
        <v>362.0796666666667</v>
      </c>
      <c r="H15" s="50">
        <f t="shared" si="0"/>
        <v>6.3469063873406562</v>
      </c>
      <c r="I15" s="36">
        <f t="shared" ref="I15:I27" si="3">IF(OR(OR(G15=0,F15=0),F15=""),"",(F15/E15-1)*100)</f>
        <v>20.651872186463827</v>
      </c>
      <c r="J15" s="50">
        <f t="shared" si="1"/>
        <v>21.369373133788095</v>
      </c>
      <c r="K15" s="36">
        <f t="shared" si="2"/>
        <v>21.555581208310901</v>
      </c>
      <c r="L15" s="18"/>
      <c r="N15" s="23" t="s">
        <v>4</v>
      </c>
      <c r="O15" s="34">
        <f>J15</f>
        <v>21.369373133788095</v>
      </c>
    </row>
    <row r="16" spans="1:15">
      <c r="A16" s="16"/>
      <c r="B16" s="11" t="s">
        <v>23</v>
      </c>
      <c r="C16" s="55">
        <v>125.31066666666668</v>
      </c>
      <c r="D16" s="55">
        <v>126.629</v>
      </c>
      <c r="E16" s="55">
        <v>116.70066666666666</v>
      </c>
      <c r="F16" s="55">
        <v>126.59266666666667</v>
      </c>
      <c r="G16" s="56">
        <v>133.03733333333335</v>
      </c>
      <c r="H16" s="28">
        <f t="shared" si="0"/>
        <v>5.0908688760275878</v>
      </c>
      <c r="I16" s="27">
        <f t="shared" si="3"/>
        <v>8.4763868815373797</v>
      </c>
      <c r="J16" s="28">
        <f t="shared" si="1"/>
        <v>7.8516544242771937</v>
      </c>
      <c r="K16" s="27">
        <f t="shared" si="2"/>
        <v>8.0147320913225908</v>
      </c>
      <c r="L16" s="18"/>
      <c r="N16" s="23" t="s">
        <v>37</v>
      </c>
      <c r="O16" s="34">
        <f>100-O15</f>
        <v>78.630626866211912</v>
      </c>
    </row>
    <row r="17" spans="1:14">
      <c r="A17" s="16"/>
      <c r="B17" s="11" t="s">
        <v>24</v>
      </c>
      <c r="C17" s="25">
        <v>90.165666666666667</v>
      </c>
      <c r="D17" s="25">
        <v>88.087000000000003</v>
      </c>
      <c r="E17" s="25">
        <v>88.175333333333342</v>
      </c>
      <c r="F17" s="25">
        <v>89.180999999999997</v>
      </c>
      <c r="G17" s="26">
        <v>90.394000000000005</v>
      </c>
      <c r="H17" s="28">
        <f t="shared" si="0"/>
        <v>1.3601551900068509</v>
      </c>
      <c r="I17" s="27">
        <f t="shared" si="3"/>
        <v>1.1405306094674827</v>
      </c>
      <c r="J17" s="28">
        <f t="shared" si="1"/>
        <v>5.3349118795835198</v>
      </c>
      <c r="K17" s="27">
        <f t="shared" si="2"/>
        <v>5.6461550377028678</v>
      </c>
      <c r="L17" s="18"/>
    </row>
    <row r="18" spans="1:14">
      <c r="A18" s="16"/>
      <c r="B18" s="11" t="s">
        <v>25</v>
      </c>
      <c r="C18" s="25">
        <v>78.962000000000003</v>
      </c>
      <c r="D18" s="25">
        <v>78.723333333333343</v>
      </c>
      <c r="E18" s="25">
        <v>80.803666666666672</v>
      </c>
      <c r="F18" s="25">
        <v>84.059000000000012</v>
      </c>
      <c r="G18" s="26">
        <v>89.46833333333332</v>
      </c>
      <c r="H18" s="28">
        <f t="shared" si="0"/>
        <v>6.4351626040439536</v>
      </c>
      <c r="I18" s="27">
        <f t="shared" si="3"/>
        <v>4.0286950674680577</v>
      </c>
      <c r="J18" s="28">
        <f t="shared" si="1"/>
        <v>5.2802804870515541</v>
      </c>
      <c r="K18" s="27">
        <f t="shared" si="2"/>
        <v>5.3218751338767838</v>
      </c>
      <c r="L18" s="18"/>
    </row>
    <row r="19" spans="1:14">
      <c r="A19" s="16"/>
      <c r="B19" s="11" t="s">
        <v>19</v>
      </c>
      <c r="C19" s="25">
        <v>41.56633333333334</v>
      </c>
      <c r="D19" s="25">
        <v>42.240666666666669</v>
      </c>
      <c r="E19" s="25">
        <v>56.630333333333333</v>
      </c>
      <c r="F19" s="25">
        <v>51.085000000000001</v>
      </c>
      <c r="G19" s="26">
        <v>58.402333333333331</v>
      </c>
      <c r="H19" s="28">
        <f t="shared" si="0"/>
        <v>14.323839352712797</v>
      </c>
      <c r="I19" s="27">
        <f t="shared" si="3"/>
        <v>-9.7921608560783024</v>
      </c>
      <c r="J19" s="28">
        <f t="shared" si="1"/>
        <v>3.4468139687965635</v>
      </c>
      <c r="K19" s="27">
        <f t="shared" si="2"/>
        <v>3.2342520279101041</v>
      </c>
      <c r="L19" s="18"/>
    </row>
    <row r="20" spans="1:14">
      <c r="A20" s="16"/>
      <c r="B20" s="11" t="s">
        <v>5</v>
      </c>
      <c r="C20" s="25">
        <v>42.120333333333328</v>
      </c>
      <c r="D20" s="25">
        <v>48.497333333333337</v>
      </c>
      <c r="E20" s="25">
        <v>48.557333333333332</v>
      </c>
      <c r="F20" s="25">
        <v>45.939</v>
      </c>
      <c r="G20" s="26">
        <v>52.387</v>
      </c>
      <c r="H20" s="28">
        <f t="shared" si="0"/>
        <v>14.036004266527357</v>
      </c>
      <c r="I20" s="27">
        <f t="shared" si="3"/>
        <v>-5.3922510846284748</v>
      </c>
      <c r="J20" s="28">
        <f t="shared" si="1"/>
        <v>3.0917984449824307</v>
      </c>
      <c r="K20" s="27">
        <f t="shared" si="2"/>
        <v>2.9084526555772197</v>
      </c>
      <c r="L20" s="18"/>
    </row>
    <row r="21" spans="1:14">
      <c r="A21" s="16"/>
      <c r="B21" s="11" t="s">
        <v>20</v>
      </c>
      <c r="C21" s="25">
        <v>27.408666666666665</v>
      </c>
      <c r="D21" s="25">
        <v>32.628999999999998</v>
      </c>
      <c r="E21" s="25">
        <v>32.045000000000002</v>
      </c>
      <c r="F21" s="25">
        <v>35.71</v>
      </c>
      <c r="G21" s="26">
        <v>32.894666666666666</v>
      </c>
      <c r="H21" s="28">
        <f t="shared" si="0"/>
        <v>-7.8838793988612039</v>
      </c>
      <c r="I21" s="27">
        <f t="shared" si="3"/>
        <v>11.437041660165391</v>
      </c>
      <c r="J21" s="28">
        <f t="shared" si="1"/>
        <v>1.941391552259442</v>
      </c>
      <c r="K21" s="27">
        <f t="shared" si="2"/>
        <v>2.2608425157417993</v>
      </c>
      <c r="L21" s="18"/>
    </row>
    <row r="22" spans="1:14">
      <c r="A22" s="16"/>
      <c r="B22" s="11" t="s">
        <v>22</v>
      </c>
      <c r="C22" s="25">
        <v>19.516999999999999</v>
      </c>
      <c r="D22" s="25">
        <v>17.182666666666666</v>
      </c>
      <c r="E22" s="25">
        <v>19.917333333333332</v>
      </c>
      <c r="F22" s="25">
        <v>19.346333333333334</v>
      </c>
      <c r="G22" s="26">
        <v>23.429666666666666</v>
      </c>
      <c r="H22" s="28">
        <f t="shared" si="0"/>
        <v>21.106497355226651</v>
      </c>
      <c r="I22" s="27">
        <f t="shared" si="3"/>
        <v>-2.8668496452001535</v>
      </c>
      <c r="J22" s="28">
        <f t="shared" si="1"/>
        <v>1.382782120878399</v>
      </c>
      <c r="K22" s="27">
        <f t="shared" si="2"/>
        <v>1.2248393425850677</v>
      </c>
      <c r="L22" s="18"/>
    </row>
    <row r="23" spans="1:14">
      <c r="A23" s="16"/>
      <c r="B23" s="11" t="s">
        <v>7</v>
      </c>
      <c r="C23" s="25">
        <v>18.379666666666669</v>
      </c>
      <c r="D23" s="25">
        <v>22.190333333333331</v>
      </c>
      <c r="E23" s="25">
        <v>24.662999999999997</v>
      </c>
      <c r="F23" s="25">
        <v>22.674333333333337</v>
      </c>
      <c r="G23" s="26">
        <v>22.275333333333332</v>
      </c>
      <c r="H23" s="28">
        <f t="shared" si="0"/>
        <v>-1.7596989253634954</v>
      </c>
      <c r="I23" s="27">
        <f t="shared" si="3"/>
        <v>-8.0633607698441416</v>
      </c>
      <c r="J23" s="28">
        <f t="shared" si="1"/>
        <v>1.3146551808934526</v>
      </c>
      <c r="K23" s="27">
        <f t="shared" si="2"/>
        <v>1.4355389755279047</v>
      </c>
      <c r="L23" s="18"/>
    </row>
    <row r="24" spans="1:14">
      <c r="A24" s="16"/>
      <c r="B24" s="11" t="s">
        <v>18</v>
      </c>
      <c r="C24" s="25">
        <v>17.914666666666665</v>
      </c>
      <c r="D24" s="25">
        <v>20.318000000000001</v>
      </c>
      <c r="E24" s="25">
        <v>21.052333333333333</v>
      </c>
      <c r="F24" s="25">
        <v>21.214333333333332</v>
      </c>
      <c r="G24" s="26">
        <v>21.966666666666669</v>
      </c>
      <c r="H24" s="28">
        <f t="shared" si="0"/>
        <v>3.546344452649941</v>
      </c>
      <c r="I24" s="27">
        <f t="shared" si="3"/>
        <v>0.76951090140442435</v>
      </c>
      <c r="J24" s="28">
        <f t="shared" si="1"/>
        <v>1.2964381591128984</v>
      </c>
      <c r="K24" s="27">
        <f t="shared" si="2"/>
        <v>1.34310464136428</v>
      </c>
      <c r="L24" s="18"/>
    </row>
    <row r="25" spans="1:14">
      <c r="A25" s="16"/>
      <c r="B25" s="11" t="s">
        <v>10</v>
      </c>
      <c r="C25" s="25">
        <v>14.477333333333334</v>
      </c>
      <c r="D25" s="25">
        <v>14.251666666666665</v>
      </c>
      <c r="E25" s="25">
        <v>15.257</v>
      </c>
      <c r="F25" s="25">
        <v>19.53</v>
      </c>
      <c r="G25" s="26">
        <v>18.929000000000002</v>
      </c>
      <c r="H25" s="28">
        <f t="shared" si="0"/>
        <v>-3.0773169482846807</v>
      </c>
      <c r="I25" s="27">
        <f t="shared" si="3"/>
        <v>28.006816543226076</v>
      </c>
      <c r="J25" s="28">
        <f t="shared" si="1"/>
        <v>1.1171598443329918</v>
      </c>
      <c r="K25" s="27">
        <f t="shared" si="2"/>
        <v>1.2364674974079346</v>
      </c>
      <c r="L25" s="18"/>
    </row>
    <row r="26" spans="1:14">
      <c r="A26" s="16"/>
      <c r="B26" s="11" t="s">
        <v>8</v>
      </c>
      <c r="C26" s="25">
        <v>13.341333333333333</v>
      </c>
      <c r="D26" s="25">
        <v>16.537666666666667</v>
      </c>
      <c r="E26" s="25">
        <v>18.056000000000001</v>
      </c>
      <c r="F26" s="25">
        <v>15.127333333333333</v>
      </c>
      <c r="G26" s="26">
        <v>15.812333333333333</v>
      </c>
      <c r="H26" s="28">
        <f t="shared" si="0"/>
        <v>4.5282270503723909</v>
      </c>
      <c r="I26" s="27">
        <f t="shared" si="3"/>
        <v>-16.2199084330232</v>
      </c>
      <c r="J26" s="28">
        <f t="shared" si="1"/>
        <v>0.93321907365460621</v>
      </c>
      <c r="K26" s="27">
        <f t="shared" si="2"/>
        <v>0.95772944132730631</v>
      </c>
      <c r="L26" s="18"/>
    </row>
    <row r="27" spans="1:14">
      <c r="A27" s="16"/>
      <c r="B27" s="11" t="s">
        <v>21</v>
      </c>
      <c r="C27" s="25">
        <v>12.109</v>
      </c>
      <c r="D27" s="25">
        <v>13.532666666666666</v>
      </c>
      <c r="E27" s="25">
        <v>16.109333333333336</v>
      </c>
      <c r="F27" s="25">
        <v>15.210333333333333</v>
      </c>
      <c r="G27" s="26">
        <v>15.473666666666666</v>
      </c>
      <c r="H27" s="28">
        <f t="shared" si="0"/>
        <v>1.7312791742455813</v>
      </c>
      <c r="I27" s="27">
        <f t="shared" si="3"/>
        <v>-5.5806157920874178</v>
      </c>
      <c r="J27" s="28">
        <f t="shared" si="1"/>
        <v>0.91323149900121159</v>
      </c>
      <c r="K27" s="27">
        <f t="shared" si="2"/>
        <v>0.96298426991332053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145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225.69166666666669</v>
      </c>
      <c r="D13" s="26">
        <v>222.70566666666664</v>
      </c>
      <c r="E13" s="26">
        <v>215.60733333333334</v>
      </c>
      <c r="F13" s="26">
        <v>237.07066666666665</v>
      </c>
      <c r="G13" s="26">
        <v>239.62533333333332</v>
      </c>
      <c r="H13" s="28">
        <f t="shared" ref="H13:H27" si="0">IF(OR(OR(G13=0,F13=0),G13=""),"",(G13/F13-1)*100)</f>
        <v>1.0775971159091791</v>
      </c>
      <c r="I13" s="27">
        <f>IF(OR(OR(G13=0,F13=0),F13=""),"",(F13/E13-1)*100)</f>
        <v>9.9548252842358345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55.471333333333376</v>
      </c>
      <c r="D14" s="25">
        <f>D13-SUM(D15:D27)</f>
        <v>38.17199999999994</v>
      </c>
      <c r="E14" s="25">
        <f>E13-SUM(E15:E27)</f>
        <v>40.687666666666701</v>
      </c>
      <c r="F14" s="25">
        <f>F13-SUM(F15:F27)</f>
        <v>42.123333333333335</v>
      </c>
      <c r="G14" s="26">
        <f>G13-SUM(G15:G27)</f>
        <v>49.484333333333325</v>
      </c>
      <c r="H14" s="28">
        <f t="shared" si="0"/>
        <v>17.47487536598873</v>
      </c>
      <c r="I14" s="27">
        <f>IF(OR(OR(G14=0,F14=0),F14=""),"",(F14/E14-1)*100)</f>
        <v>3.5285057716096579</v>
      </c>
      <c r="J14" s="28">
        <f t="shared" si="1"/>
        <v>20.650710275485618</v>
      </c>
      <c r="K14" s="27">
        <f t="shared" si="2"/>
        <v>17.768260378058866</v>
      </c>
      <c r="L14" s="18"/>
    </row>
    <row r="15" spans="1:15">
      <c r="A15" s="16"/>
      <c r="B15" s="12" t="s">
        <v>4</v>
      </c>
      <c r="C15" s="109">
        <v>89.040333333333322</v>
      </c>
      <c r="D15" s="109">
        <v>93.15666666666668</v>
      </c>
      <c r="E15" s="109">
        <v>98.939000000000007</v>
      </c>
      <c r="F15" s="109">
        <v>110.82099999999998</v>
      </c>
      <c r="G15" s="109">
        <v>88.350999999999999</v>
      </c>
      <c r="H15" s="50">
        <f t="shared" si="0"/>
        <v>-20.275940480594823</v>
      </c>
      <c r="I15" s="36">
        <f t="shared" ref="I15:I27" si="3">IF(OR(OR(G15=0,F15=0),F15=""),"",(F15/E15-1)*100)</f>
        <v>12.009419945623033</v>
      </c>
      <c r="J15" s="50">
        <f t="shared" si="1"/>
        <v>36.87047557575994</v>
      </c>
      <c r="K15" s="36">
        <f t="shared" si="2"/>
        <v>46.745977289472052</v>
      </c>
      <c r="L15" s="18"/>
      <c r="N15" s="23" t="s">
        <v>4</v>
      </c>
      <c r="O15" s="34">
        <f>J15</f>
        <v>36.87047557575994</v>
      </c>
    </row>
    <row r="16" spans="1:15">
      <c r="A16" s="16"/>
      <c r="B16" s="11" t="s">
        <v>23</v>
      </c>
      <c r="C16" s="55">
        <v>25.602</v>
      </c>
      <c r="D16" s="55">
        <v>31.938000000000002</v>
      </c>
      <c r="E16" s="55">
        <v>21.039000000000001</v>
      </c>
      <c r="F16" s="55">
        <v>26.894333333333332</v>
      </c>
      <c r="G16" s="56">
        <v>39.569333333333333</v>
      </c>
      <c r="H16" s="28">
        <f t="shared" si="0"/>
        <v>47.128887126160414</v>
      </c>
      <c r="I16" s="27">
        <f t="shared" si="3"/>
        <v>27.830853811176048</v>
      </c>
      <c r="J16" s="28">
        <f t="shared" si="1"/>
        <v>16.513000851329021</v>
      </c>
      <c r="K16" s="27">
        <f t="shared" si="2"/>
        <v>11.344437382946294</v>
      </c>
      <c r="L16" s="18"/>
      <c r="N16" s="23" t="s">
        <v>37</v>
      </c>
      <c r="O16" s="34">
        <f>100-O15</f>
        <v>63.12952442424006</v>
      </c>
    </row>
    <row r="17" spans="1:14">
      <c r="A17" s="16"/>
      <c r="B17" s="11" t="s">
        <v>24</v>
      </c>
      <c r="C17" s="25">
        <v>13.778666666666666</v>
      </c>
      <c r="D17" s="25">
        <v>17.713999999999999</v>
      </c>
      <c r="E17" s="25">
        <v>16.042333333333335</v>
      </c>
      <c r="F17" s="25">
        <v>18.15133333333333</v>
      </c>
      <c r="G17" s="26">
        <v>23.340666666666664</v>
      </c>
      <c r="H17" s="28">
        <f t="shared" si="0"/>
        <v>28.589268006023438</v>
      </c>
      <c r="I17" s="27">
        <f t="shared" si="3"/>
        <v>13.146466640347377</v>
      </c>
      <c r="J17" s="28">
        <f t="shared" si="1"/>
        <v>9.7404837551956103</v>
      </c>
      <c r="K17" s="27">
        <f t="shared" si="2"/>
        <v>7.6565074830008486</v>
      </c>
      <c r="L17" s="18"/>
    </row>
    <row r="18" spans="1:14">
      <c r="A18" s="16"/>
      <c r="B18" s="11" t="s">
        <v>25</v>
      </c>
      <c r="C18" s="25">
        <v>12.652333333333333</v>
      </c>
      <c r="D18" s="25">
        <v>13.512666666666666</v>
      </c>
      <c r="E18" s="25">
        <v>10.799666666666667</v>
      </c>
      <c r="F18" s="25">
        <v>9.9986666666666668</v>
      </c>
      <c r="G18" s="26">
        <v>10.433666666666667</v>
      </c>
      <c r="H18" s="28">
        <f t="shared" si="0"/>
        <v>4.3505800773436576</v>
      </c>
      <c r="I18" s="27">
        <f t="shared" si="3"/>
        <v>-7.4168955831970145</v>
      </c>
      <c r="J18" s="28">
        <f t="shared" si="1"/>
        <v>4.3541584362254415</v>
      </c>
      <c r="K18" s="27">
        <f t="shared" si="2"/>
        <v>4.2175891295422465</v>
      </c>
      <c r="L18" s="18"/>
    </row>
    <row r="19" spans="1:14">
      <c r="A19" s="16"/>
      <c r="B19" s="11" t="s">
        <v>19</v>
      </c>
      <c r="C19" s="25">
        <v>7.1153333333333331</v>
      </c>
      <c r="D19" s="25">
        <v>6.1416666666666666</v>
      </c>
      <c r="E19" s="25">
        <v>9.1613333333333333</v>
      </c>
      <c r="F19" s="25">
        <v>8.27</v>
      </c>
      <c r="G19" s="26">
        <v>9.3543333333333347</v>
      </c>
      <c r="H19" s="28">
        <f t="shared" si="0"/>
        <v>13.111648528819053</v>
      </c>
      <c r="I19" s="27">
        <f t="shared" si="3"/>
        <v>-9.7292970455537855</v>
      </c>
      <c r="J19" s="28">
        <f t="shared" si="1"/>
        <v>3.9037330499279439</v>
      </c>
      <c r="K19" s="27">
        <f t="shared" si="2"/>
        <v>3.4884113316423231</v>
      </c>
      <c r="L19" s="18"/>
    </row>
    <row r="20" spans="1:14">
      <c r="A20" s="16"/>
      <c r="B20" s="11" t="s">
        <v>5</v>
      </c>
      <c r="C20" s="25">
        <v>3.2959999999999994</v>
      </c>
      <c r="D20" s="25">
        <v>3.605</v>
      </c>
      <c r="E20" s="25">
        <v>2.420666666666667</v>
      </c>
      <c r="F20" s="25">
        <v>2.761333333333333</v>
      </c>
      <c r="G20" s="26">
        <v>3.4933333333333336</v>
      </c>
      <c r="H20" s="28">
        <f t="shared" si="0"/>
        <v>26.508932882665405</v>
      </c>
      <c r="I20" s="27">
        <f t="shared" si="3"/>
        <v>14.073258055632021</v>
      </c>
      <c r="J20" s="28">
        <f t="shared" si="1"/>
        <v>1.4578313923402646</v>
      </c>
      <c r="K20" s="27">
        <f t="shared" si="2"/>
        <v>1.1647722479373239</v>
      </c>
      <c r="L20" s="18"/>
    </row>
    <row r="21" spans="1:14">
      <c r="A21" s="16"/>
      <c r="B21" s="11" t="s">
        <v>7</v>
      </c>
      <c r="C21" s="25">
        <v>3.968666666666667</v>
      </c>
      <c r="D21" s="25">
        <v>3.295666666666667</v>
      </c>
      <c r="E21" s="25">
        <v>2.8283333333333331</v>
      </c>
      <c r="F21" s="25">
        <v>2.0493333333333332</v>
      </c>
      <c r="G21" s="26">
        <v>3.3046666666666664</v>
      </c>
      <c r="H21" s="28">
        <f t="shared" si="0"/>
        <v>61.255692908262851</v>
      </c>
      <c r="I21" s="27">
        <f t="shared" si="3"/>
        <v>-27.542722451384794</v>
      </c>
      <c r="J21" s="28">
        <f t="shared" si="1"/>
        <v>1.3790973686699792</v>
      </c>
      <c r="K21" s="27">
        <f t="shared" si="2"/>
        <v>0.8644398575952037</v>
      </c>
      <c r="L21" s="18"/>
    </row>
    <row r="22" spans="1:14">
      <c r="A22" s="16"/>
      <c r="B22" s="11" t="s">
        <v>20</v>
      </c>
      <c r="C22" s="25">
        <v>2.5816666666666666</v>
      </c>
      <c r="D22" s="25">
        <v>3.5256666666666665</v>
      </c>
      <c r="E22" s="25">
        <v>4.2480000000000002</v>
      </c>
      <c r="F22" s="25">
        <v>4.174666666666667</v>
      </c>
      <c r="G22" s="26">
        <v>3.2056666666666671</v>
      </c>
      <c r="H22" s="28">
        <f t="shared" si="0"/>
        <v>-23.211434046630465</v>
      </c>
      <c r="I22" s="27">
        <f t="shared" si="3"/>
        <v>-1.7263025737601967</v>
      </c>
      <c r="J22" s="28">
        <f t="shared" si="1"/>
        <v>1.3377828721504128</v>
      </c>
      <c r="K22" s="27">
        <f t="shared" si="2"/>
        <v>1.7609376669684991</v>
      </c>
      <c r="L22" s="18"/>
    </row>
    <row r="23" spans="1:14">
      <c r="A23" s="16"/>
      <c r="B23" s="11" t="s">
        <v>22</v>
      </c>
      <c r="C23" s="25">
        <v>3.3463333333333334</v>
      </c>
      <c r="D23" s="25">
        <v>2.9606666666666666</v>
      </c>
      <c r="E23" s="25">
        <v>3.0666666666666664</v>
      </c>
      <c r="F23" s="25">
        <v>3.2176666666666667</v>
      </c>
      <c r="G23" s="26">
        <v>2.9746666666666663</v>
      </c>
      <c r="H23" s="28">
        <f t="shared" si="0"/>
        <v>-7.5520563555371512</v>
      </c>
      <c r="I23" s="27">
        <f t="shared" si="3"/>
        <v>4.9239130434782785</v>
      </c>
      <c r="J23" s="28">
        <f t="shared" si="1"/>
        <v>1.2413823802714237</v>
      </c>
      <c r="K23" s="27">
        <f t="shared" si="2"/>
        <v>1.3572605636575312</v>
      </c>
      <c r="L23" s="18"/>
    </row>
    <row r="24" spans="1:14">
      <c r="A24" s="16"/>
      <c r="B24" s="11" t="s">
        <v>21</v>
      </c>
      <c r="C24" s="25">
        <v>3.5183333333333331</v>
      </c>
      <c r="D24" s="25">
        <v>2.3740000000000001</v>
      </c>
      <c r="E24" s="25">
        <v>2.6383333333333332</v>
      </c>
      <c r="F24" s="25">
        <v>2.6460000000000004</v>
      </c>
      <c r="G24" s="26">
        <v>1.827</v>
      </c>
      <c r="H24" s="28">
        <f t="shared" si="0"/>
        <v>-30.952380952380963</v>
      </c>
      <c r="I24" s="27">
        <f t="shared" si="3"/>
        <v>0.29058749210362222</v>
      </c>
      <c r="J24" s="28">
        <f t="shared" si="1"/>
        <v>0.76244025395200288</v>
      </c>
      <c r="K24" s="27">
        <f t="shared" si="2"/>
        <v>1.1161229000635537</v>
      </c>
      <c r="L24" s="18"/>
    </row>
    <row r="25" spans="1:14">
      <c r="A25" s="16"/>
      <c r="B25" s="11" t="s">
        <v>18</v>
      </c>
      <c r="C25" s="25">
        <v>2.0090000000000003</v>
      </c>
      <c r="D25" s="25">
        <v>2.5783333333333336</v>
      </c>
      <c r="E25" s="25">
        <v>0.95533333333333337</v>
      </c>
      <c r="F25" s="25">
        <v>2.2490000000000001</v>
      </c>
      <c r="G25" s="26">
        <v>1.7073333333333334</v>
      </c>
      <c r="H25" s="28">
        <f t="shared" si="0"/>
        <v>-24.084778420038532</v>
      </c>
      <c r="I25" s="27">
        <f t="shared" si="3"/>
        <v>135.41521284019541</v>
      </c>
      <c r="J25" s="28">
        <f t="shared" si="1"/>
        <v>0.71250118240141558</v>
      </c>
      <c r="K25" s="27">
        <f t="shared" si="2"/>
        <v>0.948662283538523</v>
      </c>
      <c r="L25" s="18"/>
    </row>
    <row r="26" spans="1:14">
      <c r="A26" s="16"/>
      <c r="B26" s="11" t="s">
        <v>8</v>
      </c>
      <c r="C26" s="25">
        <v>1.4053333333333333</v>
      </c>
      <c r="D26" s="25">
        <v>1.8423333333333334</v>
      </c>
      <c r="E26" s="25">
        <v>1.0766666666666667</v>
      </c>
      <c r="F26" s="25">
        <v>1.3820000000000003</v>
      </c>
      <c r="G26" s="26">
        <v>1.3860000000000001</v>
      </c>
      <c r="H26" s="28">
        <f t="shared" si="0"/>
        <v>0.28943560057885787</v>
      </c>
      <c r="I26" s="27">
        <f t="shared" si="3"/>
        <v>28.35913312693501</v>
      </c>
      <c r="J26" s="28">
        <f t="shared" si="1"/>
        <v>0.57840295127393326</v>
      </c>
      <c r="K26" s="27">
        <f t="shared" si="2"/>
        <v>0.58294854417529529</v>
      </c>
      <c r="L26" s="18"/>
    </row>
    <row r="27" spans="1:14">
      <c r="A27" s="16"/>
      <c r="B27" s="11" t="s">
        <v>10</v>
      </c>
      <c r="C27" s="25">
        <v>1.9063333333333334</v>
      </c>
      <c r="D27" s="25">
        <v>1.889</v>
      </c>
      <c r="E27" s="25">
        <v>1.7043333333333333</v>
      </c>
      <c r="F27" s="25">
        <v>2.3320000000000003</v>
      </c>
      <c r="G27" s="26">
        <v>1.1933333333333334</v>
      </c>
      <c r="H27" s="28">
        <f t="shared" si="0"/>
        <v>-48.827901658090347</v>
      </c>
      <c r="I27" s="27">
        <f t="shared" si="3"/>
        <v>36.827694113045204</v>
      </c>
      <c r="J27" s="28">
        <f t="shared" si="1"/>
        <v>0.49799965501699883</v>
      </c>
      <c r="K27" s="27">
        <f t="shared" si="2"/>
        <v>0.98367294140143879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144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813.4763333333334</v>
      </c>
      <c r="D13" s="26">
        <v>1089.761</v>
      </c>
      <c r="E13" s="26">
        <v>1170.9693333333335</v>
      </c>
      <c r="F13" s="26">
        <v>1206.4233333333332</v>
      </c>
      <c r="G13" s="26">
        <v>1230.3816666666669</v>
      </c>
      <c r="H13" s="28">
        <f t="shared" ref="H13:H14" si="0">IF(OR(OR(G13=0,F13=0),G13=""),"",(G13/F13-1)*100)</f>
        <v>1.9858977086539831</v>
      </c>
      <c r="I13" s="27">
        <f>IF(OR(OR(G13=0,F13=0),F13=""),"",(F13/E13-1)*100)</f>
        <v>3.0277479512699879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178.77533333333349</v>
      </c>
      <c r="D14" s="25">
        <f>D13-SUM(D15:D27)</f>
        <v>246.25566666666657</v>
      </c>
      <c r="E14" s="25">
        <f>E13-SUM(E15:E27)</f>
        <v>271.76766666666663</v>
      </c>
      <c r="F14" s="25">
        <f>F13-SUM(F15:F27)</f>
        <v>283.67333333333329</v>
      </c>
      <c r="G14" s="26">
        <f>G13-SUM(G15:G27)</f>
        <v>305.4053333333336</v>
      </c>
      <c r="H14" s="28">
        <f t="shared" si="0"/>
        <v>7.6609245376138002</v>
      </c>
      <c r="I14" s="27">
        <f>IF(OR(OR(G14=0,F14=0),F14=""),"",(F14/E14-1)*100)</f>
        <v>4.3808252882670651</v>
      </c>
      <c r="J14" s="28">
        <f t="shared" si="1"/>
        <v>24.821999677606829</v>
      </c>
      <c r="K14" s="27">
        <f t="shared" si="2"/>
        <v>23.513581468086105</v>
      </c>
      <c r="L14" s="18"/>
    </row>
    <row r="15" spans="1:15">
      <c r="A15" s="16"/>
      <c r="B15" s="12" t="s">
        <v>4</v>
      </c>
      <c r="C15" s="109">
        <v>313.50366666666667</v>
      </c>
      <c r="D15" s="109">
        <v>423.40533333333332</v>
      </c>
      <c r="E15" s="109">
        <v>436.73</v>
      </c>
      <c r="F15" s="109">
        <v>449.94166666666661</v>
      </c>
      <c r="G15" s="109">
        <v>468.54333333333335</v>
      </c>
      <c r="H15" s="50">
        <v>439.51066666666662</v>
      </c>
      <c r="I15" s="36">
        <f t="shared" ref="I15:I27" si="3">IF(OR(OR(G15=0,F15=0),F15=""),"",(F15/E15-1)*100)</f>
        <v>3.025133759225751</v>
      </c>
      <c r="J15" s="50">
        <f t="shared" si="1"/>
        <v>38.081137424837003</v>
      </c>
      <c r="K15" s="36">
        <f t="shared" si="2"/>
        <v>37.295504342035827</v>
      </c>
      <c r="L15" s="18"/>
      <c r="N15" s="23" t="s">
        <v>4</v>
      </c>
      <c r="O15" s="34">
        <f>J15</f>
        <v>38.081137424837003</v>
      </c>
    </row>
    <row r="16" spans="1:15">
      <c r="A16" s="16"/>
      <c r="B16" s="11" t="s">
        <v>23</v>
      </c>
      <c r="C16" s="55">
        <v>99.81</v>
      </c>
      <c r="D16" s="55">
        <v>149.75366666666665</v>
      </c>
      <c r="E16" s="55">
        <v>154.703</v>
      </c>
      <c r="F16" s="55">
        <v>162.77000000000001</v>
      </c>
      <c r="G16" s="56">
        <v>144.13233333333335</v>
      </c>
      <c r="H16" s="28">
        <v>128.27266666666665</v>
      </c>
      <c r="I16" s="27">
        <f t="shared" si="3"/>
        <v>5.2145077988145161</v>
      </c>
      <c r="J16" s="28">
        <f t="shared" si="1"/>
        <v>11.71444091196634</v>
      </c>
      <c r="K16" s="27">
        <f t="shared" si="2"/>
        <v>13.491947271134789</v>
      </c>
      <c r="L16" s="18"/>
      <c r="N16" s="23" t="s">
        <v>37</v>
      </c>
      <c r="O16" s="34">
        <f>100-O15</f>
        <v>61.918862575162997</v>
      </c>
    </row>
    <row r="17" spans="1:14">
      <c r="A17" s="16"/>
      <c r="B17" s="11" t="s">
        <v>24</v>
      </c>
      <c r="C17" s="25">
        <v>77.106333333333339</v>
      </c>
      <c r="D17" s="25">
        <v>93.309666666666658</v>
      </c>
      <c r="E17" s="25">
        <v>99.947666666666677</v>
      </c>
      <c r="F17" s="25">
        <v>100.185</v>
      </c>
      <c r="G17" s="26">
        <v>88.477666666666664</v>
      </c>
      <c r="H17" s="28">
        <v>94.843000000000004</v>
      </c>
      <c r="I17" s="27">
        <f t="shared" si="3"/>
        <v>0.23745760281213002</v>
      </c>
      <c r="J17" s="28">
        <f t="shared" si="1"/>
        <v>7.1910748561760638</v>
      </c>
      <c r="K17" s="27">
        <f t="shared" si="2"/>
        <v>8.3042989332102906</v>
      </c>
      <c r="L17" s="18"/>
    </row>
    <row r="18" spans="1:14">
      <c r="A18" s="16"/>
      <c r="B18" s="11" t="s">
        <v>25</v>
      </c>
      <c r="C18" s="25">
        <v>42.235999999999997</v>
      </c>
      <c r="D18" s="25">
        <v>38.189333333333337</v>
      </c>
      <c r="E18" s="25">
        <v>46.663666666666671</v>
      </c>
      <c r="F18" s="25">
        <v>53.822666666666663</v>
      </c>
      <c r="G18" s="26">
        <v>54.295000000000002</v>
      </c>
      <c r="H18" s="28">
        <v>49.016666666666673</v>
      </c>
      <c r="I18" s="27">
        <f t="shared" si="3"/>
        <v>15.3417005378917</v>
      </c>
      <c r="J18" s="28">
        <f t="shared" si="1"/>
        <v>4.4128583407045774</v>
      </c>
      <c r="K18" s="27">
        <f t="shared" si="2"/>
        <v>4.4613416517695565</v>
      </c>
      <c r="L18" s="18"/>
    </row>
    <row r="19" spans="1:14">
      <c r="A19" s="16"/>
      <c r="B19" s="11" t="s">
        <v>19</v>
      </c>
      <c r="C19" s="25">
        <v>21.33</v>
      </c>
      <c r="D19" s="25">
        <v>33.958999999999996</v>
      </c>
      <c r="E19" s="25">
        <v>47.141666666666673</v>
      </c>
      <c r="F19" s="25">
        <v>37.986666666666672</v>
      </c>
      <c r="G19" s="26">
        <v>46.119333333333337</v>
      </c>
      <c r="H19" s="28">
        <v>42.814</v>
      </c>
      <c r="I19" s="27">
        <f t="shared" si="3"/>
        <v>-19.420187378469155</v>
      </c>
      <c r="J19" s="28">
        <f t="shared" si="1"/>
        <v>3.7483761813746139</v>
      </c>
      <c r="K19" s="27">
        <f t="shared" si="2"/>
        <v>3.1487012574358921</v>
      </c>
      <c r="L19" s="18"/>
    </row>
    <row r="20" spans="1:14">
      <c r="A20" s="16"/>
      <c r="B20" s="11" t="s">
        <v>5</v>
      </c>
      <c r="C20" s="25">
        <v>16.229666666666667</v>
      </c>
      <c r="D20" s="25">
        <v>21.641999999999999</v>
      </c>
      <c r="E20" s="25">
        <v>22.970333333333333</v>
      </c>
      <c r="F20" s="25">
        <v>24.059666666666669</v>
      </c>
      <c r="G20" s="26">
        <v>22.698333333333334</v>
      </c>
      <c r="H20" s="28">
        <v>26.511333333333337</v>
      </c>
      <c r="I20" s="27">
        <f t="shared" si="3"/>
        <v>4.7423488267475555</v>
      </c>
      <c r="J20" s="28">
        <f t="shared" si="1"/>
        <v>1.8448205096250618</v>
      </c>
      <c r="K20" s="27">
        <f t="shared" si="2"/>
        <v>1.9942971925277755</v>
      </c>
      <c r="L20" s="18"/>
    </row>
    <row r="21" spans="1:14">
      <c r="A21" s="16"/>
      <c r="B21" s="11" t="s">
        <v>22</v>
      </c>
      <c r="C21" s="25">
        <v>14.442999999999998</v>
      </c>
      <c r="D21" s="25">
        <v>16.703666666666667</v>
      </c>
      <c r="E21" s="25">
        <v>22.180999999999997</v>
      </c>
      <c r="F21" s="25">
        <v>22.9</v>
      </c>
      <c r="G21" s="26">
        <v>21.051333333333336</v>
      </c>
      <c r="H21" s="28">
        <v>20.180666666666667</v>
      </c>
      <c r="I21" s="27">
        <f t="shared" si="3"/>
        <v>3.2415130066272946</v>
      </c>
      <c r="J21" s="28">
        <f t="shared" si="1"/>
        <v>1.7109596073847002</v>
      </c>
      <c r="K21" s="27">
        <f t="shared" si="2"/>
        <v>1.8981728359586325</v>
      </c>
      <c r="L21" s="18"/>
    </row>
    <row r="22" spans="1:14">
      <c r="A22" s="16"/>
      <c r="B22" s="11" t="s">
        <v>20</v>
      </c>
      <c r="C22" s="25">
        <v>10.003666666666666</v>
      </c>
      <c r="D22" s="25">
        <v>15.871</v>
      </c>
      <c r="E22" s="25">
        <v>14.991333333333332</v>
      </c>
      <c r="F22" s="25">
        <v>14.468333333333334</v>
      </c>
      <c r="G22" s="26">
        <v>18.097333333333331</v>
      </c>
      <c r="H22" s="28">
        <v>16.443333333333332</v>
      </c>
      <c r="I22" s="27">
        <f t="shared" si="3"/>
        <v>-3.4886823498020969</v>
      </c>
      <c r="J22" s="28">
        <f t="shared" si="1"/>
        <v>1.4708715046415133</v>
      </c>
      <c r="K22" s="27">
        <f t="shared" si="2"/>
        <v>1.1992749919182599</v>
      </c>
      <c r="L22" s="18"/>
    </row>
    <row r="23" spans="1:14">
      <c r="A23" s="16"/>
      <c r="B23" s="11" t="s">
        <v>21</v>
      </c>
      <c r="C23" s="25">
        <v>9.4556666666666658</v>
      </c>
      <c r="D23" s="25">
        <v>13.139000000000001</v>
      </c>
      <c r="E23" s="25">
        <v>12.318333333333333</v>
      </c>
      <c r="F23" s="25">
        <v>11.242666666666667</v>
      </c>
      <c r="G23" s="26">
        <v>15.505333333333333</v>
      </c>
      <c r="H23" s="28">
        <v>15.176</v>
      </c>
      <c r="I23" s="27">
        <f t="shared" si="3"/>
        <v>-8.7322419158435967</v>
      </c>
      <c r="J23" s="28">
        <f t="shared" si="1"/>
        <v>1.2602051666894687</v>
      </c>
      <c r="K23" s="27">
        <f t="shared" si="2"/>
        <v>0.9319006318953823</v>
      </c>
      <c r="L23" s="18"/>
    </row>
    <row r="24" spans="1:14">
      <c r="A24" s="16"/>
      <c r="B24" s="11" t="s">
        <v>7</v>
      </c>
      <c r="C24" s="25">
        <v>10.672333333333334</v>
      </c>
      <c r="D24" s="25">
        <v>11.863333333333335</v>
      </c>
      <c r="E24" s="25">
        <v>13.956999999999999</v>
      </c>
      <c r="F24" s="25">
        <v>14.770666666666665</v>
      </c>
      <c r="G24" s="26">
        <v>14.668333333333331</v>
      </c>
      <c r="H24" s="28">
        <v>14.386000000000001</v>
      </c>
      <c r="I24" s="27">
        <f t="shared" si="3"/>
        <v>5.829810608774566</v>
      </c>
      <c r="J24" s="28">
        <f t="shared" si="1"/>
        <v>1.1921774950591209</v>
      </c>
      <c r="K24" s="27">
        <f t="shared" si="2"/>
        <v>1.2243352941339001</v>
      </c>
      <c r="L24" s="18"/>
    </row>
    <row r="25" spans="1:14">
      <c r="A25" s="16"/>
      <c r="B25" s="11" t="s">
        <v>18</v>
      </c>
      <c r="C25" s="25">
        <v>8.8843333333333323</v>
      </c>
      <c r="D25" s="25">
        <v>11.843999999999999</v>
      </c>
      <c r="E25" s="25">
        <v>13.043666666666667</v>
      </c>
      <c r="F25" s="25">
        <v>13.267666666666665</v>
      </c>
      <c r="G25" s="26">
        <v>13.31</v>
      </c>
      <c r="H25" s="28">
        <v>13.31</v>
      </c>
      <c r="I25" s="27">
        <f t="shared" si="3"/>
        <v>1.7173085277657041</v>
      </c>
      <c r="J25" s="28">
        <f t="shared" si="1"/>
        <v>1.0817781474312169</v>
      </c>
      <c r="K25" s="27">
        <f t="shared" si="2"/>
        <v>1.0997521599659599</v>
      </c>
      <c r="L25" s="18"/>
    </row>
    <row r="26" spans="1:14">
      <c r="A26" s="16"/>
      <c r="B26" s="11" t="s">
        <v>10</v>
      </c>
      <c r="C26" s="25">
        <v>6.2729999999999997</v>
      </c>
      <c r="D26" s="25">
        <v>7.9030000000000014</v>
      </c>
      <c r="E26" s="25">
        <v>8.3943333333333339</v>
      </c>
      <c r="F26" s="25">
        <v>10.628</v>
      </c>
      <c r="G26" s="26">
        <v>10.198666666666666</v>
      </c>
      <c r="H26" s="28">
        <v>10.647666666666666</v>
      </c>
      <c r="I26" s="27">
        <f t="shared" si="3"/>
        <v>26.609220505896825</v>
      </c>
      <c r="J26" s="28">
        <f t="shared" si="1"/>
        <v>0.82890268466830741</v>
      </c>
      <c r="K26" s="27">
        <f t="shared" si="2"/>
        <v>0.88095113102918554</v>
      </c>
      <c r="L26" s="18"/>
    </row>
    <row r="27" spans="1:14">
      <c r="A27" s="16"/>
      <c r="B27" s="11" t="s">
        <v>8</v>
      </c>
      <c r="C27" s="25">
        <v>4.753333333333333</v>
      </c>
      <c r="D27" s="25">
        <v>5.9223333333333334</v>
      </c>
      <c r="E27" s="25">
        <v>6.1596666666666664</v>
      </c>
      <c r="F27" s="25">
        <v>6.7069999999999999</v>
      </c>
      <c r="G27" s="26">
        <v>7.8793333333333324</v>
      </c>
      <c r="H27" s="28">
        <v>8.374666666666668</v>
      </c>
      <c r="I27" s="27">
        <f t="shared" si="3"/>
        <v>8.8857622165701589</v>
      </c>
      <c r="J27" s="28">
        <f t="shared" si="1"/>
        <v>0.64039749183518913</v>
      </c>
      <c r="K27" s="27">
        <f t="shared" si="2"/>
        <v>0.55594083889845203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4" sqref="I24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143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3532.3193333333334</v>
      </c>
      <c r="D13" s="26">
        <v>3472.3243333333339</v>
      </c>
      <c r="E13" s="26">
        <v>3384.1929999999998</v>
      </c>
      <c r="F13" s="26">
        <v>3614.914666666667</v>
      </c>
      <c r="G13" s="26">
        <v>3599.3516666666669</v>
      </c>
      <c r="H13" s="28">
        <f t="shared" ref="H13:H27" si="0">IF(OR(OR(G13=0,F13=0),G13=""),"",(G13/F13-1)*100)</f>
        <v>-0.43052191918960814</v>
      </c>
      <c r="I13" s="27">
        <f>IF(OR(OR(G13=0,F13=0),F13=""),"",(F13/E13-1)*100)</f>
        <v>6.8176273240523555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1527.7723333333338</v>
      </c>
      <c r="D14" s="25">
        <f>D13-SUM(D15:D27)</f>
        <v>1531.2646666666669</v>
      </c>
      <c r="E14" s="25">
        <f>E13-SUM(E15:E27)</f>
        <v>1440.2506666666666</v>
      </c>
      <c r="F14" s="25">
        <f>F13-SUM(F15:F27)</f>
        <v>1584.4993333333334</v>
      </c>
      <c r="G14" s="26">
        <f>G13-SUM(G15:G27)</f>
        <v>1547.2206666666671</v>
      </c>
      <c r="H14" s="28">
        <f t="shared" si="0"/>
        <v>-2.3527095204415538</v>
      </c>
      <c r="I14" s="27">
        <f>IF(OR(OR(G14=0,F14=0),F14=""),"",(F14/E14-1)*100)</f>
        <v>10.015525075264687</v>
      </c>
      <c r="J14" s="28">
        <f t="shared" si="1"/>
        <v>42.986093328844873</v>
      </c>
      <c r="K14" s="27">
        <f t="shared" si="2"/>
        <v>43.832274878964405</v>
      </c>
      <c r="L14" s="18"/>
    </row>
    <row r="15" spans="1:15">
      <c r="A15" s="16"/>
      <c r="B15" s="12" t="s">
        <v>4</v>
      </c>
      <c r="C15" s="109">
        <v>841.06700000000001</v>
      </c>
      <c r="D15" s="109">
        <v>807.447</v>
      </c>
      <c r="E15" s="109">
        <v>794.37333333333333</v>
      </c>
      <c r="F15" s="109">
        <v>785.2833333333333</v>
      </c>
      <c r="G15" s="109">
        <v>843.68400000000008</v>
      </c>
      <c r="H15" s="50">
        <f t="shared" si="0"/>
        <v>7.436891143324087</v>
      </c>
      <c r="I15" s="36">
        <f t="shared" ref="I15:I27" si="3">IF(OR(OR(G15=0,F15=0),F15=""),"",(F15/E15-1)*100)</f>
        <v>-1.1442982308906058</v>
      </c>
      <c r="J15" s="50">
        <f t="shared" si="1"/>
        <v>23.439888016869705</v>
      </c>
      <c r="K15" s="36">
        <f t="shared" si="2"/>
        <v>21.723426574200367</v>
      </c>
      <c r="L15" s="18"/>
      <c r="N15" s="23" t="s">
        <v>4</v>
      </c>
      <c r="O15" s="34">
        <f>J15</f>
        <v>23.439888016869705</v>
      </c>
    </row>
    <row r="16" spans="1:15">
      <c r="A16" s="16"/>
      <c r="B16" s="11" t="s">
        <v>23</v>
      </c>
      <c r="C16" s="55">
        <v>288.74433333333332</v>
      </c>
      <c r="D16" s="55">
        <v>289.20566666666667</v>
      </c>
      <c r="E16" s="55">
        <v>293.59533333333337</v>
      </c>
      <c r="F16" s="55">
        <v>330.69133333333332</v>
      </c>
      <c r="G16" s="56">
        <v>320.54933333333332</v>
      </c>
      <c r="H16" s="28">
        <f t="shared" si="0"/>
        <v>-3.0669083153071264</v>
      </c>
      <c r="I16" s="27">
        <f t="shared" si="3"/>
        <v>12.635078214231354</v>
      </c>
      <c r="J16" s="28">
        <f t="shared" si="1"/>
        <v>8.9057520081162753</v>
      </c>
      <c r="K16" s="27">
        <f t="shared" si="2"/>
        <v>9.1479706667119096</v>
      </c>
      <c r="L16" s="18"/>
      <c r="N16" s="23" t="s">
        <v>37</v>
      </c>
      <c r="O16" s="34">
        <f>100-O15</f>
        <v>76.560111983130298</v>
      </c>
    </row>
    <row r="17" spans="1:14">
      <c r="A17" s="16"/>
      <c r="B17" s="11" t="s">
        <v>24</v>
      </c>
      <c r="C17" s="25">
        <v>250.88066666666668</v>
      </c>
      <c r="D17" s="25">
        <v>224.39833333333331</v>
      </c>
      <c r="E17" s="25">
        <v>240.44633333333331</v>
      </c>
      <c r="F17" s="25">
        <v>246.38199999999998</v>
      </c>
      <c r="G17" s="26">
        <v>215.25433333333334</v>
      </c>
      <c r="H17" s="28">
        <f t="shared" si="0"/>
        <v>-12.63390453306924</v>
      </c>
      <c r="I17" s="27">
        <f t="shared" si="3"/>
        <v>2.4686035276062945</v>
      </c>
      <c r="J17" s="28">
        <f t="shared" si="1"/>
        <v>5.9803640563045848</v>
      </c>
      <c r="K17" s="27">
        <f t="shared" si="2"/>
        <v>6.8157072218578865</v>
      </c>
      <c r="L17" s="18"/>
    </row>
    <row r="18" spans="1:14">
      <c r="A18" s="16"/>
      <c r="B18" s="11" t="s">
        <v>25</v>
      </c>
      <c r="C18" s="25">
        <v>139.53266666666664</v>
      </c>
      <c r="D18" s="25">
        <v>134.46333333333334</v>
      </c>
      <c r="E18" s="25">
        <v>130.50766666666667</v>
      </c>
      <c r="F18" s="25">
        <v>144.38200000000003</v>
      </c>
      <c r="G18" s="26">
        <v>150.03300000000002</v>
      </c>
      <c r="H18" s="28">
        <f t="shared" si="0"/>
        <v>3.9139227881591854</v>
      </c>
      <c r="I18" s="27">
        <f t="shared" si="3"/>
        <v>10.631048495235307</v>
      </c>
      <c r="J18" s="28">
        <f t="shared" si="1"/>
        <v>4.168334019413682</v>
      </c>
      <c r="K18" s="27">
        <f t="shared" si="2"/>
        <v>3.9940638524985013</v>
      </c>
      <c r="L18" s="18"/>
    </row>
    <row r="19" spans="1:14">
      <c r="A19" s="16"/>
      <c r="B19" s="11" t="s">
        <v>19</v>
      </c>
      <c r="C19" s="25">
        <v>83.064666666666668</v>
      </c>
      <c r="D19" s="25">
        <v>91.605333333333348</v>
      </c>
      <c r="E19" s="25">
        <v>97.254666666666665</v>
      </c>
      <c r="F19" s="25">
        <v>105.33466666666668</v>
      </c>
      <c r="G19" s="26">
        <v>108.456</v>
      </c>
      <c r="H19" s="28">
        <f t="shared" si="0"/>
        <v>2.9632536297008905</v>
      </c>
      <c r="I19" s="27">
        <f t="shared" si="3"/>
        <v>8.3080846163337654</v>
      </c>
      <c r="J19" s="28">
        <f t="shared" si="1"/>
        <v>3.0132093233457322</v>
      </c>
      <c r="K19" s="27">
        <f t="shared" si="2"/>
        <v>2.9138908212125618</v>
      </c>
      <c r="L19" s="18"/>
    </row>
    <row r="20" spans="1:14">
      <c r="A20" s="16"/>
      <c r="B20" s="11" t="s">
        <v>5</v>
      </c>
      <c r="C20" s="25">
        <v>87.836666666666659</v>
      </c>
      <c r="D20" s="25">
        <v>81.571333333333328</v>
      </c>
      <c r="E20" s="25">
        <v>80.459666666666678</v>
      </c>
      <c r="F20" s="25">
        <v>89.290666666666652</v>
      </c>
      <c r="G20" s="26">
        <v>95.821000000000012</v>
      </c>
      <c r="H20" s="28">
        <f t="shared" si="0"/>
        <v>7.3135676741130418</v>
      </c>
      <c r="I20" s="27">
        <f t="shared" si="3"/>
        <v>10.975685540167079</v>
      </c>
      <c r="J20" s="28">
        <f t="shared" si="1"/>
        <v>2.6621738822408298</v>
      </c>
      <c r="K20" s="27">
        <f t="shared" si="2"/>
        <v>2.4700629171145021</v>
      </c>
      <c r="L20" s="18"/>
    </row>
    <row r="21" spans="1:14">
      <c r="A21" s="16"/>
      <c r="B21" s="11" t="s">
        <v>20</v>
      </c>
      <c r="C21" s="25">
        <v>55.261000000000003</v>
      </c>
      <c r="D21" s="25">
        <v>62.062333333333335</v>
      </c>
      <c r="E21" s="25">
        <v>64.720666666666673</v>
      </c>
      <c r="F21" s="25">
        <v>62.028333333333336</v>
      </c>
      <c r="G21" s="26">
        <v>57.927</v>
      </c>
      <c r="H21" s="28">
        <f t="shared" si="0"/>
        <v>-6.6120321358518979</v>
      </c>
      <c r="I21" s="27">
        <f t="shared" si="3"/>
        <v>-4.1599283072897952</v>
      </c>
      <c r="J21" s="28">
        <f t="shared" si="1"/>
        <v>1.6093731695198812</v>
      </c>
      <c r="K21" s="27">
        <f t="shared" si="2"/>
        <v>1.7159003476707242</v>
      </c>
      <c r="L21" s="18"/>
    </row>
    <row r="22" spans="1:14">
      <c r="A22" s="16"/>
      <c r="B22" s="11" t="s">
        <v>22</v>
      </c>
      <c r="C22" s="25">
        <v>55.693666666666665</v>
      </c>
      <c r="D22" s="25">
        <v>48.981333333333339</v>
      </c>
      <c r="E22" s="25">
        <v>48.503666666666675</v>
      </c>
      <c r="F22" s="25">
        <v>54.43266666666667</v>
      </c>
      <c r="G22" s="26">
        <v>52.822666666666663</v>
      </c>
      <c r="H22" s="28">
        <f t="shared" si="0"/>
        <v>-2.957782704013534</v>
      </c>
      <c r="I22" s="27">
        <f t="shared" si="3"/>
        <v>12.223818130588061</v>
      </c>
      <c r="J22" s="28">
        <f t="shared" si="1"/>
        <v>1.467560593088292</v>
      </c>
      <c r="K22" s="27">
        <f t="shared" si="2"/>
        <v>1.5057801272210758</v>
      </c>
      <c r="L22" s="18"/>
    </row>
    <row r="23" spans="1:14">
      <c r="A23" s="16"/>
      <c r="B23" s="11" t="s">
        <v>7</v>
      </c>
      <c r="C23" s="25">
        <v>47.409666666666659</v>
      </c>
      <c r="D23" s="25">
        <v>46.177666666666674</v>
      </c>
      <c r="E23" s="25">
        <v>44.546333333333337</v>
      </c>
      <c r="F23" s="25">
        <v>50.520333333333333</v>
      </c>
      <c r="G23" s="26">
        <v>49.496000000000002</v>
      </c>
      <c r="H23" s="28">
        <f t="shared" si="0"/>
        <v>-2.0275664583896846</v>
      </c>
      <c r="I23" s="27">
        <f t="shared" si="3"/>
        <v>13.41075584223168</v>
      </c>
      <c r="J23" s="28">
        <f t="shared" si="1"/>
        <v>1.3751365407936893</v>
      </c>
      <c r="K23" s="27">
        <f t="shared" si="2"/>
        <v>1.3975525839982943</v>
      </c>
      <c r="L23" s="18"/>
    </row>
    <row r="24" spans="1:14">
      <c r="A24" s="16"/>
      <c r="B24" s="11" t="s">
        <v>21</v>
      </c>
      <c r="C24" s="25">
        <v>40.364666666666665</v>
      </c>
      <c r="D24" s="25">
        <v>42.25033333333333</v>
      </c>
      <c r="E24" s="25">
        <v>40.469333333333338</v>
      </c>
      <c r="F24" s="25">
        <v>43.198666666666668</v>
      </c>
      <c r="G24" s="26">
        <v>41.872666666666667</v>
      </c>
      <c r="H24" s="28">
        <f t="shared" si="0"/>
        <v>-3.0695391833081231</v>
      </c>
      <c r="I24" s="27">
        <f t="shared" si="3"/>
        <v>6.7442013705851345</v>
      </c>
      <c r="J24" s="28">
        <f t="shared" si="1"/>
        <v>1.1633391383911269</v>
      </c>
      <c r="K24" s="27">
        <f t="shared" si="2"/>
        <v>1.1950120722075135</v>
      </c>
      <c r="L24" s="18"/>
    </row>
    <row r="25" spans="1:14">
      <c r="A25" s="16"/>
      <c r="B25" s="11" t="s">
        <v>10</v>
      </c>
      <c r="C25" s="25">
        <v>41.385666666666673</v>
      </c>
      <c r="D25" s="25">
        <v>39.147666666666673</v>
      </c>
      <c r="E25" s="25">
        <v>38.44233333333333</v>
      </c>
      <c r="F25" s="25">
        <v>39.735333333333337</v>
      </c>
      <c r="G25" s="26">
        <v>40.06633333333334</v>
      </c>
      <c r="H25" s="28">
        <f t="shared" si="0"/>
        <v>0.8330117611529797</v>
      </c>
      <c r="I25" s="27">
        <f t="shared" si="3"/>
        <v>3.3634794974290561</v>
      </c>
      <c r="J25" s="28">
        <f t="shared" si="1"/>
        <v>1.1131541745249491</v>
      </c>
      <c r="K25" s="27">
        <f t="shared" si="2"/>
        <v>1.099205292443971</v>
      </c>
      <c r="L25" s="18"/>
    </row>
    <row r="26" spans="1:14">
      <c r="A26" s="16"/>
      <c r="B26" s="11" t="s">
        <v>8</v>
      </c>
      <c r="C26" s="25">
        <v>34.254000000000005</v>
      </c>
      <c r="D26" s="25">
        <v>36.015999999999998</v>
      </c>
      <c r="E26" s="25">
        <v>36.382333333333328</v>
      </c>
      <c r="F26" s="25">
        <v>38.322000000000003</v>
      </c>
      <c r="G26" s="26">
        <v>39.011333333333333</v>
      </c>
      <c r="H26" s="28">
        <f t="shared" si="0"/>
        <v>1.7987926865334014</v>
      </c>
      <c r="I26" s="27">
        <f t="shared" si="3"/>
        <v>5.3313421349189927</v>
      </c>
      <c r="J26" s="28">
        <f t="shared" si="1"/>
        <v>1.0838433403052679</v>
      </c>
      <c r="K26" s="27">
        <f t="shared" si="2"/>
        <v>1.0601080117704946</v>
      </c>
      <c r="L26" s="18"/>
    </row>
    <row r="27" spans="1:14">
      <c r="A27" s="16"/>
      <c r="B27" s="11" t="s">
        <v>18</v>
      </c>
      <c r="C27" s="25">
        <v>39.052333333333337</v>
      </c>
      <c r="D27" s="25">
        <v>37.733333333333327</v>
      </c>
      <c r="E27" s="25">
        <v>34.240666666666669</v>
      </c>
      <c r="F27" s="25">
        <v>40.814</v>
      </c>
      <c r="G27" s="26">
        <v>37.137333333333338</v>
      </c>
      <c r="H27" s="28">
        <f t="shared" si="0"/>
        <v>-9.0083468091014414</v>
      </c>
      <c r="I27" s="27">
        <f t="shared" si="3"/>
        <v>19.197445532602543</v>
      </c>
      <c r="J27" s="28">
        <f t="shared" si="1"/>
        <v>1.0317784082411139</v>
      </c>
      <c r="K27" s="27">
        <f t="shared" si="2"/>
        <v>1.1290446321277845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C7" sqref="C7:I7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3"/>
      <c r="C7" s="189" t="s">
        <v>185</v>
      </c>
      <c r="D7" s="189"/>
      <c r="E7" s="189"/>
      <c r="F7" s="189"/>
      <c r="G7" s="189"/>
      <c r="H7" s="189"/>
      <c r="I7" s="189"/>
      <c r="J7" s="18"/>
    </row>
    <row r="8" spans="1:22">
      <c r="A8" s="16"/>
      <c r="B8" s="3"/>
      <c r="C8" s="189" t="s">
        <v>155</v>
      </c>
      <c r="D8" s="189"/>
      <c r="E8" s="189"/>
      <c r="F8" s="189"/>
      <c r="G8" s="189"/>
      <c r="H8" s="189"/>
      <c r="I8" s="189"/>
      <c r="J8" s="18"/>
    </row>
    <row r="9" spans="1:22">
      <c r="A9" s="16"/>
      <c r="C9" s="194" t="s">
        <v>197</v>
      </c>
      <c r="D9" s="194"/>
      <c r="E9" s="194"/>
      <c r="F9" s="194"/>
      <c r="G9" s="194"/>
      <c r="H9" s="194"/>
      <c r="I9" s="194"/>
      <c r="J9" s="18"/>
    </row>
    <row r="10" spans="1:22" ht="15.75" customHeight="1">
      <c r="A10" s="16"/>
      <c r="B10" s="11"/>
      <c r="C10" s="190" t="s">
        <v>2</v>
      </c>
      <c r="D10" s="190"/>
      <c r="E10" s="190"/>
      <c r="F10" s="190"/>
      <c r="G10" s="191" t="s">
        <v>196</v>
      </c>
      <c r="H10" s="191"/>
      <c r="I10" s="191" t="s">
        <v>195</v>
      </c>
      <c r="J10" s="18"/>
    </row>
    <row r="11" spans="1:22">
      <c r="A11" s="16"/>
      <c r="B11" s="11"/>
      <c r="C11" s="185">
        <v>2008</v>
      </c>
      <c r="D11" s="185">
        <v>2009</v>
      </c>
      <c r="E11" s="185">
        <v>2010</v>
      </c>
      <c r="F11" s="185">
        <v>2011</v>
      </c>
      <c r="G11" s="186" t="s">
        <v>106</v>
      </c>
      <c r="H11" s="186" t="s">
        <v>107</v>
      </c>
      <c r="I11" s="191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J12" s="18"/>
    </row>
    <row r="13" spans="1:22">
      <c r="A13" s="16"/>
      <c r="B13" s="120" t="s">
        <v>131</v>
      </c>
      <c r="C13" s="27">
        <v>364.09133333333335</v>
      </c>
      <c r="D13" s="27">
        <v>411.36233333333331</v>
      </c>
      <c r="E13" s="27">
        <v>456.238</v>
      </c>
      <c r="F13" s="36">
        <v>450.11933333333332</v>
      </c>
      <c r="G13" s="28">
        <f>IF(OR(OR(F13=0,E13=0),F13=""),"",(F13/E13-1)*100)</f>
        <v>-1.3411128986771548</v>
      </c>
      <c r="H13" s="26">
        <f>F13-E13</f>
        <v>-6.1186666666666838</v>
      </c>
      <c r="I13" s="28">
        <f>IF(F13=0,"",F13/$F$13*100)</f>
        <v>100</v>
      </c>
      <c r="J13" s="18"/>
      <c r="K13" s="23"/>
      <c r="L13" s="124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120</v>
      </c>
      <c r="C14" s="27">
        <v>1.593333333333333</v>
      </c>
      <c r="D14" s="27">
        <v>3.86</v>
      </c>
      <c r="E14" s="27">
        <v>0</v>
      </c>
      <c r="F14" s="36">
        <v>1.476</v>
      </c>
      <c r="G14" s="28" t="str">
        <f t="shared" ref="G14:G24" si="0">IF(OR(OR(F14=0,E14=0),F14=""),"",(F14/E14-1)*100)</f>
        <v/>
      </c>
      <c r="H14" s="26">
        <f t="shared" ref="H14:H24" si="1">F14-E14</f>
        <v>1.476</v>
      </c>
      <c r="I14" s="28">
        <f t="shared" ref="I14:I24" si="2">IF(F14=0,"",F14/$F$13*100)</f>
        <v>0.32791304231914797</v>
      </c>
      <c r="J14" s="18"/>
      <c r="L14" s="23"/>
      <c r="M14" s="34"/>
    </row>
    <row r="15" spans="1:22">
      <c r="A15" s="16"/>
      <c r="B15" s="120" t="s">
        <v>157</v>
      </c>
      <c r="C15" s="27">
        <v>7.5503333333333336</v>
      </c>
      <c r="D15" s="27">
        <v>6.1613333333333342</v>
      </c>
      <c r="E15" s="27">
        <v>2.3596666666666666</v>
      </c>
      <c r="F15" s="36">
        <v>7.2703333333333333</v>
      </c>
      <c r="G15" s="28">
        <f t="shared" si="0"/>
        <v>208.10848989970333</v>
      </c>
      <c r="H15" s="26">
        <f t="shared" si="1"/>
        <v>4.9106666666666667</v>
      </c>
      <c r="I15" s="28">
        <f t="shared" si="2"/>
        <v>1.6152013021732015</v>
      </c>
      <c r="J15" s="18"/>
      <c r="M15" s="34"/>
    </row>
    <row r="16" spans="1:22">
      <c r="A16" s="16"/>
      <c r="B16" s="121" t="s">
        <v>122</v>
      </c>
      <c r="C16" s="53">
        <v>0.71933333333333327</v>
      </c>
      <c r="D16" s="53">
        <v>0</v>
      </c>
      <c r="E16" s="53">
        <v>0</v>
      </c>
      <c r="F16" s="36">
        <v>0</v>
      </c>
      <c r="G16" s="28" t="str">
        <f t="shared" si="0"/>
        <v/>
      </c>
      <c r="H16" s="26">
        <f t="shared" si="1"/>
        <v>0</v>
      </c>
      <c r="I16" s="28" t="str">
        <f t="shared" si="2"/>
        <v/>
      </c>
      <c r="J16" s="18"/>
      <c r="K16" s="105"/>
    </row>
    <row r="17" spans="1:12">
      <c r="A17" s="16"/>
      <c r="B17" s="120" t="s">
        <v>123</v>
      </c>
      <c r="C17" s="27">
        <v>70.045333333333346</v>
      </c>
      <c r="D17" s="27">
        <v>71.672666666666672</v>
      </c>
      <c r="E17" s="27">
        <v>77.284666666666666</v>
      </c>
      <c r="F17" s="36">
        <v>88.935000000000002</v>
      </c>
      <c r="G17" s="28">
        <f t="shared" si="0"/>
        <v>15.07457279149811</v>
      </c>
      <c r="H17" s="26">
        <f t="shared" si="1"/>
        <v>11.650333333333336</v>
      </c>
      <c r="I17" s="28">
        <f t="shared" si="2"/>
        <v>19.758093779575493</v>
      </c>
      <c r="J17" s="18"/>
      <c r="K17" s="105"/>
    </row>
    <row r="18" spans="1:12">
      <c r="A18" s="16"/>
      <c r="B18" s="120" t="s">
        <v>159</v>
      </c>
      <c r="C18" s="27">
        <v>1.1073333333333333</v>
      </c>
      <c r="D18" s="27">
        <v>0</v>
      </c>
      <c r="E18" s="27">
        <v>2.0710000000000002</v>
      </c>
      <c r="F18" s="36">
        <v>1.1903333333333332</v>
      </c>
      <c r="G18" s="28">
        <f t="shared" si="0"/>
        <v>-42.523740544020619</v>
      </c>
      <c r="H18" s="26">
        <f t="shared" si="1"/>
        <v>-0.88066666666666693</v>
      </c>
      <c r="I18" s="28">
        <f t="shared" si="2"/>
        <v>0.26444839072305271</v>
      </c>
      <c r="J18" s="18"/>
      <c r="K18" s="105"/>
    </row>
    <row r="19" spans="1:12">
      <c r="A19" s="16"/>
      <c r="B19" s="120" t="s">
        <v>125</v>
      </c>
      <c r="C19" s="27">
        <v>35.208333333333336</v>
      </c>
      <c r="D19" s="27">
        <v>38.864333333333335</v>
      </c>
      <c r="E19" s="27">
        <v>29.087999999999997</v>
      </c>
      <c r="F19" s="36">
        <v>41.974333333333334</v>
      </c>
      <c r="G19" s="28">
        <f t="shared" si="0"/>
        <v>44.30120095342869</v>
      </c>
      <c r="H19" s="26">
        <f t="shared" si="1"/>
        <v>12.886333333333337</v>
      </c>
      <c r="I19" s="28">
        <f t="shared" si="2"/>
        <v>9.3251567362136569</v>
      </c>
      <c r="J19" s="18"/>
      <c r="K19" s="105"/>
    </row>
    <row r="20" spans="1:12">
      <c r="A20" s="16"/>
      <c r="B20" s="120" t="s">
        <v>126</v>
      </c>
      <c r="C20" s="27">
        <v>98.676999999999978</v>
      </c>
      <c r="D20" s="27">
        <v>102.87933333333335</v>
      </c>
      <c r="E20" s="27">
        <v>121.69433333333332</v>
      </c>
      <c r="F20" s="36">
        <v>112.44633333333336</v>
      </c>
      <c r="G20" s="28">
        <f t="shared" si="0"/>
        <v>-7.5993678149899875</v>
      </c>
      <c r="H20" s="26">
        <f t="shared" si="1"/>
        <v>-9.247999999999962</v>
      </c>
      <c r="I20" s="28">
        <f t="shared" si="2"/>
        <v>24.981449363798347</v>
      </c>
      <c r="J20" s="18"/>
      <c r="K20" s="105"/>
    </row>
    <row r="21" spans="1:12">
      <c r="A21" s="16"/>
      <c r="B21" s="120" t="s">
        <v>161</v>
      </c>
      <c r="C21" s="27">
        <v>26.798333333333336</v>
      </c>
      <c r="D21" s="27">
        <v>32.18</v>
      </c>
      <c r="E21" s="27">
        <v>50.184000000000005</v>
      </c>
      <c r="F21" s="36">
        <v>35.174666666666667</v>
      </c>
      <c r="G21" s="28">
        <f t="shared" si="0"/>
        <v>-29.90860300759871</v>
      </c>
      <c r="H21" s="26">
        <f t="shared" si="1"/>
        <v>-15.009333333333338</v>
      </c>
      <c r="I21" s="28">
        <f t="shared" si="2"/>
        <v>7.8145202975803461</v>
      </c>
      <c r="J21" s="18"/>
      <c r="K21" s="105"/>
    </row>
    <row r="22" spans="1:12">
      <c r="A22" s="16"/>
      <c r="B22" s="120" t="s">
        <v>128</v>
      </c>
      <c r="C22" s="27">
        <v>8.6223333333333336</v>
      </c>
      <c r="D22" s="27">
        <v>13.442</v>
      </c>
      <c r="E22" s="27">
        <v>13.916666666666666</v>
      </c>
      <c r="F22" s="36">
        <v>12.496666666666664</v>
      </c>
      <c r="G22" s="28">
        <f t="shared" si="0"/>
        <v>-10.203592814371266</v>
      </c>
      <c r="H22" s="26">
        <f t="shared" si="1"/>
        <v>-1.4200000000000017</v>
      </c>
      <c r="I22" s="28">
        <f t="shared" si="2"/>
        <v>2.7763008031944114</v>
      </c>
      <c r="J22" s="18"/>
      <c r="K22" s="105"/>
    </row>
    <row r="23" spans="1:12">
      <c r="A23" s="16"/>
      <c r="B23" s="120" t="s">
        <v>129</v>
      </c>
      <c r="C23" s="27">
        <v>41.303999999999995</v>
      </c>
      <c r="D23" s="27">
        <v>38.736666666666672</v>
      </c>
      <c r="E23" s="27">
        <v>47.98</v>
      </c>
      <c r="F23" s="36">
        <v>50.645999999999994</v>
      </c>
      <c r="G23" s="28">
        <f t="shared" si="0"/>
        <v>5.5564818674447514</v>
      </c>
      <c r="H23" s="26">
        <f t="shared" si="1"/>
        <v>2.6659999999999968</v>
      </c>
      <c r="I23" s="28">
        <f t="shared" si="2"/>
        <v>11.251682887056615</v>
      </c>
      <c r="J23" s="18"/>
    </row>
    <row r="24" spans="1:12">
      <c r="A24" s="16"/>
      <c r="B24" s="105" t="s">
        <v>163</v>
      </c>
      <c r="C24" s="27">
        <v>72.465666666666678</v>
      </c>
      <c r="D24" s="27">
        <v>103.56533333333334</v>
      </c>
      <c r="E24" s="27">
        <v>111.65933333333334</v>
      </c>
      <c r="F24" s="36">
        <v>98.509</v>
      </c>
      <c r="G24" s="28">
        <f t="shared" si="0"/>
        <v>-11.777191337938609</v>
      </c>
      <c r="H24" s="26">
        <f t="shared" si="1"/>
        <v>-13.150333333333336</v>
      </c>
      <c r="I24" s="28">
        <f t="shared" si="2"/>
        <v>21.885085288493865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05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05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05"/>
    </row>
    <row r="37" spans="1:12">
      <c r="A37" s="16"/>
      <c r="B37" s="74" t="s">
        <v>158</v>
      </c>
      <c r="C37" s="4"/>
      <c r="D37" s="4"/>
      <c r="E37" s="4"/>
      <c r="F37" s="5"/>
      <c r="G37" s="8"/>
      <c r="H37" s="8"/>
      <c r="I37" s="8"/>
      <c r="J37" s="18"/>
      <c r="L37" s="105"/>
    </row>
    <row r="38" spans="1:12">
      <c r="A38" s="16"/>
      <c r="B38" s="74" t="s">
        <v>160</v>
      </c>
      <c r="C38" s="4"/>
      <c r="D38" s="4"/>
      <c r="E38" s="4"/>
      <c r="F38" s="5"/>
      <c r="G38" s="8"/>
      <c r="H38" s="8"/>
      <c r="I38" s="8"/>
      <c r="J38" s="18"/>
      <c r="L38" s="105"/>
    </row>
    <row r="39" spans="1:12">
      <c r="A39" s="16"/>
      <c r="B39" s="74" t="s">
        <v>162</v>
      </c>
      <c r="C39" s="4"/>
      <c r="D39" s="4"/>
      <c r="E39" s="4"/>
      <c r="F39" s="5"/>
      <c r="G39" s="8"/>
      <c r="H39" s="8"/>
      <c r="I39" s="8"/>
      <c r="J39" s="18"/>
      <c r="L39" s="105"/>
    </row>
    <row r="40" spans="1:12">
      <c r="A40" s="16"/>
      <c r="B40" s="74" t="s">
        <v>164</v>
      </c>
      <c r="C40" s="4"/>
      <c r="D40" s="4"/>
      <c r="E40" s="4"/>
      <c r="F40" s="5"/>
      <c r="G40" s="8"/>
      <c r="H40" s="8"/>
      <c r="I40" s="8"/>
      <c r="J40" s="18"/>
      <c r="L40" s="105"/>
    </row>
    <row r="41" spans="1:12">
      <c r="A41" s="16"/>
      <c r="B41" s="74" t="s">
        <v>191</v>
      </c>
      <c r="C41" s="4"/>
      <c r="D41" s="4"/>
      <c r="E41" s="4"/>
      <c r="F41" s="5"/>
      <c r="G41" s="8"/>
      <c r="H41" s="8"/>
      <c r="I41" s="8"/>
      <c r="J41" s="18"/>
      <c r="L41" s="105"/>
    </row>
    <row r="42" spans="1:12">
      <c r="A42" s="16"/>
      <c r="B42" s="74" t="s">
        <v>105</v>
      </c>
      <c r="C42" s="11"/>
      <c r="D42" s="11"/>
      <c r="E42" s="11"/>
      <c r="F42" s="11"/>
      <c r="G42" s="11"/>
      <c r="H42" s="11"/>
      <c r="I42" s="11"/>
      <c r="J42" s="18"/>
      <c r="L42" s="105"/>
    </row>
    <row r="43" spans="1:12">
      <c r="A43" s="16"/>
      <c r="B43" s="74" t="s">
        <v>103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179</v>
      </c>
      <c r="C44" s="61"/>
      <c r="D44" s="61"/>
      <c r="E44" s="61"/>
      <c r="F44" s="61"/>
      <c r="G44" s="61"/>
      <c r="H44" s="61"/>
      <c r="I44" s="61"/>
      <c r="J44" s="90"/>
      <c r="K44" s="58"/>
      <c r="L44" s="58"/>
    </row>
    <row r="45" spans="1:12">
      <c r="A45" s="20"/>
      <c r="B45" s="92" t="s">
        <v>173</v>
      </c>
      <c r="C45" s="96"/>
      <c r="D45" s="96"/>
      <c r="E45" s="96"/>
      <c r="F45" s="96"/>
      <c r="G45" s="96"/>
      <c r="H45" s="97"/>
      <c r="I45" s="97"/>
      <c r="J45" s="98"/>
      <c r="K45" s="58"/>
      <c r="L45" s="58"/>
    </row>
    <row r="46" spans="1:12">
      <c r="B46" s="23"/>
      <c r="C46" s="23"/>
      <c r="D46" s="23"/>
      <c r="E46" s="23"/>
      <c r="F46" s="59"/>
      <c r="G46" s="59"/>
      <c r="H46" s="58"/>
      <c r="I46" s="58"/>
      <c r="J46" s="58"/>
      <c r="K46" s="58"/>
      <c r="L46" s="58"/>
    </row>
    <row r="47" spans="1:12">
      <c r="B47" s="23"/>
      <c r="C47" s="23"/>
      <c r="D47" s="23"/>
      <c r="E47" s="23"/>
      <c r="F47" s="59"/>
      <c r="G47" s="59"/>
      <c r="H47" s="58"/>
      <c r="I47" s="58"/>
      <c r="J47" s="58"/>
      <c r="K47" s="58"/>
      <c r="L47" s="58"/>
    </row>
    <row r="48" spans="1:12">
      <c r="B48" s="59"/>
      <c r="C48" s="59"/>
      <c r="D48" s="59"/>
      <c r="E48" s="59"/>
      <c r="F48" s="59"/>
      <c r="G48" s="59"/>
      <c r="H48" s="58"/>
      <c r="I48" s="58"/>
      <c r="J48" s="58"/>
      <c r="K48" s="58"/>
      <c r="L48" s="58"/>
    </row>
    <row r="49" spans="2:12">
      <c r="B49" s="59"/>
      <c r="C49" s="59"/>
      <c r="D49" s="59"/>
      <c r="E49" s="59"/>
      <c r="F49" s="59"/>
      <c r="G49" s="59"/>
      <c r="H49" s="58"/>
      <c r="I49" s="58"/>
      <c r="J49" s="58"/>
      <c r="K49" s="58"/>
      <c r="L49" s="58"/>
    </row>
    <row r="50" spans="2:12">
      <c r="B50" s="59"/>
      <c r="C50" s="59"/>
      <c r="D50" s="59"/>
      <c r="E50" s="59"/>
      <c r="F50" s="59"/>
      <c r="G50" s="59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4" sqref="I23:I24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154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1900.9093333333333</v>
      </c>
      <c r="D13" s="26">
        <v>1916.5946666666666</v>
      </c>
      <c r="E13" s="26">
        <v>2189.0083333333337</v>
      </c>
      <c r="F13" s="26">
        <v>2395.4246666666663</v>
      </c>
      <c r="G13" s="26">
        <v>2342.1169999999997</v>
      </c>
      <c r="H13" s="28">
        <f t="shared" ref="H13:H27" si="0">IF(OR(OR(G13=0,F13=0),G13=""),"",(G13/F13-1)*100)</f>
        <v>-2.2253952465491778</v>
      </c>
      <c r="I13" s="27">
        <f>IF(OR(OR(G13=0,F13=0),F13=""),"",(F13/E13-1)*100)</f>
        <v>9.4296732538706287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873.0143333333333</v>
      </c>
      <c r="D14" s="25">
        <f>D13-SUM(D15:D27)</f>
        <v>893.95733333333339</v>
      </c>
      <c r="E14" s="25">
        <f>E13-SUM(E15:E27)</f>
        <v>980.39499999999998</v>
      </c>
      <c r="F14" s="25">
        <f>F13-SUM(F15:F27)</f>
        <v>1135.0423333333329</v>
      </c>
      <c r="G14" s="26">
        <f>G13-SUM(G15:G27)</f>
        <v>1068.4536666666665</v>
      </c>
      <c r="H14" s="28">
        <f t="shared" si="0"/>
        <v>-5.866624064241921</v>
      </c>
      <c r="I14" s="27">
        <f>IF(OR(OR(G14=0,F14=0),F14=""),"",(F14/E14-1)*100)</f>
        <v>15.773982255451413</v>
      </c>
      <c r="J14" s="28">
        <f t="shared" si="1"/>
        <v>45.619141429171414</v>
      </c>
      <c r="K14" s="27">
        <f t="shared" si="2"/>
        <v>47.383762433773036</v>
      </c>
      <c r="L14" s="18"/>
    </row>
    <row r="15" spans="1:15">
      <c r="A15" s="16"/>
      <c r="B15" s="12" t="s">
        <v>4</v>
      </c>
      <c r="C15" s="109">
        <v>342.31066666666669</v>
      </c>
      <c r="D15" s="109">
        <v>364.09133333333335</v>
      </c>
      <c r="E15" s="109">
        <v>411.36233333333331</v>
      </c>
      <c r="F15" s="109">
        <v>456.238</v>
      </c>
      <c r="G15" s="109">
        <v>450.11933333333332</v>
      </c>
      <c r="H15" s="50">
        <f t="shared" si="0"/>
        <v>-1.3411128986771548</v>
      </c>
      <c r="I15" s="36">
        <f t="shared" ref="I15:I27" si="3">IF(OR(OR(G15=0,F15=0),F15=""),"",(F15/E15-1)*100)</f>
        <v>10.909036396947712</v>
      </c>
      <c r="J15" s="50">
        <f t="shared" si="1"/>
        <v>19.218481968805715</v>
      </c>
      <c r="K15" s="36">
        <f t="shared" si="2"/>
        <v>19.04622618063269</v>
      </c>
      <c r="L15" s="18"/>
      <c r="N15" s="23" t="s">
        <v>4</v>
      </c>
      <c r="O15" s="34">
        <f>J15</f>
        <v>19.218481968805715</v>
      </c>
    </row>
    <row r="16" spans="1:15">
      <c r="A16" s="16"/>
      <c r="B16" s="11" t="s">
        <v>23</v>
      </c>
      <c r="C16" s="55">
        <v>184.12633333333329</v>
      </c>
      <c r="D16" s="55">
        <v>201.71333333333337</v>
      </c>
      <c r="E16" s="55">
        <v>276.07033333333334</v>
      </c>
      <c r="F16" s="55">
        <v>238.19200000000001</v>
      </c>
      <c r="G16" s="56">
        <v>218.70933333333332</v>
      </c>
      <c r="H16" s="28">
        <f t="shared" si="0"/>
        <v>-8.1793958935088895</v>
      </c>
      <c r="I16" s="27">
        <f t="shared" si="3"/>
        <v>-13.720537399285925</v>
      </c>
      <c r="J16" s="28">
        <f t="shared" si="1"/>
        <v>9.3381045154163225</v>
      </c>
      <c r="K16" s="27">
        <f t="shared" si="2"/>
        <v>9.9436230792201936</v>
      </c>
      <c r="L16" s="18"/>
      <c r="N16" s="23" t="s">
        <v>37</v>
      </c>
      <c r="O16" s="34">
        <f>100-O15</f>
        <v>80.781518031194281</v>
      </c>
    </row>
    <row r="17" spans="1:14">
      <c r="A17" s="16"/>
      <c r="B17" s="11" t="s">
        <v>24</v>
      </c>
      <c r="C17" s="25">
        <v>128.499</v>
      </c>
      <c r="D17" s="25">
        <v>119.05766666666666</v>
      </c>
      <c r="E17" s="25">
        <v>151.51333333333335</v>
      </c>
      <c r="F17" s="25">
        <v>148.92966666666666</v>
      </c>
      <c r="G17" s="26">
        <v>182.71100000000001</v>
      </c>
      <c r="H17" s="28">
        <f t="shared" si="0"/>
        <v>22.68274286072398</v>
      </c>
      <c r="I17" s="27">
        <f t="shared" si="3"/>
        <v>-1.7052404628855711</v>
      </c>
      <c r="J17" s="28">
        <f t="shared" si="1"/>
        <v>7.801104727048223</v>
      </c>
      <c r="K17" s="27">
        <f t="shared" si="2"/>
        <v>6.2172552841709079</v>
      </c>
      <c r="L17" s="18"/>
    </row>
    <row r="18" spans="1:14">
      <c r="A18" s="16"/>
      <c r="B18" s="11" t="s">
        <v>20</v>
      </c>
      <c r="C18" s="25">
        <v>49.931999999999995</v>
      </c>
      <c r="D18" s="25">
        <v>32.469000000000001</v>
      </c>
      <c r="E18" s="25">
        <v>40.258000000000003</v>
      </c>
      <c r="F18" s="25">
        <v>56.842333333333336</v>
      </c>
      <c r="G18" s="26">
        <v>62.631333333333338</v>
      </c>
      <c r="H18" s="28">
        <f t="shared" si="0"/>
        <v>10.184310988875666</v>
      </c>
      <c r="I18" s="27">
        <f t="shared" si="3"/>
        <v>41.195124778511925</v>
      </c>
      <c r="J18" s="28">
        <f t="shared" si="1"/>
        <v>2.6741334157658794</v>
      </c>
      <c r="K18" s="27">
        <f t="shared" si="2"/>
        <v>2.3729543293228175</v>
      </c>
      <c r="L18" s="18"/>
    </row>
    <row r="19" spans="1:14">
      <c r="A19" s="16"/>
      <c r="B19" s="11" t="s">
        <v>25</v>
      </c>
      <c r="C19" s="25">
        <v>80.55</v>
      </c>
      <c r="D19" s="25">
        <v>65.959666666666678</v>
      </c>
      <c r="E19" s="25">
        <v>56.907000000000004</v>
      </c>
      <c r="F19" s="25">
        <v>61.764333333333333</v>
      </c>
      <c r="G19" s="26">
        <v>58.844666666666662</v>
      </c>
      <c r="H19" s="28">
        <f t="shared" si="0"/>
        <v>-4.7271078777935571</v>
      </c>
      <c r="I19" s="27">
        <f t="shared" si="3"/>
        <v>8.5355638732200312</v>
      </c>
      <c r="J19" s="28">
        <f t="shared" si="1"/>
        <v>2.5124563233462149</v>
      </c>
      <c r="K19" s="27">
        <f t="shared" si="2"/>
        <v>2.5784293780059047</v>
      </c>
      <c r="L19" s="18"/>
    </row>
    <row r="20" spans="1:14">
      <c r="A20" s="16"/>
      <c r="B20" s="11" t="s">
        <v>19</v>
      </c>
      <c r="C20" s="25">
        <v>47.765333333333331</v>
      </c>
      <c r="D20" s="25">
        <v>42.490333333333332</v>
      </c>
      <c r="E20" s="25">
        <v>49.041999999999994</v>
      </c>
      <c r="F20" s="25">
        <v>61.327333333333321</v>
      </c>
      <c r="G20" s="26">
        <v>56.471000000000004</v>
      </c>
      <c r="H20" s="28">
        <f t="shared" si="0"/>
        <v>-7.9187094389668307</v>
      </c>
      <c r="I20" s="27">
        <f t="shared" si="3"/>
        <v>25.050636869078204</v>
      </c>
      <c r="J20" s="28">
        <f t="shared" si="1"/>
        <v>2.4111092656771635</v>
      </c>
      <c r="K20" s="27">
        <f t="shared" si="2"/>
        <v>2.5601862662069381</v>
      </c>
      <c r="L20" s="18"/>
    </row>
    <row r="21" spans="1:14">
      <c r="A21" s="16"/>
      <c r="B21" s="11" t="s">
        <v>22</v>
      </c>
      <c r="C21" s="25">
        <v>34.671999999999997</v>
      </c>
      <c r="D21" s="25">
        <v>35.493333333333332</v>
      </c>
      <c r="E21" s="25">
        <v>44.457333333333338</v>
      </c>
      <c r="F21" s="25">
        <v>58.135333333333335</v>
      </c>
      <c r="G21" s="26">
        <v>50.934333333333335</v>
      </c>
      <c r="H21" s="28">
        <f t="shared" si="0"/>
        <v>-12.386615139387402</v>
      </c>
      <c r="I21" s="27">
        <f t="shared" si="3"/>
        <v>30.766577692469177</v>
      </c>
      <c r="J21" s="28">
        <f t="shared" si="1"/>
        <v>2.1747134465670732</v>
      </c>
      <c r="K21" s="27">
        <f t="shared" si="2"/>
        <v>2.4269322321971027</v>
      </c>
      <c r="L21" s="18"/>
    </row>
    <row r="22" spans="1:14">
      <c r="A22" s="16"/>
      <c r="B22" s="11" t="s">
        <v>7</v>
      </c>
      <c r="C22" s="25">
        <v>38.259333333333331</v>
      </c>
      <c r="D22" s="25">
        <v>45.673333333333339</v>
      </c>
      <c r="E22" s="25">
        <v>43.961333333333336</v>
      </c>
      <c r="F22" s="25">
        <v>39.872</v>
      </c>
      <c r="G22" s="26">
        <v>47.951666666666675</v>
      </c>
      <c r="H22" s="28">
        <f t="shared" si="0"/>
        <v>20.264011503477807</v>
      </c>
      <c r="I22" s="27">
        <f t="shared" si="3"/>
        <v>-9.3021139789512102</v>
      </c>
      <c r="J22" s="28">
        <f t="shared" si="1"/>
        <v>2.0473642720097538</v>
      </c>
      <c r="K22" s="27">
        <f t="shared" si="2"/>
        <v>1.6645065300877757</v>
      </c>
      <c r="L22" s="18"/>
    </row>
    <row r="23" spans="1:14">
      <c r="A23" s="16"/>
      <c r="B23" s="11" t="s">
        <v>5</v>
      </c>
      <c r="C23" s="25">
        <v>42.467333333333336</v>
      </c>
      <c r="D23" s="25">
        <v>34.172000000000004</v>
      </c>
      <c r="E23" s="25">
        <v>41.93533333333334</v>
      </c>
      <c r="F23" s="25">
        <v>34.756333333333338</v>
      </c>
      <c r="G23" s="26">
        <v>38.729333333333329</v>
      </c>
      <c r="H23" s="28">
        <f t="shared" si="0"/>
        <v>11.431010175603461</v>
      </c>
      <c r="I23" s="27">
        <f t="shared" si="3"/>
        <v>-17.119215299747236</v>
      </c>
      <c r="J23" s="28">
        <f t="shared" si="1"/>
        <v>1.6536036984204177</v>
      </c>
      <c r="K23" s="27">
        <f t="shared" si="2"/>
        <v>1.4509466240780693</v>
      </c>
      <c r="L23" s="18"/>
    </row>
    <row r="24" spans="1:14">
      <c r="A24" s="16"/>
      <c r="B24" s="11" t="s">
        <v>21</v>
      </c>
      <c r="C24" s="25">
        <v>22.772666666666669</v>
      </c>
      <c r="D24" s="25">
        <v>21.255333333333333</v>
      </c>
      <c r="E24" s="25">
        <v>25.281666666666666</v>
      </c>
      <c r="F24" s="25">
        <v>30.621333333333336</v>
      </c>
      <c r="G24" s="26">
        <v>29.781000000000002</v>
      </c>
      <c r="H24" s="28">
        <f t="shared" si="0"/>
        <v>-2.7442741443873597</v>
      </c>
      <c r="I24" s="27">
        <f t="shared" si="3"/>
        <v>21.120706704463068</v>
      </c>
      <c r="J24" s="28">
        <f t="shared" si="1"/>
        <v>1.2715419426100407</v>
      </c>
      <c r="K24" s="27">
        <f t="shared" si="2"/>
        <v>1.2783258751336231</v>
      </c>
      <c r="L24" s="18"/>
    </row>
    <row r="25" spans="1:14">
      <c r="A25" s="16"/>
      <c r="B25" s="11" t="s">
        <v>18</v>
      </c>
      <c r="C25" s="25">
        <v>19.221333333333334</v>
      </c>
      <c r="D25" s="25">
        <v>22.257000000000001</v>
      </c>
      <c r="E25" s="25">
        <v>22.278333333333336</v>
      </c>
      <c r="F25" s="25">
        <v>23.415666666666667</v>
      </c>
      <c r="G25" s="26">
        <v>28.43</v>
      </c>
      <c r="H25" s="28">
        <f t="shared" si="0"/>
        <v>21.414437627229631</v>
      </c>
      <c r="I25" s="27">
        <f t="shared" si="3"/>
        <v>5.105109598264379</v>
      </c>
      <c r="J25" s="28">
        <f t="shared" si="1"/>
        <v>1.2138590856050318</v>
      </c>
      <c r="K25" s="27">
        <f t="shared" si="2"/>
        <v>0.97751630399842826</v>
      </c>
      <c r="L25" s="18"/>
    </row>
    <row r="26" spans="1:14">
      <c r="A26" s="16"/>
      <c r="B26" s="11" t="s">
        <v>10</v>
      </c>
      <c r="C26" s="25">
        <v>20.274333333333335</v>
      </c>
      <c r="D26" s="25">
        <v>21.306666666666665</v>
      </c>
      <c r="E26" s="25">
        <v>25.114999999999998</v>
      </c>
      <c r="F26" s="25">
        <v>29.396000000000001</v>
      </c>
      <c r="G26" s="26">
        <v>26.373666666666669</v>
      </c>
      <c r="H26" s="28">
        <f t="shared" si="0"/>
        <v>-10.281444187417787</v>
      </c>
      <c r="I26" s="27">
        <f t="shared" si="3"/>
        <v>17.045590284690437</v>
      </c>
      <c r="J26" s="28">
        <f t="shared" si="1"/>
        <v>1.1260610237091773</v>
      </c>
      <c r="K26" s="27">
        <f t="shared" si="2"/>
        <v>1.2271728019276751</v>
      </c>
      <c r="L26" s="18"/>
    </row>
    <row r="27" spans="1:14">
      <c r="A27" s="16"/>
      <c r="B27" s="11" t="s">
        <v>8</v>
      </c>
      <c r="C27" s="25">
        <v>17.044666666666668</v>
      </c>
      <c r="D27" s="25">
        <v>16.698333333333334</v>
      </c>
      <c r="E27" s="25">
        <v>20.431333333333331</v>
      </c>
      <c r="F27" s="25">
        <v>20.891999999999999</v>
      </c>
      <c r="G27" s="26">
        <v>21.97666666666667</v>
      </c>
      <c r="H27" s="28">
        <f t="shared" si="0"/>
        <v>5.1917799476673965</v>
      </c>
      <c r="I27" s="27">
        <f t="shared" si="3"/>
        <v>2.2547068228538025</v>
      </c>
      <c r="J27" s="28">
        <f t="shared" si="1"/>
        <v>0.93832488584757612</v>
      </c>
      <c r="K27" s="27">
        <f t="shared" si="2"/>
        <v>0.87216268124482876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142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6.6866666666666674</v>
      </c>
      <c r="D13" s="26">
        <v>7.1383333333333328</v>
      </c>
      <c r="E13" s="26">
        <v>7.6640000000000006</v>
      </c>
      <c r="F13" s="26">
        <v>1.5023333333333333</v>
      </c>
      <c r="G13" s="26">
        <v>2.5226666666666664</v>
      </c>
      <c r="H13" s="28">
        <f t="shared" ref="H13:H14" si="0">IF(OR(OR(G13=0,F13=0),G13=""),"",(G13/F13-1)*100)</f>
        <v>67.91657421788328</v>
      </c>
      <c r="I13" s="27">
        <f>IF(OR(OR(G13=0,F13=0),F13=""),"",(F13/E13-1)*100)</f>
        <v>-80.397529575504521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2.660000000000001</v>
      </c>
      <c r="D14" s="25">
        <f>D13-SUM(D15:D27)</f>
        <v>2.6326666666666663</v>
      </c>
      <c r="E14" s="25">
        <f>E13-SUM(E15:E27)</f>
        <v>3.2263333333333337</v>
      </c>
      <c r="F14" s="25">
        <f>F13-SUM(F15:F27)</f>
        <v>0.66266666666666663</v>
      </c>
      <c r="G14" s="25">
        <f>G13-SUM(G15:G27)</f>
        <v>0.54366666666666652</v>
      </c>
      <c r="H14" s="28">
        <f t="shared" si="0"/>
        <v>-17.957746478873261</v>
      </c>
      <c r="I14" s="27">
        <f>IF(OR(OR(G14=0,F14=0),F14=""),"",(F14/E14-1)*100)</f>
        <v>-79.460688087612368</v>
      </c>
      <c r="J14" s="28">
        <f t="shared" si="1"/>
        <v>21.551268498942914</v>
      </c>
      <c r="K14" s="27">
        <f t="shared" si="2"/>
        <v>44.109163523408029</v>
      </c>
      <c r="L14" s="18"/>
    </row>
    <row r="15" spans="1:15">
      <c r="A15" s="16"/>
      <c r="B15" s="12" t="s">
        <v>4</v>
      </c>
      <c r="C15" s="109">
        <v>1.3786666666666667</v>
      </c>
      <c r="D15" s="109">
        <v>1.593333333333333</v>
      </c>
      <c r="E15" s="109">
        <v>3.86</v>
      </c>
      <c r="F15" s="109">
        <v>0</v>
      </c>
      <c r="G15" s="109">
        <v>1.476</v>
      </c>
      <c r="H15" s="50" t="str">
        <f t="shared" ref="H15" si="3">IF(OR(OR(G15=0,F15=0),G15=""),"",(G15/F15-1)*100)</f>
        <v/>
      </c>
      <c r="I15" s="36" t="str">
        <f>IF(OR(OR(G15=0,F15=0),F15=""),"",(F15/E15-1)*100)</f>
        <v/>
      </c>
      <c r="J15" s="50">
        <f t="shared" ref="J15" si="4">IF(G15=0,"",G15/$G$13*100)</f>
        <v>58.509513742071881</v>
      </c>
      <c r="K15" s="36" t="str">
        <f t="shared" ref="K15" si="5">IF(F15=0,"",F15/$F$13*100)</f>
        <v/>
      </c>
      <c r="L15" s="18"/>
      <c r="N15" s="23" t="s">
        <v>4</v>
      </c>
      <c r="O15" s="34">
        <f>+G15</f>
        <v>1.476</v>
      </c>
    </row>
    <row r="16" spans="1:15">
      <c r="A16" s="16"/>
      <c r="B16" s="11" t="s">
        <v>24</v>
      </c>
      <c r="C16" s="55">
        <v>0.22633333333333336</v>
      </c>
      <c r="D16" s="55">
        <v>0.82100000000000006</v>
      </c>
      <c r="E16" s="55">
        <v>0</v>
      </c>
      <c r="F16" s="55">
        <v>0</v>
      </c>
      <c r="G16" s="55">
        <v>0.35566666666666663</v>
      </c>
      <c r="H16" s="28" t="str">
        <f t="shared" ref="H16:H17" si="6">IF(OR(OR(G16=0,F16=0),G16=""),"",(G16/F16-1)*100)</f>
        <v/>
      </c>
      <c r="I16" s="27" t="str">
        <f t="shared" ref="I16" si="7">IF(OR(OR(G16=0,F16=0),F16=""),"",(F16/E16-1)*100)</f>
        <v/>
      </c>
      <c r="J16" s="28">
        <f t="shared" ref="J16:J18" si="8">IF(G16=0,"",G16/$G$13*100)</f>
        <v>14.098837209302326</v>
      </c>
      <c r="K16" s="27" t="str">
        <f t="shared" ref="K16:K18" si="9">IF(F16=0,"",F16/$F$13*100)</f>
        <v/>
      </c>
      <c r="L16" s="18"/>
      <c r="N16" s="23" t="s">
        <v>37</v>
      </c>
      <c r="O16" s="34">
        <f>100-O19</f>
        <v>100</v>
      </c>
    </row>
    <row r="17" spans="1:14">
      <c r="A17" s="16"/>
      <c r="B17" s="11" t="s">
        <v>7</v>
      </c>
      <c r="C17" s="25">
        <v>7.4666666666666673E-2</v>
      </c>
      <c r="D17" s="25">
        <v>0.12366666666666666</v>
      </c>
      <c r="E17" s="25">
        <v>0</v>
      </c>
      <c r="F17" s="25">
        <v>0.11966666666666666</v>
      </c>
      <c r="G17" s="25">
        <v>7.4999999999999997E-2</v>
      </c>
      <c r="H17" s="28">
        <f t="shared" si="6"/>
        <v>-37.325905292479113</v>
      </c>
      <c r="I17" s="27"/>
      <c r="J17" s="28">
        <f t="shared" si="8"/>
        <v>2.9730443974630023</v>
      </c>
      <c r="K17" s="27">
        <f t="shared" si="9"/>
        <v>7.9653871755047705</v>
      </c>
      <c r="L17" s="18"/>
    </row>
    <row r="18" spans="1:14">
      <c r="A18" s="16"/>
      <c r="B18" s="11" t="s">
        <v>10</v>
      </c>
      <c r="C18" s="25">
        <v>9.8333333333333342E-2</v>
      </c>
      <c r="D18" s="25">
        <v>5.9333333333333328E-2</v>
      </c>
      <c r="E18" s="25">
        <v>0</v>
      </c>
      <c r="F18" s="25">
        <v>0</v>
      </c>
      <c r="G18" s="25">
        <v>7.2333333333333333E-2</v>
      </c>
      <c r="H18" s="28" t="str">
        <f t="shared" ref="H18:H27" si="10">IF(OR(OR(G18=0,F18=0),G18=""),"",(G18/F18-1)*100)</f>
        <v/>
      </c>
      <c r="I18" s="27"/>
      <c r="J18" s="28">
        <f t="shared" si="8"/>
        <v>2.8673361522198735</v>
      </c>
      <c r="K18" s="27" t="str">
        <f t="shared" si="9"/>
        <v/>
      </c>
      <c r="L18" s="18"/>
    </row>
    <row r="19" spans="1:14">
      <c r="A19" s="16"/>
      <c r="B19" s="11" t="s">
        <v>19</v>
      </c>
      <c r="C19" s="25">
        <v>0.54033333333333333</v>
      </c>
      <c r="D19" s="25">
        <v>0</v>
      </c>
      <c r="E19" s="25">
        <v>0</v>
      </c>
      <c r="F19" s="25">
        <v>0.14866666666666667</v>
      </c>
      <c r="G19" s="25">
        <v>0</v>
      </c>
      <c r="H19" s="28" t="str">
        <f t="shared" si="10"/>
        <v/>
      </c>
      <c r="I19" s="27"/>
      <c r="J19" s="28" t="str">
        <f t="shared" ref="J19:J27" si="11">IF(G19=0,"",G19/$G$13*100)</f>
        <v/>
      </c>
      <c r="K19" s="27">
        <f t="shared" ref="K19:K27" si="12">IF(F19=0,"",F19/$F$13*100)</f>
        <v>9.8957177723541161</v>
      </c>
      <c r="L19" s="18"/>
    </row>
    <row r="20" spans="1:14">
      <c r="A20" s="16"/>
      <c r="B20" s="11" t="s">
        <v>5</v>
      </c>
      <c r="C20" s="25">
        <v>0</v>
      </c>
      <c r="D20" s="25">
        <v>0.105</v>
      </c>
      <c r="E20" s="25">
        <v>0</v>
      </c>
      <c r="F20" s="25">
        <v>0.10733333333333334</v>
      </c>
      <c r="G20" s="25">
        <v>0</v>
      </c>
      <c r="H20" s="28" t="str">
        <f t="shared" si="10"/>
        <v/>
      </c>
      <c r="I20" s="27"/>
      <c r="J20" s="28" t="str">
        <f t="shared" si="11"/>
        <v/>
      </c>
      <c r="K20" s="27">
        <f t="shared" si="12"/>
        <v>7.1444419791435552</v>
      </c>
      <c r="L20" s="18"/>
    </row>
    <row r="21" spans="1:14">
      <c r="A21" s="16"/>
      <c r="B21" s="11" t="s">
        <v>20</v>
      </c>
      <c r="C21" s="25">
        <v>0</v>
      </c>
      <c r="D21" s="25">
        <v>0.13300000000000001</v>
      </c>
      <c r="E21" s="25">
        <v>0</v>
      </c>
      <c r="F21" s="25">
        <v>0</v>
      </c>
      <c r="G21" s="25">
        <v>0</v>
      </c>
      <c r="H21" s="28" t="str">
        <f t="shared" si="10"/>
        <v/>
      </c>
      <c r="I21" s="27"/>
      <c r="J21" s="28" t="str">
        <f t="shared" si="11"/>
        <v/>
      </c>
      <c r="K21" s="27" t="str">
        <f t="shared" si="12"/>
        <v/>
      </c>
      <c r="L21" s="18"/>
    </row>
    <row r="22" spans="1:14">
      <c r="A22" s="16"/>
      <c r="B22" s="11" t="s">
        <v>21</v>
      </c>
      <c r="C22" s="25">
        <v>0</v>
      </c>
      <c r="D22" s="25">
        <v>0</v>
      </c>
      <c r="E22" s="25">
        <v>6.2666666666666662E-2</v>
      </c>
      <c r="F22" s="25">
        <v>5.9666666666666666E-2</v>
      </c>
      <c r="G22" s="25">
        <v>0</v>
      </c>
      <c r="H22" s="28" t="str">
        <f t="shared" si="10"/>
        <v/>
      </c>
      <c r="I22" s="27"/>
      <c r="J22" s="28" t="str">
        <f t="shared" si="11"/>
        <v/>
      </c>
      <c r="K22" s="27">
        <f t="shared" si="12"/>
        <v>3.9715997337475035</v>
      </c>
      <c r="L22" s="18"/>
    </row>
    <row r="23" spans="1:14">
      <c r="A23" s="16"/>
      <c r="B23" s="11" t="s">
        <v>8</v>
      </c>
      <c r="C23" s="25">
        <v>0</v>
      </c>
      <c r="D23" s="25">
        <v>0</v>
      </c>
      <c r="E23" s="25">
        <v>0</v>
      </c>
      <c r="F23" s="25">
        <v>5.8999999999999997E-2</v>
      </c>
      <c r="G23" s="25">
        <v>0</v>
      </c>
      <c r="H23" s="28" t="str">
        <f t="shared" si="10"/>
        <v/>
      </c>
      <c r="I23" s="27"/>
      <c r="J23" s="28" t="str">
        <f t="shared" si="11"/>
        <v/>
      </c>
      <c r="K23" s="27">
        <f t="shared" si="12"/>
        <v>3.9272243177279789</v>
      </c>
      <c r="L23" s="18"/>
    </row>
    <row r="24" spans="1:14" s="23" customFormat="1">
      <c r="A24" s="16"/>
      <c r="B24" s="11" t="s">
        <v>22</v>
      </c>
      <c r="C24" s="25">
        <v>9.6999999999999989E-2</v>
      </c>
      <c r="D24" s="25">
        <v>9.1000000000000011E-2</v>
      </c>
      <c r="E24" s="25">
        <v>0.111</v>
      </c>
      <c r="F24" s="25">
        <v>0</v>
      </c>
      <c r="G24" s="25">
        <v>0</v>
      </c>
      <c r="H24" s="28" t="str">
        <f t="shared" si="10"/>
        <v/>
      </c>
      <c r="I24" s="27"/>
      <c r="J24" s="28" t="str">
        <f t="shared" si="11"/>
        <v/>
      </c>
      <c r="K24" s="27" t="str">
        <f t="shared" si="12"/>
        <v/>
      </c>
      <c r="L24" s="18"/>
      <c r="M24" s="9"/>
    </row>
    <row r="25" spans="1:14" s="23" customFormat="1">
      <c r="A25" s="16"/>
      <c r="B25" s="11" t="s">
        <v>18</v>
      </c>
      <c r="C25" s="25">
        <v>0</v>
      </c>
      <c r="D25" s="25">
        <v>0</v>
      </c>
      <c r="E25" s="25">
        <v>0</v>
      </c>
      <c r="F25" s="25">
        <v>6.2E-2</v>
      </c>
      <c r="G25" s="25">
        <v>0</v>
      </c>
      <c r="H25" s="28" t="str">
        <f t="shared" si="10"/>
        <v/>
      </c>
      <c r="I25" s="27"/>
      <c r="J25" s="28" t="str">
        <f t="shared" si="11"/>
        <v/>
      </c>
      <c r="K25" s="27">
        <f t="shared" si="12"/>
        <v>4.1269136898158418</v>
      </c>
      <c r="L25" s="18"/>
      <c r="M25" s="9"/>
    </row>
    <row r="26" spans="1:14" s="23" customFormat="1">
      <c r="A26" s="16"/>
      <c r="B26" s="11" t="s">
        <v>23</v>
      </c>
      <c r="C26" s="25">
        <v>1.2886666666666666</v>
      </c>
      <c r="D26" s="25">
        <v>0.89866666666666661</v>
      </c>
      <c r="E26" s="25">
        <v>0</v>
      </c>
      <c r="F26" s="25">
        <v>0.28333333333333333</v>
      </c>
      <c r="G26" s="25">
        <v>0</v>
      </c>
      <c r="H26" s="28" t="str">
        <f t="shared" si="10"/>
        <v/>
      </c>
      <c r="I26" s="27"/>
      <c r="J26" s="28" t="str">
        <f t="shared" si="11"/>
        <v/>
      </c>
      <c r="K26" s="27">
        <f t="shared" si="12"/>
        <v>18.859551808298203</v>
      </c>
      <c r="L26" s="18"/>
      <c r="M26" s="9"/>
    </row>
    <row r="27" spans="1:14" s="23" customFormat="1">
      <c r="A27" s="16"/>
      <c r="B27" s="11" t="s">
        <v>25</v>
      </c>
      <c r="C27" s="25">
        <v>0.32266666666666666</v>
      </c>
      <c r="D27" s="25">
        <v>0.68066666666666664</v>
      </c>
      <c r="E27" s="25">
        <v>0.40399999999999997</v>
      </c>
      <c r="F27" s="25">
        <v>0</v>
      </c>
      <c r="G27" s="25">
        <v>0</v>
      </c>
      <c r="H27" s="28" t="str">
        <f t="shared" si="10"/>
        <v/>
      </c>
      <c r="I27" s="27"/>
      <c r="J27" s="28" t="str">
        <f t="shared" si="11"/>
        <v/>
      </c>
      <c r="K27" s="27" t="str">
        <f t="shared" si="12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141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175.51699999999997</v>
      </c>
      <c r="D13" s="26">
        <v>152.13833333333332</v>
      </c>
      <c r="E13" s="26">
        <v>165.65833333333333</v>
      </c>
      <c r="F13" s="26">
        <v>230.35333333333335</v>
      </c>
      <c r="G13" s="26">
        <v>188.47333333333336</v>
      </c>
      <c r="H13" s="28">
        <f t="shared" ref="H13:H27" si="0">IF(OR(OR(G13=0,F13=0),G13=""),"",(G13/F13-1)*100)</f>
        <v>-18.180765780105922</v>
      </c>
      <c r="I13" s="27">
        <f>IF(OR(OR(G13=0,F13=0),F13=""),"",(F13/E13-1)*100)</f>
        <v>39.053272297399275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161.72133333333329</v>
      </c>
      <c r="D14" s="25">
        <f>D13-SUM(D15:D27)</f>
        <v>132.042</v>
      </c>
      <c r="E14" s="25">
        <f>E13-SUM(E15:E27)</f>
        <v>147.44299999999998</v>
      </c>
      <c r="F14" s="25">
        <f>F13-SUM(F15:F27)</f>
        <v>211.98733333333334</v>
      </c>
      <c r="G14" s="26">
        <f>G13-SUM(G15:G27)</f>
        <v>168.04033333333336</v>
      </c>
      <c r="H14" s="28">
        <f t="shared" si="0"/>
        <v>-20.730955623134705</v>
      </c>
      <c r="I14" s="27">
        <f>IF(OR(OR(G14=0,F14=0),F14=""),"",(F14/E14-1)*100)</f>
        <v>43.775786801227156</v>
      </c>
      <c r="J14" s="28">
        <f t="shared" si="1"/>
        <v>89.158678504474551</v>
      </c>
      <c r="K14" s="27">
        <f t="shared" si="2"/>
        <v>92.027030937979333</v>
      </c>
      <c r="L14" s="18"/>
    </row>
    <row r="15" spans="1:15">
      <c r="A15" s="16"/>
      <c r="B15" s="12" t="s">
        <v>4</v>
      </c>
      <c r="C15" s="109">
        <v>4.1596666666666664</v>
      </c>
      <c r="D15" s="109">
        <v>7.5503333333333336</v>
      </c>
      <c r="E15" s="109">
        <v>6.1613333333333342</v>
      </c>
      <c r="F15" s="109">
        <v>2.3596666666666666</v>
      </c>
      <c r="G15" s="109">
        <v>7.2703333333333333</v>
      </c>
      <c r="H15" s="50">
        <f t="shared" si="0"/>
        <v>208.10848989970333</v>
      </c>
      <c r="I15" s="36">
        <f t="shared" ref="I15:I27" si="3">IF(OR(OR(G15=0,F15=0),F15=""),"",(F15/E15-1)*100)</f>
        <v>-61.702012551395804</v>
      </c>
      <c r="J15" s="50">
        <f t="shared" si="1"/>
        <v>3.8574864702345155</v>
      </c>
      <c r="K15" s="36">
        <f t="shared" si="2"/>
        <v>1.0243683616473243</v>
      </c>
      <c r="L15" s="18"/>
      <c r="N15" s="23" t="s">
        <v>4</v>
      </c>
      <c r="O15" s="34">
        <f>J15</f>
        <v>3.8574864702345155</v>
      </c>
    </row>
    <row r="16" spans="1:15">
      <c r="A16" s="16"/>
      <c r="B16" s="11" t="s">
        <v>22</v>
      </c>
      <c r="C16" s="55">
        <v>1.2356666666666667</v>
      </c>
      <c r="D16" s="55">
        <v>0.41099999999999998</v>
      </c>
      <c r="E16" s="55">
        <v>0.626</v>
      </c>
      <c r="F16" s="55">
        <v>2.2683333333333331</v>
      </c>
      <c r="G16" s="56">
        <v>2.7803333333333335</v>
      </c>
      <c r="H16" s="28">
        <f t="shared" si="0"/>
        <v>22.571638501102154</v>
      </c>
      <c r="I16" s="27">
        <f t="shared" si="3"/>
        <v>262.35356762513311</v>
      </c>
      <c r="J16" s="28">
        <f t="shared" si="1"/>
        <v>1.4751865869619043</v>
      </c>
      <c r="K16" s="27">
        <f t="shared" si="2"/>
        <v>0.98471912713801957</v>
      </c>
      <c r="L16" s="18"/>
      <c r="N16" s="23" t="s">
        <v>37</v>
      </c>
      <c r="O16" s="34">
        <f>100-O15</f>
        <v>96.14251352976548</v>
      </c>
    </row>
    <row r="17" spans="1:14">
      <c r="A17" s="16"/>
      <c r="B17" s="11" t="s">
        <v>23</v>
      </c>
      <c r="C17" s="25">
        <v>1.8626666666666667</v>
      </c>
      <c r="D17" s="25">
        <v>3.4283333333333332</v>
      </c>
      <c r="E17" s="25">
        <v>5.8840000000000003</v>
      </c>
      <c r="F17" s="25">
        <v>3.825333333333333</v>
      </c>
      <c r="G17" s="26">
        <v>2.6030000000000002</v>
      </c>
      <c r="H17" s="28">
        <f t="shared" si="0"/>
        <v>-31.953642384105951</v>
      </c>
      <c r="I17" s="27">
        <f t="shared" si="3"/>
        <v>-34.987536823022893</v>
      </c>
      <c r="J17" s="28">
        <f t="shared" si="1"/>
        <v>1.3810972374518056</v>
      </c>
      <c r="K17" s="27">
        <f t="shared" si="2"/>
        <v>1.6606372818568571</v>
      </c>
      <c r="L17" s="18"/>
    </row>
    <row r="18" spans="1:14">
      <c r="A18" s="16"/>
      <c r="B18" s="11" t="s">
        <v>7</v>
      </c>
      <c r="C18" s="25">
        <v>1.0563333333333336</v>
      </c>
      <c r="D18" s="25">
        <v>0.98799999999999999</v>
      </c>
      <c r="E18" s="25">
        <v>0.80533333333333335</v>
      </c>
      <c r="F18" s="25">
        <v>1.2603333333333333</v>
      </c>
      <c r="G18" s="26">
        <v>1.4506666666666665</v>
      </c>
      <c r="H18" s="28">
        <f t="shared" si="0"/>
        <v>15.101824914043904</v>
      </c>
      <c r="I18" s="27">
        <f t="shared" si="3"/>
        <v>56.49834437086092</v>
      </c>
      <c r="J18" s="28">
        <f t="shared" si="1"/>
        <v>0.76969332531569434</v>
      </c>
      <c r="K18" s="27">
        <f t="shared" si="2"/>
        <v>0.54713049518131562</v>
      </c>
      <c r="L18" s="18"/>
    </row>
    <row r="19" spans="1:14">
      <c r="A19" s="16"/>
      <c r="B19" s="11" t="s">
        <v>18</v>
      </c>
      <c r="C19" s="25">
        <v>0.74666666666666659</v>
      </c>
      <c r="D19" s="25">
        <v>1.7453333333333336</v>
      </c>
      <c r="E19" s="25">
        <v>1.1473333333333333</v>
      </c>
      <c r="F19" s="25">
        <v>1.0406666666666669</v>
      </c>
      <c r="G19" s="26">
        <v>1.3336666666666668</v>
      </c>
      <c r="H19" s="28">
        <f t="shared" si="0"/>
        <v>28.155028827674556</v>
      </c>
      <c r="I19" s="27">
        <f t="shared" si="3"/>
        <v>-9.296920395119102</v>
      </c>
      <c r="J19" s="28">
        <f t="shared" si="1"/>
        <v>0.70761557780057305</v>
      </c>
      <c r="K19" s="27">
        <f t="shared" si="2"/>
        <v>0.45176974502937522</v>
      </c>
      <c r="L19" s="18"/>
    </row>
    <row r="20" spans="1:14">
      <c r="A20" s="16"/>
      <c r="B20" s="11" t="s">
        <v>24</v>
      </c>
      <c r="C20" s="25">
        <v>1.1340000000000001</v>
      </c>
      <c r="D20" s="25">
        <v>1.931</v>
      </c>
      <c r="E20" s="25">
        <v>1.0363333333333333</v>
      </c>
      <c r="F20" s="25">
        <v>2.2006666666666668</v>
      </c>
      <c r="G20" s="26">
        <v>1.3026666666666669</v>
      </c>
      <c r="H20" s="28">
        <f t="shared" si="0"/>
        <v>-40.805816419266883</v>
      </c>
      <c r="I20" s="27">
        <f t="shared" si="3"/>
        <v>112.35123834030234</v>
      </c>
      <c r="J20" s="28">
        <f t="shared" si="1"/>
        <v>0.69116762760425887</v>
      </c>
      <c r="K20" s="27">
        <f t="shared" si="2"/>
        <v>0.95534396434462998</v>
      </c>
      <c r="L20" s="18"/>
    </row>
    <row r="21" spans="1:14">
      <c r="A21" s="16"/>
      <c r="B21" s="11" t="s">
        <v>10</v>
      </c>
      <c r="C21" s="25">
        <v>0.40033333333333337</v>
      </c>
      <c r="D21" s="25">
        <v>0.14166666666666669</v>
      </c>
      <c r="E21" s="25">
        <v>0.34533333333333333</v>
      </c>
      <c r="F21" s="25">
        <v>0.67466666666666664</v>
      </c>
      <c r="G21" s="26">
        <v>0.78399999999999992</v>
      </c>
      <c r="H21" s="28">
        <f t="shared" si="0"/>
        <v>16.205533596837938</v>
      </c>
      <c r="I21" s="27"/>
      <c r="J21" s="28">
        <f t="shared" si="1"/>
        <v>0.41597396625517302</v>
      </c>
      <c r="K21" s="27">
        <f t="shared" si="2"/>
        <v>0.29288339652128609</v>
      </c>
      <c r="L21" s="18"/>
    </row>
    <row r="22" spans="1:14">
      <c r="A22" s="16"/>
      <c r="B22" s="11" t="s">
        <v>20</v>
      </c>
      <c r="C22" s="25">
        <v>0.74766666666666659</v>
      </c>
      <c r="D22" s="25">
        <v>0.629</v>
      </c>
      <c r="E22" s="25">
        <v>0.35899999999999999</v>
      </c>
      <c r="F22" s="25">
        <v>0.77833333333333332</v>
      </c>
      <c r="G22" s="26">
        <v>0.78133333333333332</v>
      </c>
      <c r="H22" s="28">
        <f t="shared" si="0"/>
        <v>0.38543897216274381</v>
      </c>
      <c r="I22" s="27">
        <f t="shared" si="3"/>
        <v>116.80594243268337</v>
      </c>
      <c r="J22" s="28">
        <f t="shared" si="1"/>
        <v>0.41455908881893094</v>
      </c>
      <c r="K22" s="27">
        <f t="shared" si="2"/>
        <v>0.33788672474170112</v>
      </c>
      <c r="L22" s="18"/>
    </row>
    <row r="23" spans="1:14">
      <c r="A23" s="16"/>
      <c r="B23" s="11" t="s">
        <v>25</v>
      </c>
      <c r="C23" s="25">
        <v>0.45466666666666661</v>
      </c>
      <c r="D23" s="25">
        <v>0.70566666666666666</v>
      </c>
      <c r="E23" s="25">
        <v>0.23533333333333331</v>
      </c>
      <c r="F23" s="25">
        <v>0.60199999999999998</v>
      </c>
      <c r="G23" s="26">
        <v>0.70733333333333326</v>
      </c>
      <c r="H23" s="28">
        <f t="shared" si="0"/>
        <v>17.49723145071982</v>
      </c>
      <c r="I23" s="27">
        <f t="shared" si="3"/>
        <v>155.8073654390935</v>
      </c>
      <c r="J23" s="28">
        <f t="shared" si="1"/>
        <v>0.3752962399632131</v>
      </c>
      <c r="K23" s="27">
        <f t="shared" si="2"/>
        <v>0.26133765519636498</v>
      </c>
      <c r="L23" s="18"/>
    </row>
    <row r="24" spans="1:14">
      <c r="A24" s="16"/>
      <c r="B24" s="11" t="s">
        <v>19</v>
      </c>
      <c r="C24" s="25">
        <v>0.86633333333333329</v>
      </c>
      <c r="D24" s="25">
        <v>1.0690000000000002</v>
      </c>
      <c r="E24" s="25">
        <v>1.0653333333333332</v>
      </c>
      <c r="F24" s="25">
        <v>1.8163333333333334</v>
      </c>
      <c r="G24" s="26">
        <v>0.67033333333333334</v>
      </c>
      <c r="H24" s="28">
        <f t="shared" si="0"/>
        <v>-63.094145714810054</v>
      </c>
      <c r="I24" s="27">
        <f t="shared" si="3"/>
        <v>70.49436795994994</v>
      </c>
      <c r="J24" s="28">
        <f t="shared" si="1"/>
        <v>0.35566481553535423</v>
      </c>
      <c r="K24" s="27">
        <f t="shared" si="2"/>
        <v>0.78849882788759285</v>
      </c>
      <c r="L24" s="18"/>
    </row>
    <row r="25" spans="1:14">
      <c r="A25" s="16"/>
      <c r="B25" s="11" t="s">
        <v>21</v>
      </c>
      <c r="C25" s="25">
        <v>0.42499999999999999</v>
      </c>
      <c r="D25" s="25">
        <v>0.78166666666666662</v>
      </c>
      <c r="E25" s="25">
        <v>0.26866666666666666</v>
      </c>
      <c r="F25" s="25">
        <v>0.32400000000000001</v>
      </c>
      <c r="G25" s="26">
        <v>0.43133333333333335</v>
      </c>
      <c r="H25" s="28">
        <f t="shared" si="0"/>
        <v>33.127572016460903</v>
      </c>
      <c r="I25" s="27">
        <f t="shared" si="3"/>
        <v>20.595533498759309</v>
      </c>
      <c r="J25" s="28">
        <f t="shared" si="1"/>
        <v>0.2288564253121573</v>
      </c>
      <c r="K25" s="27">
        <f t="shared" si="2"/>
        <v>0.14065348884322634</v>
      </c>
      <c r="L25" s="18"/>
    </row>
    <row r="26" spans="1:14">
      <c r="A26" s="16"/>
      <c r="B26" s="11" t="s">
        <v>8</v>
      </c>
      <c r="C26" s="25">
        <v>0.26799999999999996</v>
      </c>
      <c r="D26" s="25">
        <v>0.33933333333333332</v>
      </c>
      <c r="E26" s="25">
        <v>0.15466666666666665</v>
      </c>
      <c r="F26" s="25">
        <v>0.55233333333333334</v>
      </c>
      <c r="G26" s="26">
        <v>0.20266666666666666</v>
      </c>
      <c r="H26" s="28">
        <f t="shared" ref="H26" si="4">IF(OR(OR(G26=0,F26=0),G26=""),"",(G26/F26-1)*100)</f>
        <v>-63.307181653590824</v>
      </c>
      <c r="I26" s="27">
        <f t="shared" ref="I26" si="5">IF(OR(OR(G26=0,F26=0),F26=""),"",(F26/E26-1)*100)</f>
        <v>257.11206896551732</v>
      </c>
      <c r="J26" s="28">
        <f t="shared" ref="J26" si="6">IF(G26=0,"",G26/$G$13*100)</f>
        <v>0.10753068515439849</v>
      </c>
      <c r="K26" s="27">
        <f t="shared" ref="K26" si="7">IF(F26=0,"",F26/$F$13*100)</f>
        <v>0.2397765751164877</v>
      </c>
      <c r="L26" s="18"/>
    </row>
    <row r="27" spans="1:14">
      <c r="A27" s="16"/>
      <c r="B27" s="11" t="s">
        <v>5</v>
      </c>
      <c r="C27" s="25">
        <v>0.43866666666666659</v>
      </c>
      <c r="D27" s="25">
        <v>0.37599999999999995</v>
      </c>
      <c r="E27" s="25">
        <v>0.12666666666666668</v>
      </c>
      <c r="F27" s="25">
        <v>0.66333333333333333</v>
      </c>
      <c r="G27" s="26">
        <v>0.11533333333333333</v>
      </c>
      <c r="H27" s="28">
        <f t="shared" si="0"/>
        <v>-82.613065326633176</v>
      </c>
      <c r="I27" s="27">
        <f t="shared" si="3"/>
        <v>423.68421052631572</v>
      </c>
      <c r="J27" s="28">
        <f t="shared" si="1"/>
        <v>6.119344911747019E-2</v>
      </c>
      <c r="K27" s="27">
        <f t="shared" si="2"/>
        <v>0.28796341851648188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140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11.102666666666666</v>
      </c>
      <c r="D13" s="26">
        <v>17.584</v>
      </c>
      <c r="E13" s="26">
        <v>11.637</v>
      </c>
      <c r="F13" s="26">
        <v>10.407999999999999</v>
      </c>
      <c r="G13" s="26">
        <v>18.072333333333336</v>
      </c>
      <c r="H13" s="28">
        <f t="shared" ref="H13:H14" si="0">IF(OR(OR(G13=0,F13=0),G13=""),"",(G13/F13-1)*100)</f>
        <v>73.638867537791469</v>
      </c>
      <c r="I13" s="27">
        <f>IF(OR(OR(G13=0,F13=0),F13=""),"",(F13/E13-1)*100)</f>
        <v>-10.561141187591316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9.7449999999999992</v>
      </c>
      <c r="D14" s="25">
        <f>D13-SUM(D15:D27)</f>
        <v>16.003</v>
      </c>
      <c r="E14" s="25">
        <f>E13-SUM(E15:E27)</f>
        <v>8.83</v>
      </c>
      <c r="F14" s="25">
        <f>F13-SUM(F15:F27)</f>
        <v>7.5909999999999993</v>
      </c>
      <c r="G14" s="26">
        <f>G13-SUM(G15:G27)</f>
        <v>13.006666666666669</v>
      </c>
      <c r="H14" s="28">
        <f t="shared" si="0"/>
        <v>71.343257366179301</v>
      </c>
      <c r="I14" s="27">
        <f>IF(OR(OR(G14=0,F14=0),F14=""),"",(F14/E14-1)*100)</f>
        <v>-14.031710079275205</v>
      </c>
      <c r="J14" s="28">
        <f t="shared" si="1"/>
        <v>71.970046295442387</v>
      </c>
      <c r="K14" s="27">
        <f t="shared" si="2"/>
        <v>72.934281322059945</v>
      </c>
      <c r="L14" s="18"/>
    </row>
    <row r="15" spans="1:15">
      <c r="A15" s="16"/>
      <c r="B15" s="11" t="s">
        <v>23</v>
      </c>
      <c r="C15" s="55">
        <v>0.29833333333333334</v>
      </c>
      <c r="D15" s="55">
        <v>0.33200000000000002</v>
      </c>
      <c r="E15" s="55">
        <v>0.76933333333333331</v>
      </c>
      <c r="F15" s="55">
        <v>0</v>
      </c>
      <c r="G15" s="56">
        <v>1.7969999999999999</v>
      </c>
      <c r="H15" s="28" t="str">
        <f t="shared" ref="H15:H21" si="3">IF(OR(OR(G15=0,F15=0),G15=""),"",(G15/F15-1)*100)</f>
        <v/>
      </c>
      <c r="I15" s="27" t="str">
        <f t="shared" ref="I15:I23" si="4">IF(OR(OR(G15=0,F15=0),F15=""),"",(F15/E15-1)*100)</f>
        <v/>
      </c>
      <c r="J15" s="28">
        <f t="shared" ref="J15:J21" si="5">IF(G15=0,"",G15/$G$13*100)</f>
        <v>9.9433756939705233</v>
      </c>
      <c r="K15" s="27" t="str">
        <f t="shared" ref="K15:K21" si="6">IF(F15=0,"",F15/$F$13*100)</f>
        <v/>
      </c>
      <c r="L15" s="18"/>
      <c r="N15" s="23" t="s">
        <v>4</v>
      </c>
      <c r="O15" s="34">
        <v>0</v>
      </c>
    </row>
    <row r="16" spans="1:15">
      <c r="A16" s="16"/>
      <c r="B16" s="11" t="s">
        <v>5</v>
      </c>
      <c r="C16" s="25">
        <v>0.26199999999999996</v>
      </c>
      <c r="D16" s="25">
        <v>0</v>
      </c>
      <c r="E16" s="25">
        <v>0.626</v>
      </c>
      <c r="F16" s="25">
        <v>0</v>
      </c>
      <c r="G16" s="26">
        <v>0.77966666666666662</v>
      </c>
      <c r="H16" s="28" t="str">
        <f t="shared" si="3"/>
        <v/>
      </c>
      <c r="I16" s="27" t="str">
        <f t="shared" si="4"/>
        <v/>
      </c>
      <c r="J16" s="28">
        <f t="shared" si="5"/>
        <v>4.3141450098677527</v>
      </c>
      <c r="K16" s="27" t="str">
        <f t="shared" si="6"/>
        <v/>
      </c>
      <c r="L16" s="18"/>
      <c r="N16" s="23" t="s">
        <v>37</v>
      </c>
      <c r="O16" s="34">
        <f>100-O15</f>
        <v>100</v>
      </c>
    </row>
    <row r="17" spans="1:14">
      <c r="A17" s="16"/>
      <c r="B17" s="11" t="s">
        <v>19</v>
      </c>
      <c r="C17" s="25">
        <v>0.13566666666666666</v>
      </c>
      <c r="D17" s="25">
        <v>0.11966666666666666</v>
      </c>
      <c r="E17" s="25">
        <v>0.13633333333333333</v>
      </c>
      <c r="F17" s="25">
        <v>0.4463333333333333</v>
      </c>
      <c r="G17" s="26">
        <v>0.70799999999999985</v>
      </c>
      <c r="H17" s="28">
        <f t="shared" si="3"/>
        <v>58.625840179238217</v>
      </c>
      <c r="I17" s="27">
        <f t="shared" si="4"/>
        <v>227.38386308068459</v>
      </c>
      <c r="J17" s="28">
        <f t="shared" si="5"/>
        <v>3.9175904236678516</v>
      </c>
      <c r="K17" s="27">
        <f t="shared" si="6"/>
        <v>4.2883679221111963</v>
      </c>
      <c r="L17" s="18"/>
    </row>
    <row r="18" spans="1:14">
      <c r="A18" s="16"/>
      <c r="B18" s="11" t="s">
        <v>20</v>
      </c>
      <c r="C18" s="25">
        <v>0.48433333333333328</v>
      </c>
      <c r="D18" s="25">
        <v>0.12566666666666668</v>
      </c>
      <c r="E18" s="25">
        <v>0.82733333333333325</v>
      </c>
      <c r="F18" s="25">
        <v>0.80133333333333334</v>
      </c>
      <c r="G18" s="26">
        <v>0.6113333333333334</v>
      </c>
      <c r="H18" s="28">
        <f t="shared" si="3"/>
        <v>-23.710482529118128</v>
      </c>
      <c r="I18" s="27">
        <f t="shared" si="4"/>
        <v>-3.1426269137792007</v>
      </c>
      <c r="J18" s="28">
        <f t="shared" si="5"/>
        <v>3.3827028422819407</v>
      </c>
      <c r="K18" s="27">
        <f t="shared" si="6"/>
        <v>7.6992057391749942</v>
      </c>
      <c r="L18" s="18"/>
    </row>
    <row r="19" spans="1:14">
      <c r="A19" s="16"/>
      <c r="B19" s="11" t="s">
        <v>18</v>
      </c>
      <c r="C19" s="25">
        <v>0</v>
      </c>
      <c r="D19" s="25">
        <v>0</v>
      </c>
      <c r="E19" s="25">
        <v>0.12566666666666668</v>
      </c>
      <c r="F19" s="25">
        <v>5.9333333333333328E-2</v>
      </c>
      <c r="G19" s="26">
        <v>0.57900000000000007</v>
      </c>
      <c r="H19" s="28">
        <f t="shared" si="3"/>
        <v>875.84269662921361</v>
      </c>
      <c r="I19" s="27">
        <f t="shared" si="4"/>
        <v>-52.785145888594172</v>
      </c>
      <c r="J19" s="28">
        <f t="shared" si="5"/>
        <v>3.2037921685080324</v>
      </c>
      <c r="K19" s="27">
        <f t="shared" si="6"/>
        <v>0.57007430181911345</v>
      </c>
      <c r="L19" s="18"/>
    </row>
    <row r="20" spans="1:14">
      <c r="A20" s="16"/>
      <c r="B20" s="11" t="s">
        <v>24</v>
      </c>
      <c r="C20" s="25">
        <v>0</v>
      </c>
      <c r="D20" s="25">
        <v>0</v>
      </c>
      <c r="E20" s="25">
        <v>0</v>
      </c>
      <c r="F20" s="25">
        <v>0.68299999999999994</v>
      </c>
      <c r="G20" s="26">
        <v>0.36566666666666664</v>
      </c>
      <c r="H20" s="28">
        <f t="shared" si="3"/>
        <v>-46.461688628599319</v>
      </c>
      <c r="I20" s="27"/>
      <c r="J20" s="28">
        <f t="shared" si="5"/>
        <v>2.0233506095873985</v>
      </c>
      <c r="K20" s="27">
        <f t="shared" si="6"/>
        <v>6.5622598001537273</v>
      </c>
      <c r="L20" s="18"/>
    </row>
    <row r="21" spans="1:14">
      <c r="A21" s="16"/>
      <c r="B21" s="11" t="s">
        <v>21</v>
      </c>
      <c r="C21" s="25">
        <v>4.5666666666666668E-2</v>
      </c>
      <c r="D21" s="25">
        <v>0</v>
      </c>
      <c r="E21" s="25">
        <v>0</v>
      </c>
      <c r="F21" s="25">
        <v>9.2000000000000012E-2</v>
      </c>
      <c r="G21" s="26">
        <v>0.10833333333333334</v>
      </c>
      <c r="H21" s="28">
        <f t="shared" si="3"/>
        <v>17.753623188405786</v>
      </c>
      <c r="I21" s="27"/>
      <c r="J21" s="28">
        <f t="shared" si="5"/>
        <v>0.59944297913938427</v>
      </c>
      <c r="K21" s="27">
        <f t="shared" si="6"/>
        <v>0.88393543428132226</v>
      </c>
      <c r="L21" s="18"/>
    </row>
    <row r="22" spans="1:14">
      <c r="A22" s="16"/>
      <c r="B22" s="11" t="s">
        <v>22</v>
      </c>
      <c r="C22" s="25">
        <v>0</v>
      </c>
      <c r="D22" s="25">
        <v>0</v>
      </c>
      <c r="E22" s="25">
        <v>8.7333333333333332E-2</v>
      </c>
      <c r="F22" s="25">
        <v>0.17166666666666666</v>
      </c>
      <c r="G22" s="26">
        <v>7.0000000000000007E-2</v>
      </c>
      <c r="H22" s="28">
        <f t="shared" ref="H22" si="7">IF(OR(OR(G22=0,F22=0),G22=""),"",(G22/F22-1)*100)</f>
        <v>-59.22330097087378</v>
      </c>
      <c r="I22" s="27">
        <f t="shared" si="4"/>
        <v>96.564885496183209</v>
      </c>
      <c r="J22" s="28">
        <f t="shared" ref="J22:J23" si="8">IF(G22=0,"",G22/$G$13*100)</f>
        <v>0.38733238652083291</v>
      </c>
      <c r="K22" s="27">
        <f t="shared" ref="K22:K23" si="9">IF(F22=0,"",F22/$F$13*100)</f>
        <v>1.6493722777350754</v>
      </c>
      <c r="L22" s="18"/>
    </row>
    <row r="23" spans="1:14">
      <c r="A23" s="16"/>
      <c r="B23" s="11" t="s">
        <v>7</v>
      </c>
      <c r="C23" s="25">
        <v>9.2666666666666675E-2</v>
      </c>
      <c r="D23" s="25">
        <v>0</v>
      </c>
      <c r="E23" s="25">
        <v>0.17966666666666667</v>
      </c>
      <c r="F23" s="25">
        <v>0.26699999999999996</v>
      </c>
      <c r="G23" s="26">
        <v>4.6666666666666669E-2</v>
      </c>
      <c r="H23" s="28">
        <f t="shared" ref="H23" si="10">IF(OR(OR(G23=0,F23=0),G23=""),"",(G23/F23-1)*100)</f>
        <v>-82.52184769038702</v>
      </c>
      <c r="I23" s="27">
        <f t="shared" si="4"/>
        <v>48.60853432282002</v>
      </c>
      <c r="J23" s="28">
        <f t="shared" si="8"/>
        <v>0.25822159101388859</v>
      </c>
      <c r="K23" s="27">
        <f t="shared" si="9"/>
        <v>2.5653343581860102</v>
      </c>
      <c r="L23" s="18"/>
    </row>
    <row r="24" spans="1:14">
      <c r="A24" s="16"/>
      <c r="B24" s="12" t="s">
        <v>4</v>
      </c>
      <c r="C24" s="109">
        <v>0</v>
      </c>
      <c r="D24" s="109">
        <v>0.71933333333333327</v>
      </c>
      <c r="E24" s="109">
        <v>0</v>
      </c>
      <c r="F24" s="109">
        <v>0</v>
      </c>
      <c r="G24" s="109">
        <v>0</v>
      </c>
      <c r="H24" s="50" t="str">
        <f t="shared" ref="H24:H27" si="11">IF(OR(OR(G24=0,F24=0),G24=""),"",(G24/F24-1)*100)</f>
        <v/>
      </c>
      <c r="I24" s="36" t="str">
        <f t="shared" ref="I24:I27" si="12">IF(OR(OR(G24=0,F24=0),F24=""),"",(F24/E24-1)*100)</f>
        <v/>
      </c>
      <c r="J24" s="50" t="str">
        <f t="shared" ref="J24:J27" si="13">IF(G24=0,"",G24/$G$13*100)</f>
        <v/>
      </c>
      <c r="K24" s="36" t="str">
        <f t="shared" ref="K24:K27" si="14">IF(F24=0,"",F24/$F$13*100)</f>
        <v/>
      </c>
      <c r="L24" s="18"/>
    </row>
    <row r="25" spans="1:14">
      <c r="A25" s="16"/>
      <c r="B25" s="11" t="s">
        <v>8</v>
      </c>
      <c r="C25" s="25">
        <v>3.9E-2</v>
      </c>
      <c r="D25" s="25">
        <v>0</v>
      </c>
      <c r="E25" s="25">
        <v>5.5333333333333339E-2</v>
      </c>
      <c r="F25" s="25">
        <v>0</v>
      </c>
      <c r="G25" s="25">
        <v>0</v>
      </c>
      <c r="H25" s="28" t="str">
        <f t="shared" si="11"/>
        <v/>
      </c>
      <c r="I25" s="27" t="str">
        <f t="shared" si="12"/>
        <v/>
      </c>
      <c r="J25" s="28" t="str">
        <f t="shared" si="13"/>
        <v/>
      </c>
      <c r="K25" s="27" t="str">
        <f t="shared" si="14"/>
        <v/>
      </c>
      <c r="L25" s="18"/>
    </row>
    <row r="26" spans="1:14">
      <c r="A26" s="16"/>
      <c r="B26" s="11" t="s">
        <v>10</v>
      </c>
      <c r="C26" s="25">
        <v>0</v>
      </c>
      <c r="D26" s="25">
        <v>0</v>
      </c>
      <c r="E26" s="25">
        <v>0</v>
      </c>
      <c r="F26" s="25">
        <v>7.4999999999999997E-2</v>
      </c>
      <c r="G26" s="26">
        <v>0</v>
      </c>
      <c r="H26" s="28" t="str">
        <f t="shared" si="11"/>
        <v/>
      </c>
      <c r="I26" s="27" t="str">
        <f t="shared" si="12"/>
        <v/>
      </c>
      <c r="J26" s="28" t="str">
        <f t="shared" si="13"/>
        <v/>
      </c>
      <c r="K26" s="27">
        <f t="shared" si="14"/>
        <v>0.72059953881629524</v>
      </c>
      <c r="L26" s="18"/>
    </row>
    <row r="27" spans="1:14">
      <c r="A27" s="16"/>
      <c r="B27" s="11" t="s">
        <v>25</v>
      </c>
      <c r="C27" s="25">
        <v>0</v>
      </c>
      <c r="D27" s="25">
        <v>0.28433333333333333</v>
      </c>
      <c r="E27" s="25">
        <v>0</v>
      </c>
      <c r="F27" s="25">
        <v>0.22133333333333335</v>
      </c>
      <c r="G27" s="26">
        <v>0</v>
      </c>
      <c r="H27" s="28" t="str">
        <f t="shared" si="11"/>
        <v/>
      </c>
      <c r="I27" s="27" t="str">
        <f t="shared" si="12"/>
        <v/>
      </c>
      <c r="J27" s="28" t="str">
        <f t="shared" si="13"/>
        <v/>
      </c>
      <c r="K27" s="27">
        <f t="shared" si="14"/>
        <v>2.1265693056623114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3" sqref="I2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1406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139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266.04633333333334</v>
      </c>
      <c r="D13" s="26">
        <v>272.70866666666666</v>
      </c>
      <c r="E13" s="26">
        <v>289.38866666666667</v>
      </c>
      <c r="F13" s="26">
        <v>310.80133333333333</v>
      </c>
      <c r="G13" s="26">
        <v>312.29433333333333</v>
      </c>
      <c r="H13" s="28">
        <f t="shared" ref="H13:H27" si="0">IF(OR(OR(G13=0,F13=0),G13=""),"",(G13/F13-1)*100)</f>
        <v>0.48037116957884152</v>
      </c>
      <c r="I13" s="27">
        <f>IF(OR(OR(G13=0,F13=0),F13=""),"",(F13/E13-1)*100)</f>
        <v>7.3992761752936564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66.391333333333307</v>
      </c>
      <c r="D14" s="25">
        <f>D13-SUM(D15:D27)</f>
        <v>73.493666666666684</v>
      </c>
      <c r="E14" s="25">
        <f>E13-SUM(E15:E27)</f>
        <v>69.847333333333353</v>
      </c>
      <c r="F14" s="25">
        <f>F13-SUM(F15:F27)</f>
        <v>84.987666666666655</v>
      </c>
      <c r="G14" s="26">
        <f>G13-SUM(G15:G27)</f>
        <v>77.373333333333306</v>
      </c>
      <c r="H14" s="28">
        <f t="shared" si="0"/>
        <v>-8.9593391982366271</v>
      </c>
      <c r="I14" s="27">
        <f>IF(OR(OR(G14=0,F14=0),F14=""),"",(F14/E14-1)*100)</f>
        <v>21.676322646533809</v>
      </c>
      <c r="J14" s="28">
        <f t="shared" si="1"/>
        <v>24.775772428360842</v>
      </c>
      <c r="K14" s="27">
        <f t="shared" si="2"/>
        <v>27.34469178596402</v>
      </c>
      <c r="L14" s="18"/>
    </row>
    <row r="15" spans="1:15">
      <c r="A15" s="16"/>
      <c r="B15" s="12" t="s">
        <v>4</v>
      </c>
      <c r="C15" s="109">
        <v>60.669000000000004</v>
      </c>
      <c r="D15" s="109">
        <v>70.045333333333346</v>
      </c>
      <c r="E15" s="109">
        <v>71.672666666666672</v>
      </c>
      <c r="F15" s="109">
        <v>77.284666666666666</v>
      </c>
      <c r="G15" s="109">
        <v>88.935000000000002</v>
      </c>
      <c r="H15" s="50">
        <f t="shared" si="0"/>
        <v>15.07457279149811</v>
      </c>
      <c r="I15" s="36">
        <f t="shared" ref="I15:I27" si="3">IF(OR(OR(G15=0,F15=0),F15=""),"",(F15/E15-1)*100)</f>
        <v>7.8300421360072203</v>
      </c>
      <c r="J15" s="50">
        <f t="shared" si="1"/>
        <v>28.477942283081241</v>
      </c>
      <c r="K15" s="36">
        <f t="shared" si="2"/>
        <v>24.86625969000562</v>
      </c>
      <c r="L15" s="18"/>
      <c r="N15" s="23" t="s">
        <v>4</v>
      </c>
      <c r="O15" s="34">
        <f>J15</f>
        <v>28.477942283081241</v>
      </c>
    </row>
    <row r="16" spans="1:15">
      <c r="A16" s="16"/>
      <c r="B16" s="11" t="s">
        <v>23</v>
      </c>
      <c r="C16" s="55">
        <v>48.574000000000005</v>
      </c>
      <c r="D16" s="55">
        <v>50.128666666666668</v>
      </c>
      <c r="E16" s="55">
        <v>58.364333333333327</v>
      </c>
      <c r="F16" s="55">
        <v>56.360666666666667</v>
      </c>
      <c r="G16" s="56">
        <v>48.255000000000003</v>
      </c>
      <c r="H16" s="28">
        <f t="shared" si="0"/>
        <v>-14.381779255036008</v>
      </c>
      <c r="I16" s="27">
        <f t="shared" si="3"/>
        <v>-3.4330327311771325</v>
      </c>
      <c r="J16" s="28">
        <f t="shared" si="1"/>
        <v>15.4517693244514</v>
      </c>
      <c r="K16" s="27">
        <f t="shared" si="2"/>
        <v>18.133984839189878</v>
      </c>
      <c r="L16" s="18"/>
      <c r="N16" s="23" t="s">
        <v>37</v>
      </c>
      <c r="O16" s="34">
        <f>100-O15</f>
        <v>71.522057716918766</v>
      </c>
    </row>
    <row r="17" spans="1:14">
      <c r="A17" s="16"/>
      <c r="B17" s="11" t="s">
        <v>24</v>
      </c>
      <c r="C17" s="25">
        <v>25.796999999999997</v>
      </c>
      <c r="D17" s="25">
        <v>21.834333333333333</v>
      </c>
      <c r="E17" s="25">
        <v>29.015333333333331</v>
      </c>
      <c r="F17" s="25">
        <v>25.269666666666666</v>
      </c>
      <c r="G17" s="26">
        <v>37.82233333333334</v>
      </c>
      <c r="H17" s="28">
        <f t="shared" si="0"/>
        <v>49.674840718120564</v>
      </c>
      <c r="I17" s="27">
        <f t="shared" si="3"/>
        <v>-12.909266364910499</v>
      </c>
      <c r="J17" s="28">
        <f t="shared" si="1"/>
        <v>12.111117396729369</v>
      </c>
      <c r="K17" s="27">
        <f t="shared" si="2"/>
        <v>8.1304885006928327</v>
      </c>
      <c r="L17" s="18"/>
    </row>
    <row r="18" spans="1:14">
      <c r="A18" s="16"/>
      <c r="B18" s="11" t="s">
        <v>19</v>
      </c>
      <c r="C18" s="25">
        <v>12.161666666666667</v>
      </c>
      <c r="D18" s="25">
        <v>13.446999999999997</v>
      </c>
      <c r="E18" s="25">
        <v>10.519</v>
      </c>
      <c r="F18" s="25">
        <v>13.555999999999999</v>
      </c>
      <c r="G18" s="26">
        <v>14.699333333333334</v>
      </c>
      <c r="H18" s="28">
        <f t="shared" si="0"/>
        <v>8.43414970000984</v>
      </c>
      <c r="I18" s="27">
        <f t="shared" si="3"/>
        <v>28.871565738188032</v>
      </c>
      <c r="J18" s="28">
        <f t="shared" si="1"/>
        <v>4.7068844242023813</v>
      </c>
      <c r="K18" s="27">
        <f t="shared" si="2"/>
        <v>4.3616286502417401</v>
      </c>
      <c r="L18" s="18"/>
    </row>
    <row r="19" spans="1:14">
      <c r="A19" s="16"/>
      <c r="B19" s="11" t="s">
        <v>20</v>
      </c>
      <c r="C19" s="25">
        <v>17.167666666666666</v>
      </c>
      <c r="D19" s="25">
        <v>9.1319999999999997</v>
      </c>
      <c r="E19" s="25">
        <v>13.048333333333332</v>
      </c>
      <c r="F19" s="25">
        <v>15.817666666666668</v>
      </c>
      <c r="G19" s="26">
        <v>13.126666666666667</v>
      </c>
      <c r="H19" s="28">
        <f t="shared" si="0"/>
        <v>-17.012623016458395</v>
      </c>
      <c r="I19" s="27">
        <f t="shared" si="3"/>
        <v>21.223655639289831</v>
      </c>
      <c r="J19" s="28">
        <f t="shared" si="1"/>
        <v>4.2032996649528274</v>
      </c>
      <c r="K19" s="27">
        <f t="shared" si="2"/>
        <v>5.089317506145405</v>
      </c>
      <c r="L19" s="18"/>
    </row>
    <row r="20" spans="1:14">
      <c r="A20" s="16"/>
      <c r="B20" s="11" t="s">
        <v>25</v>
      </c>
      <c r="C20" s="25">
        <v>12.425000000000001</v>
      </c>
      <c r="D20" s="25">
        <v>10.625</v>
      </c>
      <c r="E20" s="25">
        <v>11.497999999999999</v>
      </c>
      <c r="F20" s="25">
        <v>11.114333333333335</v>
      </c>
      <c r="G20" s="26">
        <v>8.4973333333333336</v>
      </c>
      <c r="H20" s="28">
        <f t="shared" si="0"/>
        <v>-23.546171610233035</v>
      </c>
      <c r="I20" s="27">
        <f t="shared" si="3"/>
        <v>-3.3368121992230382</v>
      </c>
      <c r="J20" s="28">
        <f t="shared" si="1"/>
        <v>2.7209374062716476</v>
      </c>
      <c r="K20" s="27">
        <f t="shared" si="2"/>
        <v>3.5760249848778001</v>
      </c>
      <c r="L20" s="18"/>
    </row>
    <row r="21" spans="1:14">
      <c r="A21" s="16"/>
      <c r="B21" s="11" t="s">
        <v>7</v>
      </c>
      <c r="C21" s="25">
        <v>5.1066666666666665</v>
      </c>
      <c r="D21" s="25">
        <v>7.9986666666666677</v>
      </c>
      <c r="E21" s="25">
        <v>6.2169999999999996</v>
      </c>
      <c r="F21" s="25">
        <v>4.8680000000000003</v>
      </c>
      <c r="G21" s="26">
        <v>6.2310000000000008</v>
      </c>
      <c r="H21" s="28">
        <f t="shared" si="0"/>
        <v>27.999178307313066</v>
      </c>
      <c r="I21" s="27">
        <f t="shared" si="3"/>
        <v>-21.698568441370426</v>
      </c>
      <c r="J21" s="28">
        <f t="shared" si="1"/>
        <v>1.9952331294302492</v>
      </c>
      <c r="K21" s="27">
        <f t="shared" si="2"/>
        <v>1.5662738469590436</v>
      </c>
      <c r="L21" s="18"/>
    </row>
    <row r="22" spans="1:14">
      <c r="A22" s="16"/>
      <c r="B22" s="11" t="s">
        <v>22</v>
      </c>
      <c r="C22" s="25">
        <v>5.530333333333334</v>
      </c>
      <c r="D22" s="25">
        <v>5.2153333333333336</v>
      </c>
      <c r="E22" s="25">
        <v>6.3626666666666667</v>
      </c>
      <c r="F22" s="25">
        <v>7.7060000000000004</v>
      </c>
      <c r="G22" s="26">
        <v>6.1139999999999999</v>
      </c>
      <c r="H22" s="28">
        <f t="shared" si="0"/>
        <v>-20.659226576693491</v>
      </c>
      <c r="I22" s="27">
        <f t="shared" si="3"/>
        <v>21.112740989103116</v>
      </c>
      <c r="J22" s="28">
        <f t="shared" si="1"/>
        <v>1.9577684726908267</v>
      </c>
      <c r="K22" s="27">
        <f t="shared" si="2"/>
        <v>2.4793973427827423</v>
      </c>
      <c r="L22" s="18"/>
    </row>
    <row r="23" spans="1:14">
      <c r="A23" s="16"/>
      <c r="B23" s="11" t="s">
        <v>5</v>
      </c>
      <c r="C23" s="25">
        <v>4.6680000000000001</v>
      </c>
      <c r="D23" s="25">
        <v>4.7056666666666667</v>
      </c>
      <c r="E23" s="25">
        <v>4.6533333333333333</v>
      </c>
      <c r="F23" s="25">
        <v>3.8366666666666664</v>
      </c>
      <c r="G23" s="26">
        <v>3.4823333333333331</v>
      </c>
      <c r="H23" s="28">
        <f t="shared" si="0"/>
        <v>-9.2354474370113024</v>
      </c>
      <c r="I23" s="27">
        <f t="shared" si="3"/>
        <v>-17.550143266475647</v>
      </c>
      <c r="J23" s="28">
        <f t="shared" si="1"/>
        <v>1.1150805383382982</v>
      </c>
      <c r="K23" s="27">
        <f t="shared" si="2"/>
        <v>1.2344434386810865</v>
      </c>
      <c r="L23" s="18"/>
    </row>
    <row r="24" spans="1:14">
      <c r="A24" s="16"/>
      <c r="B24" s="11" t="s">
        <v>21</v>
      </c>
      <c r="C24" s="25">
        <v>2.72</v>
      </c>
      <c r="D24" s="25">
        <v>1.8790000000000002</v>
      </c>
      <c r="E24" s="25">
        <v>3.3893333333333331</v>
      </c>
      <c r="F24" s="25">
        <v>4.0380000000000003</v>
      </c>
      <c r="G24" s="26">
        <v>3.0233333333333334</v>
      </c>
      <c r="H24" s="28">
        <f t="shared" si="0"/>
        <v>-25.127951130922899</v>
      </c>
      <c r="I24" s="27">
        <f t="shared" si="3"/>
        <v>19.138473642800967</v>
      </c>
      <c r="J24" s="28">
        <f t="shared" si="1"/>
        <v>0.96810380805287322</v>
      </c>
      <c r="K24" s="27">
        <f t="shared" si="2"/>
        <v>1.2992222255588781</v>
      </c>
      <c r="L24" s="18"/>
    </row>
    <row r="25" spans="1:14">
      <c r="A25" s="16"/>
      <c r="B25" s="11" t="s">
        <v>10</v>
      </c>
      <c r="C25" s="25">
        <v>2.0630000000000002</v>
      </c>
      <c r="D25" s="25">
        <v>1.8746666666666669</v>
      </c>
      <c r="E25" s="25">
        <v>2.5143333333333331</v>
      </c>
      <c r="F25" s="25">
        <v>3.3369999999999997</v>
      </c>
      <c r="G25" s="26">
        <v>2.3713333333333333</v>
      </c>
      <c r="H25" s="28">
        <f t="shared" si="0"/>
        <v>-28.938168015183297</v>
      </c>
      <c r="I25" s="27">
        <f t="shared" si="3"/>
        <v>32.719077290202847</v>
      </c>
      <c r="J25" s="28">
        <f t="shared" si="1"/>
        <v>0.75932640468446966</v>
      </c>
      <c r="K25" s="27">
        <f t="shared" si="2"/>
        <v>1.0736762176052441</v>
      </c>
      <c r="L25" s="18"/>
    </row>
    <row r="26" spans="1:14">
      <c r="A26" s="16"/>
      <c r="B26" s="11" t="s">
        <v>8</v>
      </c>
      <c r="C26" s="25">
        <v>1.5326666666666666</v>
      </c>
      <c r="D26" s="25">
        <v>1.2216666666666667</v>
      </c>
      <c r="E26" s="25">
        <v>0.61366666666666669</v>
      </c>
      <c r="F26" s="25">
        <v>1.2796666666666667</v>
      </c>
      <c r="G26" s="26">
        <v>1.298</v>
      </c>
      <c r="H26" s="28">
        <f t="shared" si="0"/>
        <v>1.4326647564469885</v>
      </c>
      <c r="I26" s="27">
        <f t="shared" si="3"/>
        <v>108.52797392721345</v>
      </c>
      <c r="J26" s="28">
        <f t="shared" si="1"/>
        <v>0.41563354228863159</v>
      </c>
      <c r="K26" s="27">
        <f t="shared" si="2"/>
        <v>0.41173139540370918</v>
      </c>
      <c r="L26" s="18"/>
    </row>
    <row r="27" spans="1:14">
      <c r="A27" s="16"/>
      <c r="B27" s="11" t="s">
        <v>18</v>
      </c>
      <c r="C27" s="25">
        <v>1.24</v>
      </c>
      <c r="D27" s="25">
        <v>1.1076666666666666</v>
      </c>
      <c r="E27" s="25">
        <v>1.6733333333333331</v>
      </c>
      <c r="F27" s="25">
        <v>1.3453333333333335</v>
      </c>
      <c r="G27" s="26">
        <v>1.0653333333333332</v>
      </c>
      <c r="H27" s="28">
        <f t="shared" si="0"/>
        <v>-20.812685827552045</v>
      </c>
      <c r="I27" s="27">
        <f t="shared" si="3"/>
        <v>-19.601593625497994</v>
      </c>
      <c r="J27" s="28">
        <f t="shared" si="1"/>
        <v>0.34113117646493746</v>
      </c>
      <c r="K27" s="27">
        <f t="shared" si="2"/>
        <v>0.43285957589199542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3" sqref="I2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138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11.979333333333335</v>
      </c>
      <c r="D13" s="26">
        <v>12.076999999999998</v>
      </c>
      <c r="E13" s="26">
        <v>9.4450000000000003</v>
      </c>
      <c r="F13" s="26">
        <v>7.6133333333333333</v>
      </c>
      <c r="G13" s="26">
        <v>13.267666666666665</v>
      </c>
      <c r="H13" s="28">
        <f t="shared" ref="H13" si="0">IF(OR(OR(G13=0,F13=0),G13=""),"",(G13/F13-1)*100)</f>
        <v>74.268826619964941</v>
      </c>
      <c r="I13" s="27">
        <f>IF(OR(OR(G13=0,F13=0),F13=""),"",(F13/E13-1)*100)</f>
        <v>-19.39297688371272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6.639333333333334</v>
      </c>
      <c r="D14" s="25">
        <f>D13-SUM(D15:D27)</f>
        <v>6.7806666666666651</v>
      </c>
      <c r="E14" s="25">
        <f>E13-SUM(E15:E27)</f>
        <v>5.665</v>
      </c>
      <c r="F14" s="25">
        <f>F13-SUM(F15:F27)</f>
        <v>3.512999999999999</v>
      </c>
      <c r="G14" s="26">
        <f>G13-SUM(G15:G27)</f>
        <v>9.4766666666666648</v>
      </c>
      <c r="H14" s="28">
        <f t="shared" ref="H14:H27" si="3">IF(OR(OR(G14=0,F14=0),G14=""),"",(G14/F14-1)*100)</f>
        <v>169.75993927317586</v>
      </c>
      <c r="I14" s="27">
        <f t="shared" ref="I14:I27" si="4">IF(OR(OR(G14=0,F14=0),F14=""),"",(F14/E14-1)*100)</f>
        <v>-37.987643424536643</v>
      </c>
      <c r="J14" s="28">
        <f t="shared" ref="J14:J27" si="5">IF(G14=0,"",G14/$G$13*100)</f>
        <v>71.426776876114857</v>
      </c>
      <c r="K14" s="27">
        <f t="shared" ref="K14:K27" si="6">IF(F14=0,"",F14/$F$13*100)</f>
        <v>46.142732049036766</v>
      </c>
      <c r="L14" s="18"/>
    </row>
    <row r="15" spans="1:15">
      <c r="A15" s="16"/>
      <c r="B15" s="12" t="s">
        <v>4</v>
      </c>
      <c r="C15" s="109">
        <v>1.5943333333333332</v>
      </c>
      <c r="D15" s="109">
        <v>1.1073333333333333</v>
      </c>
      <c r="E15" s="109">
        <v>0</v>
      </c>
      <c r="F15" s="109">
        <v>2.0710000000000002</v>
      </c>
      <c r="G15" s="109">
        <v>1.1903333333333332</v>
      </c>
      <c r="H15" s="50">
        <f t="shared" ref="H15" si="7">IF(OR(OR(G15=0,F15=0),G15=""),"",(G15/F15-1)*100)</f>
        <v>-42.523740544020619</v>
      </c>
      <c r="I15" s="36"/>
      <c r="J15" s="50">
        <f t="shared" si="5"/>
        <v>8.9716855513403519</v>
      </c>
      <c r="K15" s="36">
        <f t="shared" si="6"/>
        <v>27.202276707530647</v>
      </c>
      <c r="L15" s="18"/>
      <c r="N15" s="23" t="s">
        <v>4</v>
      </c>
      <c r="O15" s="34">
        <f>+G16</f>
        <v>0.65666666666666662</v>
      </c>
    </row>
    <row r="16" spans="1:15">
      <c r="A16" s="16"/>
      <c r="B16" s="11" t="s">
        <v>23</v>
      </c>
      <c r="C16" s="25">
        <v>0</v>
      </c>
      <c r="D16" s="25">
        <v>1.0853333333333333</v>
      </c>
      <c r="E16" s="25">
        <v>1.3326666666666667</v>
      </c>
      <c r="F16" s="25">
        <v>0.35066666666666668</v>
      </c>
      <c r="G16" s="26">
        <v>0.65666666666666662</v>
      </c>
      <c r="H16" s="28">
        <f t="shared" si="3"/>
        <v>87.262357414448658</v>
      </c>
      <c r="I16" s="27">
        <f t="shared" si="4"/>
        <v>-73.686843421710861</v>
      </c>
      <c r="J16" s="28">
        <f t="shared" si="5"/>
        <v>4.9493756752003621</v>
      </c>
      <c r="K16" s="27">
        <f t="shared" si="6"/>
        <v>4.6059544658493872</v>
      </c>
      <c r="L16" s="18"/>
      <c r="N16" s="23" t="s">
        <v>37</v>
      </c>
      <c r="O16" s="34">
        <f>100-O26</f>
        <v>100</v>
      </c>
    </row>
    <row r="17" spans="1:15">
      <c r="A17" s="16"/>
      <c r="B17" s="11" t="s">
        <v>25</v>
      </c>
      <c r="C17" s="25">
        <v>1.1260000000000001</v>
      </c>
      <c r="D17" s="25">
        <v>0.80366666666666664</v>
      </c>
      <c r="E17" s="25">
        <v>0.45700000000000002</v>
      </c>
      <c r="F17" s="25">
        <v>0.16733333333333333</v>
      </c>
      <c r="G17" s="26">
        <v>0.40199999999999997</v>
      </c>
      <c r="H17" s="28">
        <f t="shared" si="3"/>
        <v>140.23904382470116</v>
      </c>
      <c r="I17" s="27">
        <f t="shared" si="4"/>
        <v>-63.38439095550693</v>
      </c>
      <c r="J17" s="28">
        <f t="shared" si="5"/>
        <v>3.029922367660729</v>
      </c>
      <c r="K17" s="27">
        <f t="shared" si="6"/>
        <v>2.1978984238178634</v>
      </c>
      <c r="L17" s="18"/>
      <c r="O17" s="34"/>
    </row>
    <row r="18" spans="1:15">
      <c r="A18" s="16"/>
      <c r="B18" s="11" t="s">
        <v>24</v>
      </c>
      <c r="C18" s="25">
        <v>0.25600000000000001</v>
      </c>
      <c r="D18" s="25">
        <v>0.4306666666666667</v>
      </c>
      <c r="E18" s="25">
        <v>0.33266666666666667</v>
      </c>
      <c r="F18" s="25">
        <v>0</v>
      </c>
      <c r="G18" s="26">
        <v>0.30599999999999999</v>
      </c>
      <c r="H18" s="28" t="str">
        <f t="shared" si="3"/>
        <v/>
      </c>
      <c r="I18" s="27" t="str">
        <f t="shared" si="4"/>
        <v/>
      </c>
      <c r="J18" s="28">
        <f t="shared" si="5"/>
        <v>2.3063588171745848</v>
      </c>
      <c r="K18" s="27" t="str">
        <f t="shared" si="6"/>
        <v/>
      </c>
      <c r="L18" s="18"/>
    </row>
    <row r="19" spans="1:15">
      <c r="A19" s="16"/>
      <c r="B19" s="11" t="s">
        <v>5</v>
      </c>
      <c r="C19" s="25">
        <v>0.28099999999999997</v>
      </c>
      <c r="D19" s="25">
        <v>9.6999999999999989E-2</v>
      </c>
      <c r="E19" s="25">
        <v>0.67866666666666664</v>
      </c>
      <c r="F19" s="25">
        <v>0.41533333333333333</v>
      </c>
      <c r="G19" s="26">
        <v>0.25866666666666666</v>
      </c>
      <c r="H19" s="28">
        <f t="shared" si="3"/>
        <v>-37.720706260032102</v>
      </c>
      <c r="I19" s="27">
        <f t="shared" si="4"/>
        <v>-38.801571709233784</v>
      </c>
      <c r="J19" s="28">
        <f t="shared" si="5"/>
        <v>1.9496017888098887</v>
      </c>
      <c r="K19" s="27">
        <f t="shared" si="6"/>
        <v>5.4553415061295967</v>
      </c>
      <c r="L19" s="18"/>
    </row>
    <row r="20" spans="1:15">
      <c r="A20" s="16"/>
      <c r="B20" s="11" t="s">
        <v>21</v>
      </c>
      <c r="C20" s="25">
        <v>0.21233333333333335</v>
      </c>
      <c r="D20" s="25">
        <v>0.35566666666666663</v>
      </c>
      <c r="E20" s="25">
        <v>0.21766666666666667</v>
      </c>
      <c r="F20" s="25">
        <v>0.45033333333333331</v>
      </c>
      <c r="G20" s="26">
        <v>0.21266666666666667</v>
      </c>
      <c r="H20" s="28">
        <f t="shared" si="3"/>
        <v>-52.775721687638779</v>
      </c>
      <c r="I20" s="27">
        <f t="shared" si="4"/>
        <v>106.89127105666154</v>
      </c>
      <c r="J20" s="28">
        <f t="shared" si="5"/>
        <v>1.6028942542019449</v>
      </c>
      <c r="K20" s="27">
        <f t="shared" si="6"/>
        <v>5.915061295971979</v>
      </c>
      <c r="L20" s="18"/>
    </row>
    <row r="21" spans="1:15">
      <c r="A21" s="16"/>
      <c r="B21" s="11" t="s">
        <v>10</v>
      </c>
      <c r="C21" s="25">
        <v>0.43566666666666665</v>
      </c>
      <c r="D21" s="25">
        <v>0.23333333333333331</v>
      </c>
      <c r="E21" s="25">
        <v>0.10433333333333333</v>
      </c>
      <c r="F21" s="25">
        <v>8.3333333333333329E-2</v>
      </c>
      <c r="G21" s="26">
        <v>0.18933333333333335</v>
      </c>
      <c r="H21" s="28">
        <f t="shared" si="3"/>
        <v>127.20000000000002</v>
      </c>
      <c r="I21" s="27">
        <f t="shared" si="4"/>
        <v>-20.127795527156557</v>
      </c>
      <c r="J21" s="28">
        <f t="shared" si="5"/>
        <v>1.4270281134587848</v>
      </c>
      <c r="K21" s="27">
        <f t="shared" si="6"/>
        <v>1.0945709281961471</v>
      </c>
      <c r="L21" s="18"/>
    </row>
    <row r="22" spans="1:15">
      <c r="A22" s="16"/>
      <c r="B22" s="11" t="s">
        <v>22</v>
      </c>
      <c r="C22" s="25">
        <v>0.249</v>
      </c>
      <c r="D22" s="25">
        <v>8.1000000000000003E-2</v>
      </c>
      <c r="E22" s="25">
        <v>0.10833333333333334</v>
      </c>
      <c r="F22" s="25">
        <v>0</v>
      </c>
      <c r="G22" s="26">
        <v>0.18666666666666668</v>
      </c>
      <c r="H22" s="28" t="str">
        <f t="shared" si="3"/>
        <v/>
      </c>
      <c r="I22" s="27" t="str">
        <f t="shared" si="4"/>
        <v/>
      </c>
      <c r="J22" s="28">
        <f t="shared" si="5"/>
        <v>1.4069291259452807</v>
      </c>
      <c r="K22" s="27" t="str">
        <f t="shared" si="6"/>
        <v/>
      </c>
      <c r="L22" s="18"/>
    </row>
    <row r="23" spans="1:15">
      <c r="A23" s="16"/>
      <c r="B23" s="11" t="s">
        <v>8</v>
      </c>
      <c r="C23" s="25">
        <v>0.13033333333333333</v>
      </c>
      <c r="D23" s="25">
        <v>0</v>
      </c>
      <c r="E23" s="25">
        <v>8.8333333333333333E-2</v>
      </c>
      <c r="F23" s="25">
        <v>4.6999999999999993E-2</v>
      </c>
      <c r="G23" s="26">
        <v>0.18299999999999997</v>
      </c>
      <c r="H23" s="28">
        <f t="shared" si="3"/>
        <v>289.36170212765956</v>
      </c>
      <c r="I23" s="27">
        <f t="shared" si="4"/>
        <v>-46.792452830188694</v>
      </c>
      <c r="J23" s="28">
        <f t="shared" si="5"/>
        <v>1.3792930181142125</v>
      </c>
      <c r="K23" s="27">
        <f t="shared" si="6"/>
        <v>0.61733800350262691</v>
      </c>
      <c r="L23" s="18"/>
    </row>
    <row r="24" spans="1:15">
      <c r="A24" s="16"/>
      <c r="B24" s="11" t="s">
        <v>7</v>
      </c>
      <c r="C24" s="25">
        <v>0.58733333333333337</v>
      </c>
      <c r="D24" s="25">
        <v>0.48199999999999998</v>
      </c>
      <c r="E24" s="25">
        <v>0.19066666666666668</v>
      </c>
      <c r="F24" s="25">
        <v>0.155</v>
      </c>
      <c r="G24" s="26">
        <v>0.13666666666666669</v>
      </c>
      <c r="H24" s="28">
        <f t="shared" si="3"/>
        <v>-11.827956989247301</v>
      </c>
      <c r="I24" s="27">
        <f t="shared" si="4"/>
        <v>-18.706293706293707</v>
      </c>
      <c r="J24" s="28">
        <f t="shared" si="5"/>
        <v>1.0300731100670806</v>
      </c>
      <c r="K24" s="27">
        <f t="shared" si="6"/>
        <v>2.0359019264448337</v>
      </c>
      <c r="L24" s="18"/>
    </row>
    <row r="25" spans="1:15">
      <c r="A25" s="16"/>
      <c r="B25" s="11" t="s">
        <v>18</v>
      </c>
      <c r="C25" s="25">
        <v>0.25433333333333336</v>
      </c>
      <c r="D25" s="25">
        <v>0.17666666666666667</v>
      </c>
      <c r="E25" s="25">
        <v>4.5333333333333337E-2</v>
      </c>
      <c r="F25" s="25">
        <v>0.221</v>
      </c>
      <c r="G25" s="26">
        <v>6.8999999999999992E-2</v>
      </c>
      <c r="H25" s="28">
        <f t="shared" si="3"/>
        <v>-68.778280542986423</v>
      </c>
      <c r="I25" s="27">
        <f t="shared" si="4"/>
        <v>387.5</v>
      </c>
      <c r="J25" s="28">
        <f t="shared" si="5"/>
        <v>0.52006130191191613</v>
      </c>
      <c r="K25" s="27">
        <f t="shared" si="6"/>
        <v>2.9028021015761825</v>
      </c>
      <c r="L25" s="18"/>
    </row>
    <row r="26" spans="1:15">
      <c r="A26" s="16"/>
      <c r="B26" s="11" t="s">
        <v>19</v>
      </c>
      <c r="C26" s="25">
        <v>0.113</v>
      </c>
      <c r="D26" s="25">
        <v>0.13500000000000001</v>
      </c>
      <c r="E26" s="25">
        <v>0.12</v>
      </c>
      <c r="F26" s="25">
        <v>0.13933333333333334</v>
      </c>
      <c r="G26" s="26">
        <v>0</v>
      </c>
      <c r="H26" s="28" t="str">
        <f t="shared" si="3"/>
        <v/>
      </c>
      <c r="I26" s="27" t="str">
        <f t="shared" si="4"/>
        <v/>
      </c>
      <c r="J26" s="28" t="str">
        <f t="shared" si="5"/>
        <v/>
      </c>
      <c r="K26" s="27">
        <f t="shared" si="6"/>
        <v>1.8301225919439581</v>
      </c>
      <c r="L26" s="18"/>
    </row>
    <row r="27" spans="1:15" s="23" customFormat="1">
      <c r="A27" s="16"/>
      <c r="B27" s="11" t="s">
        <v>20</v>
      </c>
      <c r="C27" s="25">
        <v>0.10066666666666667</v>
      </c>
      <c r="D27" s="25">
        <v>0.30866666666666664</v>
      </c>
      <c r="E27" s="25">
        <v>0.10433333333333333</v>
      </c>
      <c r="F27" s="25">
        <v>0</v>
      </c>
      <c r="G27" s="26">
        <v>0</v>
      </c>
      <c r="H27" s="28" t="str">
        <f t="shared" si="3"/>
        <v/>
      </c>
      <c r="I27" s="27" t="str">
        <f t="shared" si="4"/>
        <v/>
      </c>
      <c r="J27" s="28" t="str">
        <f t="shared" si="5"/>
        <v/>
      </c>
      <c r="K27" s="27" t="str">
        <f t="shared" si="6"/>
        <v/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74" t="s">
        <v>191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74" t="s">
        <v>105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92" t="s">
        <v>173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2" sqref="I22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137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175.23533333333333</v>
      </c>
      <c r="D13" s="26">
        <v>203.65133333333333</v>
      </c>
      <c r="E13" s="26">
        <v>223.84066666666664</v>
      </c>
      <c r="F13" s="26">
        <v>237.39</v>
      </c>
      <c r="G13" s="26">
        <v>227.80733333333333</v>
      </c>
      <c r="H13" s="28">
        <f t="shared" ref="H13:H27" si="0">IF(OR(OR(G13=0,F13=0),G13=""),"",(G13/F13-1)*100)</f>
        <v>-4.0366766361964128</v>
      </c>
      <c r="I13" s="27">
        <f>IF(OR(OR(G13=0,F13=0),F13=""),"",(F13/E13-1)*100)</f>
        <v>6.0531151622731816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74.182333333333332</v>
      </c>
      <c r="D14" s="25">
        <f>D13-SUM(D15:D27)</f>
        <v>103.70066666666662</v>
      </c>
      <c r="E14" s="25">
        <f>E13-SUM(E15:E27)</f>
        <v>91.308999999999969</v>
      </c>
      <c r="F14" s="25">
        <f>F13-SUM(F15:F27)</f>
        <v>112.10033333333331</v>
      </c>
      <c r="G14" s="26">
        <f>G13-SUM(G15:G27)</f>
        <v>91.292999999999978</v>
      </c>
      <c r="H14" s="28">
        <f t="shared" si="0"/>
        <v>-18.56134831594316</v>
      </c>
      <c r="I14" s="27">
        <f>IF(OR(OR(G14=0,F14=0),F14=""),"",(F14/E14-1)*100)</f>
        <v>22.770300116454401</v>
      </c>
      <c r="J14" s="28">
        <f t="shared" si="1"/>
        <v>40.074653727857736</v>
      </c>
      <c r="K14" s="27">
        <f t="shared" si="2"/>
        <v>47.222011598354321</v>
      </c>
      <c r="L14" s="18"/>
    </row>
    <row r="15" spans="1:15">
      <c r="A15" s="16"/>
      <c r="B15" s="12" t="s">
        <v>4</v>
      </c>
      <c r="C15" s="109">
        <v>30.076333333333338</v>
      </c>
      <c r="D15" s="109">
        <v>35.208333333333336</v>
      </c>
      <c r="E15" s="109">
        <v>38.864333333333335</v>
      </c>
      <c r="F15" s="109">
        <v>29.087999999999997</v>
      </c>
      <c r="G15" s="109">
        <v>41.974333333333334</v>
      </c>
      <c r="H15" s="50">
        <f t="shared" si="0"/>
        <v>44.30120095342869</v>
      </c>
      <c r="I15" s="36">
        <f t="shared" ref="I15:I27" si="3">IF(OR(OR(G15=0,F15=0),F15=""),"",(F15/E15-1)*100)</f>
        <v>-25.155026459564478</v>
      </c>
      <c r="J15" s="50">
        <f t="shared" si="1"/>
        <v>18.425365294064282</v>
      </c>
      <c r="K15" s="36">
        <f t="shared" si="2"/>
        <v>12.253254138759004</v>
      </c>
      <c r="L15" s="18"/>
      <c r="N15" s="23" t="s">
        <v>4</v>
      </c>
      <c r="O15" s="34">
        <f>J15</f>
        <v>18.425365294064282</v>
      </c>
    </row>
    <row r="16" spans="1:15">
      <c r="A16" s="16"/>
      <c r="B16" s="11" t="s">
        <v>23</v>
      </c>
      <c r="C16" s="25">
        <v>19.322999999999997</v>
      </c>
      <c r="D16" s="25">
        <v>22.747</v>
      </c>
      <c r="E16" s="25">
        <v>35.905000000000001</v>
      </c>
      <c r="F16" s="25">
        <v>29.672666666666668</v>
      </c>
      <c r="G16" s="26">
        <v>29.082666666666668</v>
      </c>
      <c r="H16" s="28">
        <f t="shared" si="0"/>
        <v>-1.9883619043339573</v>
      </c>
      <c r="I16" s="27">
        <f t="shared" si="3"/>
        <v>-17.357842454625626</v>
      </c>
      <c r="J16" s="28">
        <f t="shared" si="1"/>
        <v>12.766343489088733</v>
      </c>
      <c r="K16" s="27">
        <f t="shared" si="2"/>
        <v>12.499543648286226</v>
      </c>
      <c r="L16" s="18"/>
      <c r="N16" s="23" t="s">
        <v>37</v>
      </c>
      <c r="O16" s="34">
        <f>100-O15</f>
        <v>81.574634705935722</v>
      </c>
    </row>
    <row r="17" spans="1:14">
      <c r="A17" s="16"/>
      <c r="B17" s="11" t="s">
        <v>24</v>
      </c>
      <c r="C17" s="25">
        <v>13.253333333333332</v>
      </c>
      <c r="D17" s="25">
        <v>11.05</v>
      </c>
      <c r="E17" s="25">
        <v>21.535999999999998</v>
      </c>
      <c r="F17" s="25">
        <v>21.531333333333333</v>
      </c>
      <c r="G17" s="26">
        <v>24.083666666666669</v>
      </c>
      <c r="H17" s="28">
        <f t="shared" si="0"/>
        <v>11.854042171099511</v>
      </c>
      <c r="I17" s="27">
        <f t="shared" si="3"/>
        <v>-2.1669143140157221E-2</v>
      </c>
      <c r="J17" s="28">
        <f t="shared" si="1"/>
        <v>10.571945298805131</v>
      </c>
      <c r="K17" s="27">
        <f t="shared" si="2"/>
        <v>9.0700254152800603</v>
      </c>
      <c r="L17" s="18"/>
    </row>
    <row r="18" spans="1:14">
      <c r="A18" s="16"/>
      <c r="B18" s="11" t="s">
        <v>20</v>
      </c>
      <c r="C18" s="25">
        <v>4.7236666666666665</v>
      </c>
      <c r="D18" s="25">
        <v>2.3740000000000001</v>
      </c>
      <c r="E18" s="25">
        <v>3.3333333333333335</v>
      </c>
      <c r="F18" s="25">
        <v>6.2729999999999997</v>
      </c>
      <c r="G18" s="26">
        <v>7.9766666666666666</v>
      </c>
      <c r="H18" s="28">
        <f t="shared" si="0"/>
        <v>27.158722567617843</v>
      </c>
      <c r="I18" s="27">
        <f t="shared" si="3"/>
        <v>88.19</v>
      </c>
      <c r="J18" s="28">
        <f t="shared" si="1"/>
        <v>3.5014968789415617</v>
      </c>
      <c r="K18" s="27">
        <f t="shared" si="2"/>
        <v>2.6424870466321244</v>
      </c>
      <c r="L18" s="18"/>
    </row>
    <row r="19" spans="1:14">
      <c r="A19" s="16"/>
      <c r="B19" s="11" t="s">
        <v>7</v>
      </c>
      <c r="C19" s="25">
        <v>3.9249999999999998</v>
      </c>
      <c r="D19" s="25">
        <v>3.4359999999999999</v>
      </c>
      <c r="E19" s="25">
        <v>3.2773333333333334</v>
      </c>
      <c r="F19" s="25">
        <v>5.4856666666666669</v>
      </c>
      <c r="G19" s="26">
        <v>5.5740000000000007</v>
      </c>
      <c r="H19" s="28">
        <f t="shared" si="0"/>
        <v>1.6102570334812105</v>
      </c>
      <c r="I19" s="27">
        <f t="shared" si="3"/>
        <v>67.382017900732308</v>
      </c>
      <c r="J19" s="28">
        <f t="shared" si="1"/>
        <v>2.4468044634208446</v>
      </c>
      <c r="K19" s="27">
        <f t="shared" si="2"/>
        <v>2.3108246626507718</v>
      </c>
      <c r="L19" s="18"/>
    </row>
    <row r="20" spans="1:14">
      <c r="A20" s="16"/>
      <c r="B20" s="11" t="s">
        <v>19</v>
      </c>
      <c r="C20" s="25">
        <v>5.7643333333333331</v>
      </c>
      <c r="D20" s="25">
        <v>2.7013333333333329</v>
      </c>
      <c r="E20" s="25">
        <v>2.82</v>
      </c>
      <c r="F20" s="25">
        <v>3.8483333333333332</v>
      </c>
      <c r="G20" s="26">
        <v>5.3986666666666663</v>
      </c>
      <c r="H20" s="28">
        <f t="shared" si="0"/>
        <v>40.285838025119091</v>
      </c>
      <c r="I20" s="27">
        <f t="shared" si="3"/>
        <v>36.465721040189123</v>
      </c>
      <c r="J20" s="28">
        <f t="shared" si="1"/>
        <v>2.3698388404236326</v>
      </c>
      <c r="K20" s="27">
        <f t="shared" si="2"/>
        <v>1.6211017032450117</v>
      </c>
      <c r="L20" s="18"/>
    </row>
    <row r="21" spans="1:14">
      <c r="A21" s="16"/>
      <c r="B21" s="11" t="s">
        <v>22</v>
      </c>
      <c r="C21" s="25">
        <v>4.7779999999999996</v>
      </c>
      <c r="D21" s="25">
        <v>4.7396666666666674</v>
      </c>
      <c r="E21" s="25">
        <v>6.1636666666666668</v>
      </c>
      <c r="F21" s="25">
        <v>8.1596666666666664</v>
      </c>
      <c r="G21" s="26">
        <v>5.1786666666666674</v>
      </c>
      <c r="H21" s="28">
        <f t="shared" si="0"/>
        <v>-36.533355120715704</v>
      </c>
      <c r="I21" s="27">
        <f t="shared" si="3"/>
        <v>32.383321615921254</v>
      </c>
      <c r="J21" s="28">
        <f t="shared" si="1"/>
        <v>2.2732660054841669</v>
      </c>
      <c r="K21" s="27">
        <f t="shared" si="2"/>
        <v>3.437241108162377</v>
      </c>
      <c r="L21" s="18"/>
    </row>
    <row r="22" spans="1:14">
      <c r="A22" s="16"/>
      <c r="B22" s="11" t="s">
        <v>18</v>
      </c>
      <c r="C22" s="25">
        <v>2.9053333333333335</v>
      </c>
      <c r="D22" s="25">
        <v>3.2106666666666666</v>
      </c>
      <c r="E22" s="25">
        <v>3.0886666666666667</v>
      </c>
      <c r="F22" s="25">
        <v>3.0550000000000002</v>
      </c>
      <c r="G22" s="26">
        <v>3.8329999999999997</v>
      </c>
      <c r="H22" s="28">
        <f t="shared" si="0"/>
        <v>25.466448445171828</v>
      </c>
      <c r="I22" s="27">
        <f t="shared" si="3"/>
        <v>-1.0900064752859873</v>
      </c>
      <c r="J22" s="28">
        <f t="shared" si="1"/>
        <v>1.68256216510443</v>
      </c>
      <c r="K22" s="27">
        <f t="shared" si="2"/>
        <v>1.2869118328488987</v>
      </c>
      <c r="L22" s="18"/>
    </row>
    <row r="23" spans="1:14">
      <c r="A23" s="16"/>
      <c r="B23" s="11" t="s">
        <v>10</v>
      </c>
      <c r="C23" s="25">
        <v>1.0449999999999999</v>
      </c>
      <c r="D23" s="25">
        <v>2.2523333333333331</v>
      </c>
      <c r="E23" s="25">
        <v>2.9039999999999999</v>
      </c>
      <c r="F23" s="25">
        <v>3.0993333333333335</v>
      </c>
      <c r="G23" s="26">
        <v>3.4433333333333334</v>
      </c>
      <c r="H23" s="28">
        <f t="shared" si="0"/>
        <v>11.09916110991611</v>
      </c>
      <c r="I23" s="27">
        <f t="shared" si="3"/>
        <v>6.7263544536271924</v>
      </c>
      <c r="J23" s="28">
        <f t="shared" si="1"/>
        <v>1.5115111892798301</v>
      </c>
      <c r="K23" s="27">
        <f t="shared" si="2"/>
        <v>1.3055871491357403</v>
      </c>
      <c r="L23" s="18"/>
    </row>
    <row r="24" spans="1:14">
      <c r="A24" s="16"/>
      <c r="B24" s="11" t="s">
        <v>187</v>
      </c>
      <c r="C24" s="25">
        <v>3.6443333333333334</v>
      </c>
      <c r="D24" s="25">
        <v>3.4979999999999998</v>
      </c>
      <c r="E24" s="25">
        <v>5.0473333333333334</v>
      </c>
      <c r="F24" s="25">
        <v>4.9720000000000004</v>
      </c>
      <c r="G24" s="26">
        <v>3.2563333333333335</v>
      </c>
      <c r="H24" s="28">
        <f t="shared" si="0"/>
        <v>-34.506570126039151</v>
      </c>
      <c r="I24" s="27">
        <f t="shared" si="3"/>
        <v>-1.492537313432829</v>
      </c>
      <c r="J24" s="28">
        <f t="shared" si="1"/>
        <v>1.4294242795812837</v>
      </c>
      <c r="K24" s="27">
        <f t="shared" si="2"/>
        <v>2.0944437423648852</v>
      </c>
      <c r="L24" s="18"/>
    </row>
    <row r="25" spans="1:14">
      <c r="A25" s="16"/>
      <c r="B25" s="11" t="s">
        <v>5</v>
      </c>
      <c r="C25" s="25">
        <v>2.567333333333333</v>
      </c>
      <c r="D25" s="25">
        <v>1.2313333333333334</v>
      </c>
      <c r="E25" s="25">
        <v>2.7840000000000003</v>
      </c>
      <c r="F25" s="25">
        <v>3.9616666666666673</v>
      </c>
      <c r="G25" s="26">
        <v>2.7243333333333335</v>
      </c>
      <c r="H25" s="28">
        <f t="shared" si="0"/>
        <v>-31.232646192679859</v>
      </c>
      <c r="I25" s="27">
        <f t="shared" si="3"/>
        <v>42.301245210727977</v>
      </c>
      <c r="J25" s="28">
        <f t="shared" si="1"/>
        <v>1.1958936060003922</v>
      </c>
      <c r="K25" s="27">
        <f t="shared" si="2"/>
        <v>1.6688431133015997</v>
      </c>
      <c r="L25" s="18"/>
    </row>
    <row r="26" spans="1:14">
      <c r="A26" s="16"/>
      <c r="B26" s="11" t="s">
        <v>8</v>
      </c>
      <c r="C26" s="25">
        <v>2.2806666666666664</v>
      </c>
      <c r="D26" s="25">
        <v>2.3716666666666666</v>
      </c>
      <c r="E26" s="25">
        <v>2.2749999999999999</v>
      </c>
      <c r="F26" s="25">
        <v>2.8580000000000001</v>
      </c>
      <c r="G26" s="26">
        <v>2.5293333333333332</v>
      </c>
      <c r="H26" s="28">
        <f t="shared" si="0"/>
        <v>-11.499883368322838</v>
      </c>
      <c r="I26" s="27">
        <f t="shared" si="3"/>
        <v>25.626373626373635</v>
      </c>
      <c r="J26" s="28">
        <f t="shared" si="1"/>
        <v>1.1102949568495013</v>
      </c>
      <c r="K26" s="27">
        <f t="shared" si="2"/>
        <v>1.2039260288975948</v>
      </c>
      <c r="L26" s="18"/>
    </row>
    <row r="27" spans="1:14">
      <c r="A27" s="16"/>
      <c r="B27" s="11" t="s">
        <v>25</v>
      </c>
      <c r="C27" s="25">
        <v>6.7666666666666666</v>
      </c>
      <c r="D27" s="25">
        <v>5.1303333333333327</v>
      </c>
      <c r="E27" s="25">
        <v>4.5329999999999995</v>
      </c>
      <c r="F27" s="25">
        <v>3.2850000000000001</v>
      </c>
      <c r="G27" s="26">
        <v>1.4593333333333334</v>
      </c>
      <c r="H27" s="28">
        <f t="shared" si="0"/>
        <v>-55.575849822425162</v>
      </c>
      <c r="I27" s="27">
        <f t="shared" si="3"/>
        <v>-27.531436135009912</v>
      </c>
      <c r="J27" s="28">
        <f t="shared" si="1"/>
        <v>0.64059980509846037</v>
      </c>
      <c r="K27" s="27">
        <f t="shared" si="2"/>
        <v>1.3837988120813853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136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493.93566666666669</v>
      </c>
      <c r="D13" s="26">
        <v>475.96433333333334</v>
      </c>
      <c r="E13" s="26">
        <v>595.65433333333328</v>
      </c>
      <c r="F13" s="26">
        <v>633.47300000000007</v>
      </c>
      <c r="G13" s="26">
        <v>611.66499999999996</v>
      </c>
      <c r="H13" s="28">
        <f t="shared" ref="H13:H27" si="0">IF(OR(OR(G13=0,F13=0),G13=""),"",(G13/F13-1)*100)</f>
        <v>-3.4426092351213189</v>
      </c>
      <c r="I13" s="27">
        <f>IF(OR(OR(G13=0,F13=0),F13=""),"",(F13/E13-1)*100)</f>
        <v>6.3490962040064769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202.84200000000004</v>
      </c>
      <c r="D14" s="25">
        <f>D13-SUM(D15:D27)</f>
        <v>190.91300000000001</v>
      </c>
      <c r="E14" s="25">
        <f>E13-SUM(E15:E27)</f>
        <v>261.16866666666664</v>
      </c>
      <c r="F14" s="25">
        <f>F13-SUM(F15:F27)</f>
        <v>274.0993333333335</v>
      </c>
      <c r="G14" s="26">
        <f>G13-SUM(G15:G27)</f>
        <v>256.58866666666665</v>
      </c>
      <c r="H14" s="28">
        <f t="shared" si="0"/>
        <v>-6.3884382547446883</v>
      </c>
      <c r="I14" s="27">
        <f>IF(OR(OR(G14=0,F14=0),F14=""),"",(F14/E14-1)*100)</f>
        <v>4.9510788685728668</v>
      </c>
      <c r="J14" s="28">
        <f t="shared" si="1"/>
        <v>41.94921512047717</v>
      </c>
      <c r="K14" s="27">
        <f t="shared" si="2"/>
        <v>43.269300085928442</v>
      </c>
      <c r="L14" s="18"/>
    </row>
    <row r="15" spans="1:15">
      <c r="A15" s="16"/>
      <c r="B15" s="12" t="s">
        <v>4</v>
      </c>
      <c r="C15" s="109">
        <v>87.719333333333338</v>
      </c>
      <c r="D15" s="109">
        <v>98.676999999999978</v>
      </c>
      <c r="E15" s="109">
        <v>102.87933333333335</v>
      </c>
      <c r="F15" s="109">
        <v>121.69433333333332</v>
      </c>
      <c r="G15" s="109">
        <v>112.44633333333336</v>
      </c>
      <c r="H15" s="50">
        <f t="shared" si="0"/>
        <v>-7.5993678149899875</v>
      </c>
      <c r="I15" s="36">
        <f t="shared" ref="I15:I27" si="3">IF(OR(OR(G15=0,F15=0),F15=""),"",(F15/E15-1)*100)</f>
        <v>18.288415554792302</v>
      </c>
      <c r="J15" s="50">
        <f t="shared" si="1"/>
        <v>18.38364682192595</v>
      </c>
      <c r="K15" s="36">
        <f t="shared" si="2"/>
        <v>19.21065828114747</v>
      </c>
      <c r="L15" s="18"/>
      <c r="N15" s="23" t="s">
        <v>4</v>
      </c>
      <c r="O15" s="34">
        <f>J15</f>
        <v>18.38364682192595</v>
      </c>
    </row>
    <row r="16" spans="1:15">
      <c r="A16" s="16"/>
      <c r="B16" s="11" t="s">
        <v>23</v>
      </c>
      <c r="C16" s="55">
        <v>54.193666666666665</v>
      </c>
      <c r="D16" s="55">
        <v>50.080666666666666</v>
      </c>
      <c r="E16" s="55">
        <v>74.076000000000008</v>
      </c>
      <c r="F16" s="55">
        <v>68.543666666666681</v>
      </c>
      <c r="G16" s="56">
        <v>62.387999999999998</v>
      </c>
      <c r="H16" s="28">
        <f t="shared" si="0"/>
        <v>-8.9806498047473653</v>
      </c>
      <c r="I16" s="27">
        <f t="shared" si="3"/>
        <v>-7.4684558201486677</v>
      </c>
      <c r="J16" s="28">
        <f t="shared" si="1"/>
        <v>10.199700816623478</v>
      </c>
      <c r="K16" s="27">
        <f t="shared" si="2"/>
        <v>10.820298050061593</v>
      </c>
      <c r="L16" s="18"/>
      <c r="N16" s="23" t="s">
        <v>37</v>
      </c>
      <c r="O16" s="34">
        <f>100-O15</f>
        <v>81.61635317807405</v>
      </c>
    </row>
    <row r="17" spans="1:14">
      <c r="A17" s="16"/>
      <c r="B17" s="11" t="s">
        <v>24</v>
      </c>
      <c r="C17" s="25">
        <v>37.420666666666669</v>
      </c>
      <c r="D17" s="25">
        <v>37.811666666666667</v>
      </c>
      <c r="E17" s="25">
        <v>44.237666666666676</v>
      </c>
      <c r="F17" s="25">
        <v>43.288333333333334</v>
      </c>
      <c r="G17" s="26">
        <v>50.343666666666671</v>
      </c>
      <c r="H17" s="28">
        <f t="shared" si="0"/>
        <v>16.298463789319694</v>
      </c>
      <c r="I17" s="27">
        <f t="shared" si="3"/>
        <v>-2.1459841914507449</v>
      </c>
      <c r="J17" s="28">
        <f t="shared" si="1"/>
        <v>8.2305946337728439</v>
      </c>
      <c r="K17" s="27">
        <f t="shared" si="2"/>
        <v>6.8334930349570282</v>
      </c>
      <c r="L17" s="18"/>
    </row>
    <row r="18" spans="1:14">
      <c r="A18" s="16"/>
      <c r="B18" s="11" t="s">
        <v>25</v>
      </c>
      <c r="C18" s="25">
        <v>23.504666666666665</v>
      </c>
      <c r="D18" s="25">
        <v>21.027666666666665</v>
      </c>
      <c r="E18" s="25">
        <v>16.242999999999999</v>
      </c>
      <c r="F18" s="25">
        <v>20.732666666666667</v>
      </c>
      <c r="G18" s="26">
        <v>19.747333333333334</v>
      </c>
      <c r="H18" s="28">
        <f t="shared" si="0"/>
        <v>-4.7525643911379811</v>
      </c>
      <c r="I18" s="27">
        <f t="shared" si="3"/>
        <v>27.640624679349067</v>
      </c>
      <c r="J18" s="28">
        <f t="shared" si="1"/>
        <v>3.2284556633669306</v>
      </c>
      <c r="K18" s="27">
        <f t="shared" si="2"/>
        <v>3.2728571962288315</v>
      </c>
      <c r="L18" s="18"/>
    </row>
    <row r="19" spans="1:14">
      <c r="A19" s="16"/>
      <c r="B19" s="11" t="s">
        <v>20</v>
      </c>
      <c r="C19" s="25">
        <v>13.420333333333332</v>
      </c>
      <c r="D19" s="25">
        <v>7.8486666666666665</v>
      </c>
      <c r="E19" s="25">
        <v>10.327</v>
      </c>
      <c r="F19" s="25">
        <v>16.753666666666664</v>
      </c>
      <c r="G19" s="26">
        <v>19.123999999999999</v>
      </c>
      <c r="H19" s="28">
        <f t="shared" si="0"/>
        <v>14.148146674359863</v>
      </c>
      <c r="I19" s="27">
        <f t="shared" si="3"/>
        <v>62.231690390884722</v>
      </c>
      <c r="J19" s="28">
        <f t="shared" si="1"/>
        <v>3.1265480287412224</v>
      </c>
      <c r="K19" s="27">
        <f t="shared" si="2"/>
        <v>2.6447325563467841</v>
      </c>
      <c r="L19" s="18"/>
    </row>
    <row r="20" spans="1:14">
      <c r="A20" s="16"/>
      <c r="B20" s="11" t="s">
        <v>22</v>
      </c>
      <c r="C20" s="25">
        <v>12.158000000000001</v>
      </c>
      <c r="D20" s="25">
        <v>12.276666666666666</v>
      </c>
      <c r="E20" s="25">
        <v>14.809333333333333</v>
      </c>
      <c r="F20" s="25">
        <v>19.852999999999998</v>
      </c>
      <c r="G20" s="26">
        <v>16.234333333333336</v>
      </c>
      <c r="H20" s="28">
        <f t="shared" si="0"/>
        <v>-18.227304017864622</v>
      </c>
      <c r="I20" s="27">
        <f t="shared" si="3"/>
        <v>34.057351219951371</v>
      </c>
      <c r="J20" s="28">
        <f t="shared" si="1"/>
        <v>2.6541216733560589</v>
      </c>
      <c r="K20" s="27">
        <f t="shared" si="2"/>
        <v>3.1339930825781042</v>
      </c>
      <c r="L20" s="18"/>
    </row>
    <row r="21" spans="1:14">
      <c r="A21" s="16"/>
      <c r="B21" s="11" t="s">
        <v>19</v>
      </c>
      <c r="C21" s="25">
        <v>13.294333333333332</v>
      </c>
      <c r="D21" s="25">
        <v>8.3139999999999983</v>
      </c>
      <c r="E21" s="25">
        <v>16.631333333333334</v>
      </c>
      <c r="F21" s="25">
        <v>19.829666666666665</v>
      </c>
      <c r="G21" s="26">
        <v>15.128666666666668</v>
      </c>
      <c r="H21" s="28">
        <f t="shared" si="0"/>
        <v>-23.706903797340672</v>
      </c>
      <c r="I21" s="27">
        <f t="shared" si="3"/>
        <v>19.230769230769205</v>
      </c>
      <c r="J21" s="28">
        <f t="shared" si="1"/>
        <v>2.4733582380333461</v>
      </c>
      <c r="K21" s="27">
        <f t="shared" si="2"/>
        <v>3.130309684338032</v>
      </c>
      <c r="L21" s="18"/>
    </row>
    <row r="22" spans="1:14">
      <c r="A22" s="16"/>
      <c r="B22" s="11" t="s">
        <v>7</v>
      </c>
      <c r="C22" s="25">
        <v>12.266666666666666</v>
      </c>
      <c r="D22" s="25">
        <v>14.088333333333333</v>
      </c>
      <c r="E22" s="25">
        <v>14.984333333333332</v>
      </c>
      <c r="F22" s="25">
        <v>10.632999999999999</v>
      </c>
      <c r="G22" s="26">
        <v>15.117333333333333</v>
      </c>
      <c r="H22" s="28">
        <f t="shared" si="0"/>
        <v>42.173735853788521</v>
      </c>
      <c r="I22" s="27">
        <f t="shared" si="3"/>
        <v>-29.039218739572437</v>
      </c>
      <c r="J22" s="28">
        <f t="shared" si="1"/>
        <v>2.4715053719492426</v>
      </c>
      <c r="K22" s="27">
        <f t="shared" si="2"/>
        <v>1.6785245780009566</v>
      </c>
      <c r="L22" s="18"/>
    </row>
    <row r="23" spans="1:14">
      <c r="A23" s="16"/>
      <c r="B23" s="11" t="s">
        <v>5</v>
      </c>
      <c r="C23" s="25">
        <v>12.927666666666667</v>
      </c>
      <c r="D23" s="25">
        <v>9.1616666666666671</v>
      </c>
      <c r="E23" s="25">
        <v>12.922666666666666</v>
      </c>
      <c r="F23" s="25">
        <v>9.006333333333334</v>
      </c>
      <c r="G23" s="26">
        <v>11.909333333333334</v>
      </c>
      <c r="H23" s="28">
        <f t="shared" si="0"/>
        <v>32.232873163329501</v>
      </c>
      <c r="I23" s="27">
        <f t="shared" si="3"/>
        <v>-30.30592241023524</v>
      </c>
      <c r="J23" s="28">
        <f t="shared" si="1"/>
        <v>1.9470352780252811</v>
      </c>
      <c r="K23" s="27">
        <f t="shared" si="2"/>
        <v>1.4217391006930578</v>
      </c>
      <c r="L23" s="18"/>
    </row>
    <row r="24" spans="1:14">
      <c r="A24" s="16"/>
      <c r="B24" s="11" t="s">
        <v>21</v>
      </c>
      <c r="C24" s="25">
        <v>6.6936666666666662</v>
      </c>
      <c r="D24" s="25">
        <v>6.6626666666666665</v>
      </c>
      <c r="E24" s="25">
        <v>5.6866666666666674</v>
      </c>
      <c r="F24" s="25">
        <v>8.4420000000000002</v>
      </c>
      <c r="G24" s="26">
        <v>9.4276666666666671</v>
      </c>
      <c r="H24" s="28">
        <f t="shared" si="0"/>
        <v>11.67574824291242</v>
      </c>
      <c r="I24" s="27">
        <f t="shared" si="3"/>
        <v>48.452520515826471</v>
      </c>
      <c r="J24" s="28">
        <f t="shared" si="1"/>
        <v>1.5413121016678522</v>
      </c>
      <c r="K24" s="27">
        <f t="shared" si="2"/>
        <v>1.3326534832581656</v>
      </c>
      <c r="L24" s="18"/>
    </row>
    <row r="25" spans="1:14">
      <c r="A25" s="16"/>
      <c r="B25" s="11" t="s">
        <v>18</v>
      </c>
      <c r="C25" s="25">
        <v>5.6636666666666668</v>
      </c>
      <c r="D25" s="25">
        <v>5.9076666666666666</v>
      </c>
      <c r="E25" s="25">
        <v>6.5423333333333327</v>
      </c>
      <c r="F25" s="25">
        <v>7.075333333333333</v>
      </c>
      <c r="G25" s="26">
        <v>8.786999999999999</v>
      </c>
      <c r="H25" s="28">
        <f t="shared" si="0"/>
        <v>24.192028644115695</v>
      </c>
      <c r="I25" s="27">
        <f t="shared" si="3"/>
        <v>8.1469404391909084</v>
      </c>
      <c r="J25" s="28">
        <f t="shared" si="1"/>
        <v>1.4365706718546918</v>
      </c>
      <c r="K25" s="27">
        <f t="shared" si="2"/>
        <v>1.1169115863396437</v>
      </c>
      <c r="L25" s="18"/>
    </row>
    <row r="26" spans="1:14">
      <c r="A26" s="16"/>
      <c r="B26" s="11" t="s">
        <v>10</v>
      </c>
      <c r="C26" s="25">
        <v>6.8320000000000007</v>
      </c>
      <c r="D26" s="25">
        <v>8.0823333333333327</v>
      </c>
      <c r="E26" s="25">
        <v>8.1926666666666677</v>
      </c>
      <c r="F26" s="25">
        <v>8.5166666666666675</v>
      </c>
      <c r="G26" s="26">
        <v>7.3230000000000004</v>
      </c>
      <c r="H26" s="28">
        <f t="shared" si="0"/>
        <v>-14.015655577299412</v>
      </c>
      <c r="I26" s="27">
        <f t="shared" si="3"/>
        <v>3.9547562861095287</v>
      </c>
      <c r="J26" s="28">
        <f t="shared" si="1"/>
        <v>1.1972239706375223</v>
      </c>
      <c r="K26" s="27">
        <f t="shared" si="2"/>
        <v>1.344440357626397</v>
      </c>
      <c r="L26" s="18"/>
    </row>
    <row r="27" spans="1:14">
      <c r="A27" s="16"/>
      <c r="B27" s="11" t="s">
        <v>8</v>
      </c>
      <c r="C27" s="25">
        <v>4.9989999999999997</v>
      </c>
      <c r="D27" s="25">
        <v>5.112333333333333</v>
      </c>
      <c r="E27" s="25">
        <v>6.9533333333333331</v>
      </c>
      <c r="F27" s="25">
        <v>5.0049999999999999</v>
      </c>
      <c r="G27" s="26">
        <v>7.0996666666666668</v>
      </c>
      <c r="H27" s="28">
        <f t="shared" si="0"/>
        <v>41.851481851481864</v>
      </c>
      <c r="I27" s="27">
        <f t="shared" si="3"/>
        <v>-28.020134228187921</v>
      </c>
      <c r="J27" s="28">
        <f t="shared" si="1"/>
        <v>1.1607116095684185</v>
      </c>
      <c r="K27" s="27">
        <f t="shared" si="2"/>
        <v>0.79008892249551266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J26" sqref="J26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135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132.55799999999999</v>
      </c>
      <c r="D13" s="26">
        <v>124.21566666666666</v>
      </c>
      <c r="E13" s="26">
        <v>144.30233333333334</v>
      </c>
      <c r="F13" s="26">
        <v>166.75066666666666</v>
      </c>
      <c r="G13" s="26">
        <v>162.36033333333333</v>
      </c>
      <c r="H13" s="28">
        <f t="shared" ref="H13:H27" si="0">IF(OR(OR(G13=0,F13=0),G13=""),"",(G13/F13-1)*100)</f>
        <v>-2.6328730319918781</v>
      </c>
      <c r="I13" s="27">
        <f>IF(OR(OR(G13=0,F13=0),F13=""),"",(F13/E13-1)*100)</f>
        <v>15.556459008516832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56.345999999999975</v>
      </c>
      <c r="D14" s="25">
        <f>D13-SUM(D15:D27)</f>
        <v>47.400666666666666</v>
      </c>
      <c r="E14" s="25">
        <f>E13-SUM(E15:E27)</f>
        <v>52.967666666666659</v>
      </c>
      <c r="F14" s="25">
        <f>F13-SUM(F15:F27)</f>
        <v>59.191333333333333</v>
      </c>
      <c r="G14" s="26">
        <f>G13-SUM(G15:G27)</f>
        <v>60.545999999999992</v>
      </c>
      <c r="H14" s="28">
        <f t="shared" si="0"/>
        <v>2.2886233344971529</v>
      </c>
      <c r="I14" s="27">
        <f>IF(OR(OR(G14=0,F14=0),F14=""),"",(F14/E14-1)*100)</f>
        <v>11.749935495239239</v>
      </c>
      <c r="J14" s="28">
        <f t="shared" si="1"/>
        <v>37.291128169647344</v>
      </c>
      <c r="K14" s="27">
        <f t="shared" si="2"/>
        <v>35.496909557582981</v>
      </c>
      <c r="L14" s="18"/>
    </row>
    <row r="15" spans="1:15">
      <c r="A15" s="16"/>
      <c r="B15" s="12" t="s">
        <v>4</v>
      </c>
      <c r="C15" s="109">
        <v>29.137666666666671</v>
      </c>
      <c r="D15" s="109">
        <v>26.798333333333336</v>
      </c>
      <c r="E15" s="109">
        <v>32.18</v>
      </c>
      <c r="F15" s="109">
        <v>50.184000000000005</v>
      </c>
      <c r="G15" s="109">
        <v>35.174666666666667</v>
      </c>
      <c r="H15" s="50">
        <f t="shared" si="0"/>
        <v>-29.90860300759871</v>
      </c>
      <c r="I15" s="36">
        <f t="shared" ref="I15:I27" si="3">IF(OR(OR(G15=0,F15=0),F15=""),"",(F15/E15-1)*100)</f>
        <v>55.947793660658803</v>
      </c>
      <c r="J15" s="50">
        <f t="shared" si="1"/>
        <v>21.664569137371402</v>
      </c>
      <c r="K15" s="36">
        <f t="shared" si="2"/>
        <v>30.095232003070453</v>
      </c>
      <c r="L15" s="18"/>
      <c r="N15" s="23" t="s">
        <v>4</v>
      </c>
      <c r="O15" s="34">
        <f>J15</f>
        <v>21.664569137371402</v>
      </c>
    </row>
    <row r="16" spans="1:15">
      <c r="A16" s="16"/>
      <c r="B16" s="11" t="s">
        <v>24</v>
      </c>
      <c r="C16" s="55">
        <v>4.8099999999999996</v>
      </c>
      <c r="D16" s="55">
        <v>6.9110000000000005</v>
      </c>
      <c r="E16" s="55">
        <v>11.551</v>
      </c>
      <c r="F16" s="55">
        <v>11.122999999999999</v>
      </c>
      <c r="G16" s="56">
        <v>19.004666666666665</v>
      </c>
      <c r="H16" s="28">
        <f t="shared" si="0"/>
        <v>70.859180676675962</v>
      </c>
      <c r="I16" s="27">
        <f t="shared" si="3"/>
        <v>-3.7053068998355143</v>
      </c>
      <c r="J16" s="28">
        <f t="shared" si="1"/>
        <v>11.705239990884472</v>
      </c>
      <c r="K16" s="27">
        <f t="shared" si="2"/>
        <v>6.6704380991980043</v>
      </c>
      <c r="L16" s="18"/>
      <c r="N16" s="23" t="s">
        <v>37</v>
      </c>
      <c r="O16" s="34">
        <f>100-O15</f>
        <v>78.335430862628598</v>
      </c>
    </row>
    <row r="17" spans="1:14">
      <c r="A17" s="16"/>
      <c r="B17" s="11" t="s">
        <v>23</v>
      </c>
      <c r="C17" s="25">
        <v>13.750999999999999</v>
      </c>
      <c r="D17" s="25">
        <v>13.738999999999999</v>
      </c>
      <c r="E17" s="25">
        <v>19.265666666666664</v>
      </c>
      <c r="F17" s="25">
        <v>13.463666666666667</v>
      </c>
      <c r="G17" s="26">
        <v>14.981333333333334</v>
      </c>
      <c r="H17" s="28">
        <f t="shared" si="0"/>
        <v>11.272313139065627</v>
      </c>
      <c r="I17" s="27">
        <f t="shared" si="3"/>
        <v>-30.115749952419669</v>
      </c>
      <c r="J17" s="28">
        <f t="shared" si="1"/>
        <v>9.2272127223192868</v>
      </c>
      <c r="K17" s="27">
        <f t="shared" si="2"/>
        <v>8.0741306381583673</v>
      </c>
      <c r="L17" s="18"/>
    </row>
    <row r="18" spans="1:14">
      <c r="A18" s="16"/>
      <c r="B18" s="11" t="s">
        <v>25</v>
      </c>
      <c r="C18" s="25">
        <v>7.1066666666666665</v>
      </c>
      <c r="D18" s="25">
        <v>6.1509999999999998</v>
      </c>
      <c r="E18" s="25">
        <v>4.573666666666667</v>
      </c>
      <c r="F18" s="25">
        <v>4.9223333333333334</v>
      </c>
      <c r="G18" s="26">
        <v>4.9490000000000007</v>
      </c>
      <c r="H18" s="28">
        <f t="shared" si="0"/>
        <v>0.54174849326200647</v>
      </c>
      <c r="I18" s="27">
        <f t="shared" si="3"/>
        <v>7.6233510677064409</v>
      </c>
      <c r="J18" s="28">
        <f t="shared" si="1"/>
        <v>3.0481583145308488</v>
      </c>
      <c r="K18" s="27">
        <f t="shared" si="2"/>
        <v>2.9519122362329386</v>
      </c>
      <c r="L18" s="18"/>
    </row>
    <row r="19" spans="1:14">
      <c r="A19" s="16"/>
      <c r="B19" s="11" t="s">
        <v>22</v>
      </c>
      <c r="C19" s="25">
        <v>2.6506666666666665</v>
      </c>
      <c r="D19" s="25">
        <v>2.3553333333333337</v>
      </c>
      <c r="E19" s="25">
        <v>2.8186666666666667</v>
      </c>
      <c r="F19" s="25">
        <v>4.2543333333333342</v>
      </c>
      <c r="G19" s="26">
        <v>4.5073333333333334</v>
      </c>
      <c r="H19" s="28">
        <f t="shared" si="0"/>
        <v>5.9468776933322642</v>
      </c>
      <c r="I19" s="27">
        <f t="shared" si="3"/>
        <v>50.934247871334001</v>
      </c>
      <c r="J19" s="28">
        <f t="shared" si="1"/>
        <v>2.7761296375756803</v>
      </c>
      <c r="K19" s="27">
        <f t="shared" si="2"/>
        <v>2.5513141376746127</v>
      </c>
      <c r="L19" s="18"/>
    </row>
    <row r="20" spans="1:14">
      <c r="A20" s="16"/>
      <c r="B20" s="11" t="s">
        <v>5</v>
      </c>
      <c r="C20" s="25">
        <v>3.3856666666666668</v>
      </c>
      <c r="D20" s="25">
        <v>3.5909999999999997</v>
      </c>
      <c r="E20" s="25">
        <v>3.1880000000000002</v>
      </c>
      <c r="F20" s="25">
        <v>3.5619999999999998</v>
      </c>
      <c r="G20" s="26">
        <v>4.101</v>
      </c>
      <c r="H20" s="28">
        <f t="shared" si="0"/>
        <v>15.131948343627188</v>
      </c>
      <c r="I20" s="27">
        <f t="shared" si="3"/>
        <v>11.731493099121693</v>
      </c>
      <c r="J20" s="28">
        <f t="shared" si="1"/>
        <v>2.5258632547769264</v>
      </c>
      <c r="K20" s="27">
        <f t="shared" si="2"/>
        <v>2.1361233938095201</v>
      </c>
      <c r="L20" s="18"/>
    </row>
    <row r="21" spans="1:14">
      <c r="A21" s="16"/>
      <c r="B21" s="11" t="s">
        <v>19</v>
      </c>
      <c r="C21" s="25">
        <v>3.7720000000000002</v>
      </c>
      <c r="D21" s="25">
        <v>4.2629999999999999</v>
      </c>
      <c r="E21" s="25">
        <v>3.2216666666666662</v>
      </c>
      <c r="F21" s="25">
        <v>3.5913333333333335</v>
      </c>
      <c r="G21" s="26">
        <v>3.6533333333333329</v>
      </c>
      <c r="H21" s="28">
        <f t="shared" si="0"/>
        <v>1.7263783181733716</v>
      </c>
      <c r="I21" s="27">
        <f t="shared" si="3"/>
        <v>11.474392136575284</v>
      </c>
      <c r="J21" s="28">
        <f t="shared" si="1"/>
        <v>2.2501390939084054</v>
      </c>
      <c r="K21" s="27">
        <f t="shared" si="2"/>
        <v>2.1537145278779497</v>
      </c>
      <c r="L21" s="18"/>
    </row>
    <row r="22" spans="1:14">
      <c r="A22" s="16"/>
      <c r="B22" s="11" t="s">
        <v>20</v>
      </c>
      <c r="C22" s="25">
        <v>1.93</v>
      </c>
      <c r="D22" s="25">
        <v>2.3876666666666666</v>
      </c>
      <c r="E22" s="25">
        <v>1.1426666666666667</v>
      </c>
      <c r="F22" s="25">
        <v>3.6513333333333331</v>
      </c>
      <c r="G22" s="26">
        <v>3.5276666666666667</v>
      </c>
      <c r="H22" s="28">
        <f t="shared" si="0"/>
        <v>-3.3868906335585147</v>
      </c>
      <c r="I22" s="27">
        <f t="shared" si="3"/>
        <v>219.54492415402564</v>
      </c>
      <c r="J22" s="28">
        <f t="shared" si="1"/>
        <v>2.172739236389841</v>
      </c>
      <c r="K22" s="27">
        <f t="shared" si="2"/>
        <v>2.1896963930179187</v>
      </c>
      <c r="L22" s="18"/>
    </row>
    <row r="23" spans="1:14">
      <c r="A23" s="16"/>
      <c r="B23" s="11" t="s">
        <v>7</v>
      </c>
      <c r="C23" s="25">
        <v>2.4550000000000001</v>
      </c>
      <c r="D23" s="25">
        <v>4.0516666666666667</v>
      </c>
      <c r="E23" s="25">
        <v>3.3513333333333328</v>
      </c>
      <c r="F23" s="25">
        <v>2.8569999999999998</v>
      </c>
      <c r="G23" s="26">
        <v>3.1616666666666666</v>
      </c>
      <c r="H23" s="28">
        <f t="shared" si="0"/>
        <v>10.663866526659671</v>
      </c>
      <c r="I23" s="27">
        <f t="shared" si="3"/>
        <v>-14.75034812015118</v>
      </c>
      <c r="J23" s="28">
        <f t="shared" si="1"/>
        <v>1.9473147176752943</v>
      </c>
      <c r="K23" s="27">
        <f t="shared" si="2"/>
        <v>1.713336478414879</v>
      </c>
      <c r="L23" s="18"/>
    </row>
    <row r="24" spans="1:14">
      <c r="A24" s="16"/>
      <c r="B24" s="11" t="s">
        <v>18</v>
      </c>
      <c r="C24" s="25">
        <v>2.008</v>
      </c>
      <c r="D24" s="25">
        <v>1.667</v>
      </c>
      <c r="E24" s="25">
        <v>2.359</v>
      </c>
      <c r="F24" s="25">
        <v>2.2503333333333333</v>
      </c>
      <c r="G24" s="26">
        <v>2.8193333333333328</v>
      </c>
      <c r="H24" s="28">
        <f t="shared" si="0"/>
        <v>25.285142941786386</v>
      </c>
      <c r="I24" s="27">
        <f t="shared" si="3"/>
        <v>-4.6064716687862051</v>
      </c>
      <c r="J24" s="28">
        <f t="shared" si="1"/>
        <v>1.7364668299523074</v>
      </c>
      <c r="K24" s="27">
        <f t="shared" si="2"/>
        <v>1.3495198419996322</v>
      </c>
      <c r="L24" s="18"/>
    </row>
    <row r="25" spans="1:14">
      <c r="A25" s="16"/>
      <c r="B25" s="11" t="s">
        <v>187</v>
      </c>
      <c r="C25" s="25">
        <v>1.8743333333333336</v>
      </c>
      <c r="D25" s="25">
        <v>1.6696666666666664</v>
      </c>
      <c r="E25" s="25">
        <v>2.6319999999999997</v>
      </c>
      <c r="F25" s="25">
        <v>2.8576666666666668</v>
      </c>
      <c r="G25" s="26">
        <v>2.5630000000000002</v>
      </c>
      <c r="H25" s="28">
        <f t="shared" si="0"/>
        <v>-10.311442902134605</v>
      </c>
      <c r="I25" s="27">
        <f t="shared" si="3"/>
        <v>8.5739614994934321</v>
      </c>
      <c r="J25" s="28">
        <f t="shared" si="1"/>
        <v>1.5785875449873841</v>
      </c>
      <c r="K25" s="27">
        <f t="shared" si="2"/>
        <v>1.7137362769164344</v>
      </c>
      <c r="L25" s="18"/>
    </row>
    <row r="26" spans="1:14">
      <c r="A26" s="16"/>
      <c r="B26" s="11" t="s">
        <v>10</v>
      </c>
      <c r="C26" s="25">
        <v>2.0433333333333334</v>
      </c>
      <c r="D26" s="25">
        <v>2.0356666666666667</v>
      </c>
      <c r="E26" s="25">
        <v>3.04</v>
      </c>
      <c r="F26" s="25">
        <v>3.4226666666666667</v>
      </c>
      <c r="G26" s="26">
        <v>2.0686666666666667</v>
      </c>
      <c r="H26" s="28">
        <f t="shared" si="0"/>
        <v>-39.559797428905341</v>
      </c>
      <c r="I26" s="27">
        <f t="shared" si="3"/>
        <v>12.587719298245625</v>
      </c>
      <c r="J26" s="28">
        <f t="shared" si="1"/>
        <v>1.2741207314594492</v>
      </c>
      <c r="K26" s="27">
        <f t="shared" si="2"/>
        <v>2.0525655069844801</v>
      </c>
      <c r="L26" s="18"/>
    </row>
    <row r="27" spans="1:14">
      <c r="A27" s="16"/>
      <c r="B27" s="11" t="s">
        <v>8</v>
      </c>
      <c r="C27" s="25">
        <v>1.2876666666666667</v>
      </c>
      <c r="D27" s="25">
        <v>1.1946666666666668</v>
      </c>
      <c r="E27" s="25">
        <v>2.0109999999999997</v>
      </c>
      <c r="F27" s="25">
        <v>1.4196666666666669</v>
      </c>
      <c r="G27" s="26">
        <v>1.3026666666666664</v>
      </c>
      <c r="H27" s="28">
        <f t="shared" si="0"/>
        <v>-8.2413712139000062</v>
      </c>
      <c r="I27" s="27">
        <f t="shared" si="3"/>
        <v>-29.404939499419836</v>
      </c>
      <c r="J27" s="28">
        <f t="shared" si="1"/>
        <v>0.80233061852135468</v>
      </c>
      <c r="K27" s="27">
        <f t="shared" si="2"/>
        <v>0.85137090906183299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5" sqref="I24:I2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134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20.003</v>
      </c>
      <c r="D13" s="26">
        <v>24.552333333333333</v>
      </c>
      <c r="E13" s="26">
        <v>33.710666666666661</v>
      </c>
      <c r="F13" s="26">
        <v>29.788</v>
      </c>
      <c r="G13" s="26">
        <v>24.793333333333333</v>
      </c>
      <c r="H13" s="28">
        <f t="shared" ref="H13:H27" si="0">IF(OR(OR(G13=0,F13=0),G13=""),"",(G13/F13-1)*100)</f>
        <v>-16.76737836265163</v>
      </c>
      <c r="I13" s="27">
        <f>IF(OR(OR(G13=0,F13=0),F13=""),"",(F13/E13-1)*100)</f>
        <v>-11.636277340505464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5.6843333333333366</v>
      </c>
      <c r="D14" s="25">
        <f>D13-SUM(D15:D27)</f>
        <v>5.8623333333333392</v>
      </c>
      <c r="E14" s="25">
        <f>E13-SUM(E15:E27)</f>
        <v>8.9903333333333251</v>
      </c>
      <c r="F14" s="25">
        <f>F13-SUM(F15:F27)</f>
        <v>7.6060000000000016</v>
      </c>
      <c r="G14" s="26">
        <f>G13-SUM(G15:G27)</f>
        <v>4.5346666666666664</v>
      </c>
      <c r="H14" s="28">
        <f t="shared" si="0"/>
        <v>-40.380401437461664</v>
      </c>
      <c r="I14" s="27">
        <f>IF(OR(OR(G14=0,F14=0),F14=""),"",(F14/E14-1)*100)</f>
        <v>-15.398020095658204</v>
      </c>
      <c r="J14" s="28">
        <f t="shared" si="1"/>
        <v>18.289862866361926</v>
      </c>
      <c r="K14" s="27">
        <f t="shared" si="2"/>
        <v>25.533771988720293</v>
      </c>
      <c r="L14" s="18"/>
    </row>
    <row r="15" spans="1:15">
      <c r="A15" s="16"/>
      <c r="B15" s="12" t="s">
        <v>4</v>
      </c>
      <c r="C15" s="109">
        <v>6.8883333333333345</v>
      </c>
      <c r="D15" s="109">
        <v>8.6223333333333336</v>
      </c>
      <c r="E15" s="109">
        <v>13.442</v>
      </c>
      <c r="F15" s="109">
        <v>13.916666666666666</v>
      </c>
      <c r="G15" s="109">
        <v>12.496666666666664</v>
      </c>
      <c r="H15" s="50">
        <f t="shared" si="0"/>
        <v>-10.203592814371266</v>
      </c>
      <c r="I15" s="36">
        <f t="shared" ref="I15:I27" si="3">IF(OR(OR(G15=0,F15=0),F15=""),"",(F15/E15-1)*100)</f>
        <v>3.5312205524971496</v>
      </c>
      <c r="J15" s="50">
        <f t="shared" si="1"/>
        <v>50.403334229631611</v>
      </c>
      <c r="K15" s="36">
        <f t="shared" si="2"/>
        <v>46.719036748578844</v>
      </c>
      <c r="L15" s="18"/>
      <c r="N15" s="23" t="s">
        <v>4</v>
      </c>
      <c r="O15" s="34">
        <f>J15</f>
        <v>50.403334229631611</v>
      </c>
    </row>
    <row r="16" spans="1:15">
      <c r="A16" s="16"/>
      <c r="B16" s="11" t="s">
        <v>24</v>
      </c>
      <c r="C16" s="55">
        <v>1.4026666666666667</v>
      </c>
      <c r="D16" s="55">
        <v>2.7323333333333331</v>
      </c>
      <c r="E16" s="55">
        <v>1.8719999999999999</v>
      </c>
      <c r="F16" s="55">
        <v>0.79933333333333334</v>
      </c>
      <c r="G16" s="56">
        <v>2.4290000000000003</v>
      </c>
      <c r="H16" s="28">
        <f t="shared" si="0"/>
        <v>203.87823185988324</v>
      </c>
      <c r="I16" s="27">
        <f t="shared" si="3"/>
        <v>-57.300569800569789</v>
      </c>
      <c r="J16" s="28">
        <f t="shared" si="1"/>
        <v>9.7969884377520859</v>
      </c>
      <c r="K16" s="27">
        <f t="shared" si="2"/>
        <v>2.6834071885770556</v>
      </c>
      <c r="L16" s="18"/>
      <c r="N16" s="23" t="s">
        <v>37</v>
      </c>
      <c r="O16" s="34">
        <f>100-O15</f>
        <v>49.596665770368389</v>
      </c>
    </row>
    <row r="17" spans="1:14">
      <c r="A17" s="16"/>
      <c r="B17" s="11" t="s">
        <v>25</v>
      </c>
      <c r="C17" s="25">
        <v>1.9063333333333332</v>
      </c>
      <c r="D17" s="25">
        <v>1.145</v>
      </c>
      <c r="E17" s="25">
        <v>1.1663333333333332</v>
      </c>
      <c r="F17" s="25">
        <v>0.34633333333333333</v>
      </c>
      <c r="G17" s="26">
        <v>1.3013333333333332</v>
      </c>
      <c r="H17" s="28">
        <f t="shared" si="0"/>
        <v>275.7459095283927</v>
      </c>
      <c r="I17" s="27">
        <f t="shared" si="3"/>
        <v>-70.305801657616456</v>
      </c>
      <c r="J17" s="28">
        <f t="shared" si="1"/>
        <v>5.2487227749394991</v>
      </c>
      <c r="K17" s="27">
        <f t="shared" si="2"/>
        <v>1.1626605792041538</v>
      </c>
      <c r="L17" s="18"/>
    </row>
    <row r="18" spans="1:14">
      <c r="A18" s="16"/>
      <c r="B18" s="11" t="s">
        <v>23</v>
      </c>
      <c r="C18" s="25">
        <v>1.369</v>
      </c>
      <c r="D18" s="25">
        <v>3.1316666666666664</v>
      </c>
      <c r="E18" s="25">
        <v>5.4239999999999995</v>
      </c>
      <c r="F18" s="25">
        <v>3.2536666666666663</v>
      </c>
      <c r="G18" s="26">
        <v>0.98966666666666658</v>
      </c>
      <c r="H18" s="28">
        <f t="shared" si="0"/>
        <v>-69.583034525151106</v>
      </c>
      <c r="I18" s="27">
        <f t="shared" si="3"/>
        <v>-40.013520157325466</v>
      </c>
      <c r="J18" s="28">
        <f t="shared" si="1"/>
        <v>3.9916644259209462</v>
      </c>
      <c r="K18" s="27">
        <f t="shared" si="2"/>
        <v>10.922742938991091</v>
      </c>
      <c r="L18" s="18"/>
    </row>
    <row r="19" spans="1:14">
      <c r="A19" s="16"/>
      <c r="B19" s="11" t="s">
        <v>21</v>
      </c>
      <c r="C19" s="25">
        <v>0.17</v>
      </c>
      <c r="D19" s="25">
        <v>0.39566666666666667</v>
      </c>
      <c r="E19" s="25">
        <v>0.45233333333333342</v>
      </c>
      <c r="F19" s="25">
        <v>0.47399999999999998</v>
      </c>
      <c r="G19" s="26">
        <v>0.623</v>
      </c>
      <c r="H19" s="28">
        <f t="shared" si="0"/>
        <v>31.434599156118146</v>
      </c>
      <c r="I19" s="27">
        <f t="shared" si="3"/>
        <v>4.7899778924096914</v>
      </c>
      <c r="J19" s="28">
        <f t="shared" si="1"/>
        <v>2.5127722506050012</v>
      </c>
      <c r="K19" s="27">
        <f t="shared" si="2"/>
        <v>1.5912447965623739</v>
      </c>
      <c r="L19" s="18"/>
    </row>
    <row r="20" spans="1:14">
      <c r="A20" s="16"/>
      <c r="B20" s="11" t="s">
        <v>7</v>
      </c>
      <c r="C20" s="25">
        <v>0.26600000000000001</v>
      </c>
      <c r="D20" s="25">
        <v>0.28966666666666668</v>
      </c>
      <c r="E20" s="25">
        <v>0.18899999999999997</v>
      </c>
      <c r="F20" s="25">
        <v>0.33</v>
      </c>
      <c r="G20" s="26">
        <v>0.54</v>
      </c>
      <c r="H20" s="28">
        <f t="shared" si="0"/>
        <v>63.636363636363647</v>
      </c>
      <c r="I20" s="27">
        <f t="shared" si="3"/>
        <v>74.603174603174622</v>
      </c>
      <c r="J20" s="28">
        <f t="shared" si="1"/>
        <v>2.1780048400107557</v>
      </c>
      <c r="K20" s="27">
        <f t="shared" si="2"/>
        <v>1.1078286558345645</v>
      </c>
      <c r="L20" s="18"/>
    </row>
    <row r="21" spans="1:14">
      <c r="A21" s="16"/>
      <c r="B21" s="11" t="s">
        <v>22</v>
      </c>
      <c r="C21" s="25">
        <v>0.34400000000000003</v>
      </c>
      <c r="D21" s="25">
        <v>0.24966666666666668</v>
      </c>
      <c r="E21" s="25">
        <v>0.57699999999999996</v>
      </c>
      <c r="F21" s="25">
        <v>0.15333333333333332</v>
      </c>
      <c r="G21" s="26">
        <v>0.4323333333333334</v>
      </c>
      <c r="H21" s="28">
        <f t="shared" si="0"/>
        <v>181.95652173913049</v>
      </c>
      <c r="I21" s="27">
        <f t="shared" si="3"/>
        <v>-73.425765453495089</v>
      </c>
      <c r="J21" s="28">
        <f t="shared" si="1"/>
        <v>1.7437483194407102</v>
      </c>
      <c r="K21" s="27">
        <f t="shared" si="2"/>
        <v>0.51474866836757527</v>
      </c>
      <c r="L21" s="18"/>
    </row>
    <row r="22" spans="1:14">
      <c r="A22" s="16"/>
      <c r="B22" s="11" t="s">
        <v>8</v>
      </c>
      <c r="C22" s="25">
        <v>0.16500000000000001</v>
      </c>
      <c r="D22" s="25">
        <v>0.32566666666666672</v>
      </c>
      <c r="E22" s="25">
        <v>0.3706666666666667</v>
      </c>
      <c r="F22" s="25">
        <v>0.34600000000000003</v>
      </c>
      <c r="G22" s="26">
        <v>0.37200000000000005</v>
      </c>
      <c r="H22" s="28">
        <f t="shared" si="0"/>
        <v>7.5144508670520249</v>
      </c>
      <c r="I22" s="27">
        <f t="shared" si="3"/>
        <v>-6.6546762589928088</v>
      </c>
      <c r="J22" s="28">
        <f t="shared" si="1"/>
        <v>1.5004033342296319</v>
      </c>
      <c r="K22" s="27">
        <f t="shared" si="2"/>
        <v>1.1615415603598764</v>
      </c>
      <c r="L22" s="18"/>
    </row>
    <row r="23" spans="1:14">
      <c r="A23" s="16"/>
      <c r="B23" s="11" t="s">
        <v>18</v>
      </c>
      <c r="C23" s="25">
        <v>0.21766666666666667</v>
      </c>
      <c r="D23" s="25">
        <v>0.32233333333333331</v>
      </c>
      <c r="E23" s="25">
        <v>5.6666666666666671E-2</v>
      </c>
      <c r="F23" s="25">
        <v>0.49033333333333329</v>
      </c>
      <c r="G23" s="26">
        <v>0.22966666666666669</v>
      </c>
      <c r="H23" s="28">
        <f t="shared" si="0"/>
        <v>-53.161114887831395</v>
      </c>
      <c r="I23" s="27">
        <f t="shared" si="3"/>
        <v>765.29411764705878</v>
      </c>
      <c r="J23" s="28">
        <f t="shared" si="1"/>
        <v>0.92632428072062389</v>
      </c>
      <c r="K23" s="27">
        <f t="shared" si="2"/>
        <v>1.6460767199319635</v>
      </c>
      <c r="L23" s="18"/>
    </row>
    <row r="24" spans="1:14">
      <c r="A24" s="16"/>
      <c r="B24" s="11" t="s">
        <v>5</v>
      </c>
      <c r="C24" s="25">
        <v>0.42533333333333334</v>
      </c>
      <c r="D24" s="25">
        <v>0.4383333333333333</v>
      </c>
      <c r="E24" s="25">
        <v>0.27400000000000002</v>
      </c>
      <c r="F24" s="25">
        <v>0.113</v>
      </c>
      <c r="G24" s="26">
        <v>0.22366666666666668</v>
      </c>
      <c r="H24" s="28">
        <f t="shared" si="0"/>
        <v>97.935103244837762</v>
      </c>
      <c r="I24" s="27">
        <f t="shared" si="3"/>
        <v>-58.759124087591239</v>
      </c>
      <c r="J24" s="28">
        <f t="shared" si="1"/>
        <v>0.90212422694272654</v>
      </c>
      <c r="K24" s="27">
        <f t="shared" si="2"/>
        <v>0.37934738821001746</v>
      </c>
      <c r="L24" s="18"/>
    </row>
    <row r="25" spans="1:14">
      <c r="A25" s="16"/>
      <c r="B25" s="11" t="s">
        <v>20</v>
      </c>
      <c r="C25" s="25">
        <v>0.111</v>
      </c>
      <c r="D25" s="25">
        <v>0.32100000000000001</v>
      </c>
      <c r="E25" s="25">
        <v>0.33433333333333337</v>
      </c>
      <c r="F25" s="25">
        <v>0.21833333333333335</v>
      </c>
      <c r="G25" s="26">
        <v>0.21633333333333335</v>
      </c>
      <c r="H25" s="28">
        <f t="shared" si="0"/>
        <v>-0.91603053435114212</v>
      </c>
      <c r="I25" s="27">
        <f t="shared" si="3"/>
        <v>-34.695912263210374</v>
      </c>
      <c r="J25" s="28">
        <f t="shared" si="1"/>
        <v>0.87254638343640767</v>
      </c>
      <c r="K25" s="27">
        <f t="shared" si="2"/>
        <v>0.73295734300165616</v>
      </c>
      <c r="L25" s="18"/>
    </row>
    <row r="26" spans="1:14">
      <c r="A26" s="16"/>
      <c r="B26" s="11" t="s">
        <v>19</v>
      </c>
      <c r="C26" s="25">
        <v>0.58133333333333337</v>
      </c>
      <c r="D26" s="25">
        <v>0.28699999999999998</v>
      </c>
      <c r="E26" s="25">
        <v>0.27</v>
      </c>
      <c r="F26" s="25">
        <v>1.4403333333333332</v>
      </c>
      <c r="G26" s="26">
        <v>0.20933333333333334</v>
      </c>
      <c r="H26" s="28">
        <f t="shared" si="0"/>
        <v>-85.466327239065038</v>
      </c>
      <c r="I26" s="27">
        <f t="shared" si="3"/>
        <v>433.4567901234567</v>
      </c>
      <c r="J26" s="28">
        <f t="shared" si="1"/>
        <v>0.84431298736219429</v>
      </c>
      <c r="K26" s="27">
        <f t="shared" si="2"/>
        <v>4.8352804261223756</v>
      </c>
      <c r="L26" s="18"/>
    </row>
    <row r="27" spans="1:14">
      <c r="A27" s="16"/>
      <c r="B27" s="11" t="s">
        <v>10</v>
      </c>
      <c r="C27" s="25">
        <v>0.47199999999999998</v>
      </c>
      <c r="D27" s="25">
        <v>0.42933333333333334</v>
      </c>
      <c r="E27" s="25">
        <v>0.29199999999999998</v>
      </c>
      <c r="F27" s="25">
        <v>0.30066666666666669</v>
      </c>
      <c r="G27" s="26">
        <v>0.19566666666666666</v>
      </c>
      <c r="H27" s="28">
        <f t="shared" si="0"/>
        <v>-34.922394678492253</v>
      </c>
      <c r="I27" s="27">
        <f t="shared" si="3"/>
        <v>2.9680365296803846</v>
      </c>
      <c r="J27" s="28">
        <f t="shared" si="1"/>
        <v>0.78919064264587246</v>
      </c>
      <c r="K27" s="27">
        <f t="shared" si="2"/>
        <v>1.0093549975381586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Normal="100" zoomScaleSheetLayoutView="100" workbookViewId="0">
      <pane ySplit="11" topLeftCell="A12" activePane="bottomLeft" state="frozen"/>
      <selection activeCell="L12" sqref="L12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8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8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8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8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8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8">
      <c r="A7" s="16"/>
      <c r="B7" s="10"/>
      <c r="C7" s="195" t="s">
        <v>133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8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8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8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8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8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8">
      <c r="A13" s="16"/>
      <c r="B13" s="12" t="s">
        <v>26</v>
      </c>
      <c r="C13" s="26">
        <v>100.63533333333332</v>
      </c>
      <c r="D13" s="26">
        <v>122.688</v>
      </c>
      <c r="E13" s="26">
        <v>132.85033333333334</v>
      </c>
      <c r="F13" s="26">
        <v>155.86766666666668</v>
      </c>
      <c r="G13" s="26">
        <v>144.63166666666666</v>
      </c>
      <c r="H13" s="28">
        <f t="shared" ref="H13:H27" si="0">IF(OR(OR(G13=0,F13=0),G13=""),"",(G13/F13-1)*100)</f>
        <v>-7.2086791573193647</v>
      </c>
      <c r="I13" s="27">
        <f>IF(OR(OR(G13=0,F13=0),F13=""),"",(F13/E13-1)*100)</f>
        <v>17.325762574927683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28</v>
      </c>
      <c r="C14" s="25">
        <f>C13-SUM(C15:C27)</f>
        <v>22.037333333333336</v>
      </c>
      <c r="D14" s="25">
        <f>D13-SUM(D15:D27)</f>
        <v>35.39666666666669</v>
      </c>
      <c r="E14" s="25">
        <f>E13-SUM(E15:E27)</f>
        <v>39.23266666666666</v>
      </c>
      <c r="F14" s="25">
        <f>F13-SUM(F15:F27)</f>
        <v>50.595666666666688</v>
      </c>
      <c r="G14" s="26">
        <f>G13-SUM(G15:G27)</f>
        <v>42.278000000000006</v>
      </c>
      <c r="H14" s="28">
        <f t="shared" si="0"/>
        <v>-16.439484277309681</v>
      </c>
      <c r="I14" s="27">
        <f>IF(OR(OR(G14=0,F14=0),F14=""),"",(F14/E14-1)*100)</f>
        <v>28.963108973814421</v>
      </c>
      <c r="J14" s="28">
        <f t="shared" si="1"/>
        <v>29.231496099286698</v>
      </c>
      <c r="K14" s="27">
        <f t="shared" si="2"/>
        <v>32.460655727187387</v>
      </c>
      <c r="L14" s="18"/>
    </row>
    <row r="15" spans="1:18">
      <c r="A15" s="16"/>
      <c r="B15" s="12" t="s">
        <v>4</v>
      </c>
      <c r="C15" s="109">
        <v>40.379666666666672</v>
      </c>
      <c r="D15" s="109">
        <v>41.303999999999995</v>
      </c>
      <c r="E15" s="109">
        <v>38.736666666666672</v>
      </c>
      <c r="F15" s="109">
        <v>47.98</v>
      </c>
      <c r="G15" s="109">
        <v>50.645999999999994</v>
      </c>
      <c r="H15" s="50">
        <f t="shared" si="0"/>
        <v>5.5564818674447514</v>
      </c>
      <c r="I15" s="36">
        <f t="shared" ref="I15:I27" si="3">IF(OR(OR(G15=0,F15=0),F15=""),"",(F15/E15-1)*100)</f>
        <v>23.861974012563447</v>
      </c>
      <c r="J15" s="50">
        <f t="shared" si="1"/>
        <v>35.017227670288889</v>
      </c>
      <c r="K15" s="36">
        <f t="shared" si="2"/>
        <v>30.782522781077105</v>
      </c>
      <c r="L15" s="18"/>
      <c r="N15" s="23" t="s">
        <v>4</v>
      </c>
      <c r="O15" s="34">
        <f>J15</f>
        <v>35.017227670288889</v>
      </c>
      <c r="R15" s="122"/>
    </row>
    <row r="16" spans="1:18">
      <c r="A16" s="16"/>
      <c r="B16" s="11" t="s">
        <v>23</v>
      </c>
      <c r="C16" s="55">
        <v>9.3496666666666659</v>
      </c>
      <c r="D16" s="55">
        <v>17.712666666666664</v>
      </c>
      <c r="E16" s="55">
        <v>19.934000000000001</v>
      </c>
      <c r="F16" s="55">
        <v>18.168000000000003</v>
      </c>
      <c r="G16" s="56">
        <v>15.412333333333331</v>
      </c>
      <c r="H16" s="28">
        <f t="shared" si="0"/>
        <v>-15.167694114193475</v>
      </c>
      <c r="I16" s="27">
        <f t="shared" si="3"/>
        <v>-8.8592354770743338</v>
      </c>
      <c r="J16" s="28">
        <f t="shared" si="1"/>
        <v>10.656264764516759</v>
      </c>
      <c r="K16" s="27">
        <f t="shared" si="2"/>
        <v>11.656041556619613</v>
      </c>
      <c r="L16" s="18"/>
      <c r="N16" s="23" t="s">
        <v>37</v>
      </c>
      <c r="O16" s="34">
        <f>100-O15</f>
        <v>64.982772329711111</v>
      </c>
    </row>
    <row r="17" spans="1:14">
      <c r="A17" s="16"/>
      <c r="B17" s="11" t="s">
        <v>24</v>
      </c>
      <c r="C17" s="25">
        <v>10.196666666666665</v>
      </c>
      <c r="D17" s="25">
        <v>8.7899999999999991</v>
      </c>
      <c r="E17" s="25">
        <v>12.080333333333334</v>
      </c>
      <c r="F17" s="25">
        <v>13.228999999999999</v>
      </c>
      <c r="G17" s="26">
        <v>11.514000000000001</v>
      </c>
      <c r="H17" s="28">
        <f t="shared" si="0"/>
        <v>-12.96394285282333</v>
      </c>
      <c r="I17" s="27">
        <f t="shared" si="3"/>
        <v>9.5085676443806619</v>
      </c>
      <c r="J17" s="28">
        <f t="shared" si="1"/>
        <v>7.9609122022609169</v>
      </c>
      <c r="K17" s="27">
        <f t="shared" si="2"/>
        <v>8.4873279256121101</v>
      </c>
      <c r="L17" s="18"/>
    </row>
    <row r="18" spans="1:14">
      <c r="A18" s="16"/>
      <c r="B18" s="11" t="s">
        <v>25</v>
      </c>
      <c r="C18" s="25">
        <v>6.1193333333333335</v>
      </c>
      <c r="D18" s="25">
        <v>4.327</v>
      </c>
      <c r="E18" s="25">
        <v>4.0640000000000001</v>
      </c>
      <c r="F18" s="25">
        <v>4.2116666666666669</v>
      </c>
      <c r="G18" s="26">
        <v>4.5756666666666659</v>
      </c>
      <c r="H18" s="28">
        <f t="shared" si="0"/>
        <v>8.6426592797783641</v>
      </c>
      <c r="I18" s="27">
        <f t="shared" si="3"/>
        <v>3.6335301837270295</v>
      </c>
      <c r="J18" s="28">
        <f t="shared" si="1"/>
        <v>3.1636686295071383</v>
      </c>
      <c r="K18" s="27">
        <f t="shared" si="2"/>
        <v>2.7020784725504328</v>
      </c>
      <c r="L18" s="18"/>
    </row>
    <row r="19" spans="1:14">
      <c r="A19" s="16"/>
      <c r="B19" s="11" t="s">
        <v>7</v>
      </c>
      <c r="C19" s="25">
        <v>2.045666666666667</v>
      </c>
      <c r="D19" s="25">
        <v>2.1536666666666666</v>
      </c>
      <c r="E19" s="25">
        <v>2.5459999999999998</v>
      </c>
      <c r="F19" s="25">
        <v>2.6466666666666669</v>
      </c>
      <c r="G19" s="26">
        <v>3.5863333333333336</v>
      </c>
      <c r="H19" s="28">
        <f t="shared" si="0"/>
        <v>35.503778337531486</v>
      </c>
      <c r="I19" s="27">
        <f t="shared" si="3"/>
        <v>3.9539146373396283</v>
      </c>
      <c r="J19" s="28">
        <f t="shared" si="1"/>
        <v>2.4796321690731631</v>
      </c>
      <c r="K19" s="27">
        <f t="shared" si="2"/>
        <v>1.698021612350648</v>
      </c>
      <c r="L19" s="18"/>
    </row>
    <row r="20" spans="1:14">
      <c r="A20" s="16"/>
      <c r="B20" s="11" t="s">
        <v>19</v>
      </c>
      <c r="C20" s="25">
        <v>1.9093333333333333</v>
      </c>
      <c r="D20" s="25">
        <v>3.8210000000000002</v>
      </c>
      <c r="E20" s="25">
        <v>4.6156666666666668</v>
      </c>
      <c r="F20" s="25">
        <v>3.9803333333333328</v>
      </c>
      <c r="G20" s="26">
        <v>3.4279999999999995</v>
      </c>
      <c r="H20" s="28">
        <f t="shared" si="0"/>
        <v>-13.87655975211457</v>
      </c>
      <c r="I20" s="27">
        <f t="shared" si="3"/>
        <v>-13.764714378565767</v>
      </c>
      <c r="J20" s="28">
        <f t="shared" si="1"/>
        <v>2.3701586789430622</v>
      </c>
      <c r="K20" s="27">
        <f t="shared" si="2"/>
        <v>2.5536619739394308</v>
      </c>
      <c r="L20" s="18"/>
    </row>
    <row r="21" spans="1:14">
      <c r="A21" s="16"/>
      <c r="B21" s="11" t="s">
        <v>22</v>
      </c>
      <c r="C21" s="25">
        <v>1.1596666666666666</v>
      </c>
      <c r="D21" s="25">
        <v>2.0316666666666667</v>
      </c>
      <c r="E21" s="25">
        <v>2.6763333333333335</v>
      </c>
      <c r="F21" s="25">
        <v>2.9629999999999996</v>
      </c>
      <c r="G21" s="26">
        <v>2.7766666666666668</v>
      </c>
      <c r="H21" s="28">
        <f t="shared" si="0"/>
        <v>-6.2886713916075916</v>
      </c>
      <c r="I21" s="27">
        <f t="shared" si="3"/>
        <v>10.711172001494562</v>
      </c>
      <c r="J21" s="28">
        <f t="shared" si="1"/>
        <v>1.9198193111236592</v>
      </c>
      <c r="K21" s="27">
        <f t="shared" si="2"/>
        <v>1.9009715506530109</v>
      </c>
      <c r="L21" s="18"/>
    </row>
    <row r="22" spans="1:14">
      <c r="A22" s="16"/>
      <c r="B22" s="11" t="s">
        <v>20</v>
      </c>
      <c r="C22" s="25">
        <v>0.89466666666666672</v>
      </c>
      <c r="D22" s="25">
        <v>0.93766666666666654</v>
      </c>
      <c r="E22" s="25">
        <v>1.1573333333333331</v>
      </c>
      <c r="F22" s="25">
        <v>3.1123333333333334</v>
      </c>
      <c r="G22" s="26">
        <v>2.423</v>
      </c>
      <c r="H22" s="28">
        <f t="shared" si="0"/>
        <v>-22.148441683624288</v>
      </c>
      <c r="I22" s="27">
        <f t="shared" si="3"/>
        <v>168.92281105990787</v>
      </c>
      <c r="J22" s="28">
        <f t="shared" si="1"/>
        <v>1.6752901047488449</v>
      </c>
      <c r="K22" s="27">
        <f t="shared" si="2"/>
        <v>1.9967793192088159</v>
      </c>
      <c r="L22" s="18"/>
    </row>
    <row r="23" spans="1:14">
      <c r="A23" s="16"/>
      <c r="B23" s="11" t="s">
        <v>18</v>
      </c>
      <c r="C23" s="25">
        <v>1.345</v>
      </c>
      <c r="D23" s="25">
        <v>1.5996666666666668</v>
      </c>
      <c r="E23" s="25">
        <v>2.0986666666666669</v>
      </c>
      <c r="F23" s="25">
        <v>1.8913333333333331</v>
      </c>
      <c r="G23" s="26">
        <v>2.2040000000000002</v>
      </c>
      <c r="H23" s="28">
        <f t="shared" si="0"/>
        <v>16.531547409235124</v>
      </c>
      <c r="I23" s="27">
        <f t="shared" si="3"/>
        <v>-9.8792884371029395</v>
      </c>
      <c r="J23" s="28">
        <f t="shared" si="1"/>
        <v>1.5238709826110004</v>
      </c>
      <c r="K23" s="27">
        <f t="shared" si="2"/>
        <v>1.213422497289367</v>
      </c>
      <c r="L23" s="18"/>
    </row>
    <row r="24" spans="1:14">
      <c r="A24" s="16"/>
      <c r="B24" s="11" t="s">
        <v>5</v>
      </c>
      <c r="C24" s="25">
        <v>2.5683333333333334</v>
      </c>
      <c r="D24" s="25">
        <v>2.0390000000000001</v>
      </c>
      <c r="E24" s="25">
        <v>2.1703333333333332</v>
      </c>
      <c r="F24" s="25">
        <v>1.9163333333333334</v>
      </c>
      <c r="G24" s="26">
        <v>1.6993333333333336</v>
      </c>
      <c r="H24" s="28">
        <f t="shared" si="0"/>
        <v>-11.323708471038429</v>
      </c>
      <c r="I24" s="27">
        <f t="shared" si="3"/>
        <v>-11.703271386883729</v>
      </c>
      <c r="J24" s="28">
        <f t="shared" si="1"/>
        <v>1.1749386372279009</v>
      </c>
      <c r="K24" s="27">
        <f t="shared" si="2"/>
        <v>1.2294617442574149</v>
      </c>
      <c r="L24" s="18"/>
    </row>
    <row r="25" spans="1:14">
      <c r="A25" s="16"/>
      <c r="B25" s="11" t="s">
        <v>21</v>
      </c>
      <c r="C25" s="25">
        <v>1.1573333333333333</v>
      </c>
      <c r="D25" s="25">
        <v>1.1223333333333334</v>
      </c>
      <c r="E25" s="25">
        <v>1.2706666666666668</v>
      </c>
      <c r="F25" s="25">
        <v>2.2269999999999999</v>
      </c>
      <c r="G25" s="26">
        <v>1.5656666666666668</v>
      </c>
      <c r="H25" s="28">
        <f t="shared" si="0"/>
        <v>-29.696153270468486</v>
      </c>
      <c r="I25" s="27">
        <f t="shared" si="3"/>
        <v>75.262329485834172</v>
      </c>
      <c r="J25" s="28">
        <f t="shared" si="1"/>
        <v>1.0825199645075423</v>
      </c>
      <c r="K25" s="27">
        <f t="shared" si="2"/>
        <v>1.4287761199136872</v>
      </c>
      <c r="L25" s="18"/>
    </row>
    <row r="26" spans="1:14">
      <c r="A26" s="16"/>
      <c r="B26" s="11" t="s">
        <v>10</v>
      </c>
      <c r="C26" s="25">
        <v>0.84733333333333327</v>
      </c>
      <c r="D26" s="25">
        <v>0.83300000000000007</v>
      </c>
      <c r="E26" s="25">
        <v>1.7830000000000001</v>
      </c>
      <c r="F26" s="25">
        <v>1.6219999999999999</v>
      </c>
      <c r="G26" s="26">
        <v>1.3893333333333333</v>
      </c>
      <c r="H26" s="28">
        <f t="shared" si="0"/>
        <v>-14.344430743937519</v>
      </c>
      <c r="I26" s="27">
        <f t="shared" si="3"/>
        <v>-9.0297251822770708</v>
      </c>
      <c r="J26" s="28">
        <f t="shared" si="1"/>
        <v>0.96060106707844073</v>
      </c>
      <c r="K26" s="27">
        <f t="shared" si="2"/>
        <v>1.0406263432869334</v>
      </c>
      <c r="L26" s="18"/>
    </row>
    <row r="27" spans="1:14">
      <c r="A27" s="16"/>
      <c r="B27" s="11" t="s">
        <v>8</v>
      </c>
      <c r="C27" s="25">
        <v>0.62533333333333341</v>
      </c>
      <c r="D27" s="25">
        <v>0.6196666666666667</v>
      </c>
      <c r="E27" s="25">
        <v>0.48466666666666675</v>
      </c>
      <c r="F27" s="25">
        <v>1.3243333333333334</v>
      </c>
      <c r="G27" s="26">
        <v>1.1333333333333335</v>
      </c>
      <c r="H27" s="28">
        <f t="shared" si="0"/>
        <v>-14.422350868361422</v>
      </c>
      <c r="I27" s="27">
        <f t="shared" si="3"/>
        <v>173.24621733149925</v>
      </c>
      <c r="J27" s="28">
        <f t="shared" si="1"/>
        <v>0.78359971882598334</v>
      </c>
      <c r="K27" s="27">
        <f t="shared" si="2"/>
        <v>0.84965237605404575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L12" sqref="L12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132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89" t="s">
        <v>197</v>
      </c>
      <c r="D8" s="189"/>
      <c r="E8" s="189"/>
      <c r="F8" s="189"/>
      <c r="G8" s="189"/>
      <c r="H8" s="189"/>
      <c r="I8" s="189"/>
      <c r="J8" s="189"/>
      <c r="K8" s="189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0" t="s">
        <v>2</v>
      </c>
      <c r="D10" s="190"/>
      <c r="E10" s="190"/>
      <c r="F10" s="190"/>
      <c r="G10" s="190"/>
      <c r="H10" s="191" t="s">
        <v>198</v>
      </c>
      <c r="I10" s="191" t="s">
        <v>1</v>
      </c>
      <c r="J10" s="191" t="s">
        <v>195</v>
      </c>
      <c r="K10" s="191" t="s">
        <v>27</v>
      </c>
      <c r="L10" s="18"/>
    </row>
    <row r="11" spans="1:15">
      <c r="A11" s="16"/>
      <c r="B11" s="11"/>
      <c r="C11" s="185">
        <v>2007</v>
      </c>
      <c r="D11" s="185">
        <v>2008</v>
      </c>
      <c r="E11" s="185">
        <v>2009</v>
      </c>
      <c r="F11" s="185">
        <v>2010</v>
      </c>
      <c r="G11" s="185">
        <v>2011</v>
      </c>
      <c r="H11" s="191"/>
      <c r="I11" s="191"/>
      <c r="J11" s="191"/>
      <c r="K11" s="191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26</v>
      </c>
      <c r="C13" s="26">
        <v>507.21</v>
      </c>
      <c r="D13" s="26">
        <v>503.87666666666661</v>
      </c>
      <c r="E13" s="26">
        <v>574.85666666666657</v>
      </c>
      <c r="F13" s="26">
        <v>611.47699999999998</v>
      </c>
      <c r="G13" s="26">
        <v>636.22899999999993</v>
      </c>
      <c r="H13" s="28">
        <f t="shared" ref="H13:H27" si="0">IF(OR(OR(G13=0,F13=0),G13=""),"",(G13/F13-1)*100)</f>
        <v>4.0479036823952486</v>
      </c>
      <c r="I13" s="27">
        <f>IF(OR(OR(G13=0,F13=0),F13=""),"",(F13/E13-1)*100)</f>
        <v>6.3703415923969553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28</v>
      </c>
      <c r="C14" s="25">
        <f>C13-SUM(C15:C27)</f>
        <v>264.76566666666668</v>
      </c>
      <c r="D14" s="25">
        <f>D13-SUM(D15:D27)</f>
        <v>279.72999999999996</v>
      </c>
      <c r="E14" s="25">
        <f>E13-SUM(E15:E27)</f>
        <v>291.71599999999984</v>
      </c>
      <c r="F14" s="25">
        <f>F13-SUM(F15:F27)</f>
        <v>322.70799999999997</v>
      </c>
      <c r="G14" s="26">
        <f>G13-SUM(G15:G27)</f>
        <v>344.77366666666666</v>
      </c>
      <c r="H14" s="28">
        <f t="shared" si="0"/>
        <v>6.8376571596200586</v>
      </c>
      <c r="I14" s="27">
        <f>IF(OR(OR(G14=0,F14=0),F14=""),"",(F14/E14-1)*100)</f>
        <v>10.624031592370709</v>
      </c>
      <c r="J14" s="28">
        <f>IF(G14=0,"",G14/$G$13*100)</f>
        <v>54.190184142292587</v>
      </c>
      <c r="K14" s="27">
        <f t="shared" si="2"/>
        <v>52.775165705333151</v>
      </c>
      <c r="L14" s="18"/>
    </row>
    <row r="15" spans="1:15">
      <c r="A15" s="16"/>
      <c r="B15" s="12" t="s">
        <v>4</v>
      </c>
      <c r="C15" s="109">
        <v>80.307999999999993</v>
      </c>
      <c r="D15" s="109">
        <v>72.465666666666678</v>
      </c>
      <c r="E15" s="109">
        <v>103.56533333333334</v>
      </c>
      <c r="F15" s="109">
        <v>111.65933333333334</v>
      </c>
      <c r="G15" s="109">
        <v>98.509</v>
      </c>
      <c r="H15" s="50">
        <f t="shared" si="0"/>
        <v>-11.777191337938609</v>
      </c>
      <c r="I15" s="36">
        <f t="shared" ref="I15:I27" si="3">IF(OR(OR(G15=0,F15=0),F15=""),"",(F15/E15-1)*100)</f>
        <v>7.8153564899451577</v>
      </c>
      <c r="J15" s="50">
        <f>IF(G15=0,"",G15/$G$13*100)</f>
        <v>15.483261530046574</v>
      </c>
      <c r="K15" s="36">
        <f t="shared" si="2"/>
        <v>18.260594156989278</v>
      </c>
      <c r="L15" s="18"/>
      <c r="N15" s="23" t="s">
        <v>4</v>
      </c>
      <c r="O15" s="34">
        <f>J15</f>
        <v>15.483261530046574</v>
      </c>
    </row>
    <row r="16" spans="1:15">
      <c r="A16" s="16"/>
      <c r="B16" s="11" t="s">
        <v>23</v>
      </c>
      <c r="C16" s="55">
        <v>34.11633333333333</v>
      </c>
      <c r="D16" s="55">
        <v>38.42966666666667</v>
      </c>
      <c r="E16" s="55">
        <v>55.116000000000007</v>
      </c>
      <c r="F16" s="55">
        <v>44.270666666666671</v>
      </c>
      <c r="G16" s="56">
        <v>42.543666666666667</v>
      </c>
      <c r="H16" s="28">
        <f t="shared" si="0"/>
        <v>-3.9010029214227693</v>
      </c>
      <c r="I16" s="27">
        <f t="shared" si="3"/>
        <v>-19.677286692309558</v>
      </c>
      <c r="J16" s="28">
        <f t="shared" si="1"/>
        <v>6.6868480793341192</v>
      </c>
      <c r="K16" s="27">
        <f t="shared" si="2"/>
        <v>7.2399561498906211</v>
      </c>
      <c r="L16" s="18"/>
      <c r="N16" s="23" t="s">
        <v>37</v>
      </c>
      <c r="O16" s="34">
        <f>100-O15</f>
        <v>84.516738469953424</v>
      </c>
    </row>
    <row r="17" spans="1:14">
      <c r="A17" s="16"/>
      <c r="B17" s="11" t="s">
        <v>24</v>
      </c>
      <c r="C17" s="25">
        <v>34.002333333333333</v>
      </c>
      <c r="D17" s="25">
        <v>26.745666666666668</v>
      </c>
      <c r="E17" s="25">
        <v>29.850999999999999</v>
      </c>
      <c r="F17" s="25">
        <v>30.805666666666667</v>
      </c>
      <c r="G17" s="26">
        <v>35.184000000000005</v>
      </c>
      <c r="H17" s="28">
        <f t="shared" si="0"/>
        <v>14.21275306491232</v>
      </c>
      <c r="I17" s="27">
        <f t="shared" si="3"/>
        <v>3.1981061494310792</v>
      </c>
      <c r="J17" s="28">
        <f t="shared" si="1"/>
        <v>5.530084293548394</v>
      </c>
      <c r="K17" s="27">
        <f t="shared" si="2"/>
        <v>5.0379109380510902</v>
      </c>
      <c r="L17" s="18"/>
    </row>
    <row r="18" spans="1:14">
      <c r="A18" s="16"/>
      <c r="B18" s="11" t="s">
        <v>25</v>
      </c>
      <c r="C18" s="25">
        <v>20.818000000000001</v>
      </c>
      <c r="D18" s="25">
        <v>15.08</v>
      </c>
      <c r="E18" s="25">
        <v>13.732666666666667</v>
      </c>
      <c r="F18" s="25">
        <v>16.161333333333332</v>
      </c>
      <c r="G18" s="26">
        <v>17.205333333333332</v>
      </c>
      <c r="H18" s="28">
        <f t="shared" si="0"/>
        <v>6.4598630476033314</v>
      </c>
      <c r="I18" s="27">
        <f t="shared" si="3"/>
        <v>17.685324530316993</v>
      </c>
      <c r="J18" s="28">
        <f t="shared" si="1"/>
        <v>2.7042673838088698</v>
      </c>
      <c r="K18" s="27">
        <f t="shared" si="2"/>
        <v>2.6429993823697919</v>
      </c>
      <c r="L18" s="18"/>
    </row>
    <row r="19" spans="1:14">
      <c r="A19" s="16"/>
      <c r="B19" s="11" t="s">
        <v>20</v>
      </c>
      <c r="C19" s="25">
        <v>10.352000000000002</v>
      </c>
      <c r="D19" s="25">
        <v>8.270999999999999</v>
      </c>
      <c r="E19" s="25">
        <v>9.6240000000000006</v>
      </c>
      <c r="F19" s="25">
        <v>9.4353333333333325</v>
      </c>
      <c r="G19" s="26">
        <v>14.844333333333333</v>
      </c>
      <c r="H19" s="28">
        <f t="shared" si="0"/>
        <v>57.327068466049624</v>
      </c>
      <c r="I19" s="27">
        <f t="shared" si="3"/>
        <v>-1.9603768356885709</v>
      </c>
      <c r="J19" s="28">
        <f t="shared" si="1"/>
        <v>2.3331745854611055</v>
      </c>
      <c r="K19" s="27">
        <f t="shared" si="2"/>
        <v>1.5430397763666226</v>
      </c>
      <c r="L19" s="18"/>
    </row>
    <row r="20" spans="1:14">
      <c r="A20" s="16"/>
      <c r="B20" s="11" t="s">
        <v>5</v>
      </c>
      <c r="C20" s="25">
        <v>14.943666666666667</v>
      </c>
      <c r="D20" s="25">
        <v>12.427666666666667</v>
      </c>
      <c r="E20" s="25">
        <v>14.513</v>
      </c>
      <c r="F20" s="25">
        <v>11.175333333333333</v>
      </c>
      <c r="G20" s="26">
        <v>13.435666666666668</v>
      </c>
      <c r="H20" s="28">
        <f t="shared" si="0"/>
        <v>20.226093181411464</v>
      </c>
      <c r="I20" s="27">
        <f t="shared" si="3"/>
        <v>-22.997772112359037</v>
      </c>
      <c r="J20" s="28">
        <f t="shared" si="1"/>
        <v>2.1117658369339765</v>
      </c>
      <c r="K20" s="27">
        <f t="shared" si="2"/>
        <v>1.8275966771167735</v>
      </c>
      <c r="L20" s="18"/>
    </row>
    <row r="21" spans="1:14">
      <c r="A21" s="16"/>
      <c r="B21" s="11" t="s">
        <v>22</v>
      </c>
      <c r="C21" s="25">
        <v>6.47</v>
      </c>
      <c r="D21" s="25">
        <v>8.043333333333333</v>
      </c>
      <c r="E21" s="25">
        <v>10.116999999999999</v>
      </c>
      <c r="F21" s="25">
        <v>12.606</v>
      </c>
      <c r="G21" s="26">
        <v>12.654000000000002</v>
      </c>
      <c r="H21" s="28">
        <f t="shared" si="0"/>
        <v>0.38077106139935424</v>
      </c>
      <c r="I21" s="27">
        <f t="shared" si="3"/>
        <v>24.602154788969077</v>
      </c>
      <c r="J21" s="28">
        <f t="shared" si="1"/>
        <v>1.9889065100773466</v>
      </c>
      <c r="K21" s="27">
        <f t="shared" si="2"/>
        <v>2.061565684400231</v>
      </c>
      <c r="L21" s="18"/>
    </row>
    <row r="22" spans="1:14">
      <c r="A22" s="16"/>
      <c r="B22" s="11" t="s">
        <v>19</v>
      </c>
      <c r="C22" s="25">
        <v>8.6266666666666669</v>
      </c>
      <c r="D22" s="25">
        <v>8.3339999999999996</v>
      </c>
      <c r="E22" s="25">
        <v>9.6423333333333332</v>
      </c>
      <c r="F22" s="25">
        <v>12.531333333333334</v>
      </c>
      <c r="G22" s="26">
        <v>12.574666666666667</v>
      </c>
      <c r="H22" s="28">
        <f t="shared" si="0"/>
        <v>0.34579986168006283</v>
      </c>
      <c r="I22" s="27">
        <f t="shared" si="3"/>
        <v>29.961627545199999</v>
      </c>
      <c r="J22" s="28">
        <f t="shared" si="1"/>
        <v>1.9764372052620469</v>
      </c>
      <c r="K22" s="27">
        <f t="shared" si="2"/>
        <v>2.049354813563443</v>
      </c>
      <c r="L22" s="18"/>
    </row>
    <row r="23" spans="1:14">
      <c r="A23" s="16"/>
      <c r="B23" s="11" t="s">
        <v>7</v>
      </c>
      <c r="C23" s="25">
        <v>10.383333333333333</v>
      </c>
      <c r="D23" s="25">
        <v>12.061666666666667</v>
      </c>
      <c r="E23" s="25">
        <v>12.22</v>
      </c>
      <c r="F23" s="25">
        <v>11.247999999999999</v>
      </c>
      <c r="G23" s="26">
        <v>12.032666666666666</v>
      </c>
      <c r="H23" s="28">
        <f t="shared" si="0"/>
        <v>6.9760550023707957</v>
      </c>
      <c r="I23" s="27">
        <f t="shared" si="3"/>
        <v>-7.9541734860883899</v>
      </c>
      <c r="J23" s="28">
        <f t="shared" si="1"/>
        <v>1.8912477530365117</v>
      </c>
      <c r="K23" s="27">
        <f t="shared" si="2"/>
        <v>1.8394804710561474</v>
      </c>
      <c r="L23" s="18"/>
    </row>
    <row r="24" spans="1:14">
      <c r="A24" s="16"/>
      <c r="B24" s="11" t="s">
        <v>21</v>
      </c>
      <c r="C24" s="25">
        <v>5.8303333333333329</v>
      </c>
      <c r="D24" s="25">
        <v>4.8906666666666672</v>
      </c>
      <c r="E24" s="25">
        <v>6.253333333333333</v>
      </c>
      <c r="F24" s="25">
        <v>6.6856666666666662</v>
      </c>
      <c r="G24" s="26">
        <v>8.5696666666666683</v>
      </c>
      <c r="H24" s="28">
        <f t="shared" si="0"/>
        <v>28.179687889514927</v>
      </c>
      <c r="I24" s="27">
        <f t="shared" si="3"/>
        <v>6.9136460554370949</v>
      </c>
      <c r="J24" s="28">
        <f t="shared" si="1"/>
        <v>1.346946880237567</v>
      </c>
      <c r="K24" s="27">
        <f t="shared" si="2"/>
        <v>1.0933635552386542</v>
      </c>
      <c r="L24" s="18"/>
    </row>
    <row r="25" spans="1:14">
      <c r="A25" s="16"/>
      <c r="B25" s="11" t="s">
        <v>10</v>
      </c>
      <c r="C25" s="25">
        <v>6.036999999999999</v>
      </c>
      <c r="D25" s="25">
        <v>5.3646666666666674</v>
      </c>
      <c r="E25" s="25">
        <v>5.9403333333333324</v>
      </c>
      <c r="F25" s="25">
        <v>8.2643333333333349</v>
      </c>
      <c r="G25" s="26">
        <v>8.5370000000000008</v>
      </c>
      <c r="H25" s="28">
        <f t="shared" si="0"/>
        <v>3.2993183559875572</v>
      </c>
      <c r="I25" s="27">
        <f t="shared" si="3"/>
        <v>39.122383704618201</v>
      </c>
      <c r="J25" s="28">
        <f t="shared" si="1"/>
        <v>1.3418124606077375</v>
      </c>
      <c r="K25" s="27">
        <f t="shared" si="2"/>
        <v>1.3515362529307455</v>
      </c>
      <c r="L25" s="18"/>
    </row>
    <row r="26" spans="1:14">
      <c r="A26" s="16"/>
      <c r="B26" s="11" t="s">
        <v>8</v>
      </c>
      <c r="C26" s="25">
        <v>5.7169999999999996</v>
      </c>
      <c r="D26" s="25">
        <v>5.5133333333333328</v>
      </c>
      <c r="E26" s="25">
        <v>7.424666666666667</v>
      </c>
      <c r="F26" s="25">
        <v>8.0013333333333332</v>
      </c>
      <c r="G26" s="26">
        <v>7.8560000000000008</v>
      </c>
      <c r="H26" s="28">
        <f t="shared" si="0"/>
        <v>-1.816363939343435</v>
      </c>
      <c r="I26" s="27">
        <f t="shared" si="3"/>
        <v>7.766903115740309</v>
      </c>
      <c r="J26" s="28">
        <f t="shared" si="1"/>
        <v>1.2347755289369082</v>
      </c>
      <c r="K26" s="27">
        <f t="shared" si="2"/>
        <v>1.3085256409208088</v>
      </c>
      <c r="L26" s="18"/>
    </row>
    <row r="27" spans="1:14">
      <c r="A27" s="16"/>
      <c r="B27" s="11" t="s">
        <v>18</v>
      </c>
      <c r="C27" s="25">
        <v>4.839666666666667</v>
      </c>
      <c r="D27" s="25">
        <v>6.519333333333333</v>
      </c>
      <c r="E27" s="25">
        <v>5.141</v>
      </c>
      <c r="F27" s="25">
        <v>5.924666666666667</v>
      </c>
      <c r="G27" s="26">
        <v>7.5093333333333332</v>
      </c>
      <c r="H27" s="28">
        <f t="shared" si="0"/>
        <v>26.746933723416213</v>
      </c>
      <c r="I27" s="27">
        <f t="shared" si="3"/>
        <v>15.243467548466572</v>
      </c>
      <c r="J27" s="28">
        <f t="shared" si="1"/>
        <v>1.1802878104162706</v>
      </c>
      <c r="K27" s="27">
        <f t="shared" si="2"/>
        <v>0.96891079577264028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Insuficiencia de horas</vt:lpstr>
      <vt:lpstr>Empleo inadecuado competencias</vt:lpstr>
      <vt:lpstr>Empleo inadecuado por ingresos</vt:lpstr>
      <vt:lpstr>Tasa de subempleo objetivo</vt:lpstr>
      <vt:lpstr>Insuficiencia de horas </vt:lpstr>
      <vt:lpstr>Empleo inadecuado x competncias</vt:lpstr>
      <vt:lpstr> Empleo inadecuado x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  Abiertos</vt:lpstr>
      <vt:lpstr>  Ocultos</vt:lpstr>
      <vt:lpstr>Inactivos</vt:lpstr>
      <vt:lpstr>Subempleados subjetivos</vt:lpstr>
      <vt:lpstr>   Insuficiencia de horas</vt:lpstr>
      <vt:lpstr>  Inadecuado por competencias</vt:lpstr>
      <vt:lpstr>  Inadecuado por ingresos</vt:lpstr>
      <vt:lpstr>Subempleados objetivos</vt:lpstr>
      <vt:lpstr> Insuficiencia de horas</vt:lpstr>
      <vt:lpstr>   Inadecuado por competencias</vt:lpstr>
      <vt:lpstr>   Inadecuado por ingresos</vt:lpstr>
      <vt:lpstr>tipo de empleo (personas)</vt:lpstr>
      <vt:lpstr>Empleado particular</vt:lpstr>
      <vt:lpstr>Empleado del gobierno </vt:lpstr>
      <vt:lpstr>Empleado doméstico </vt:lpstr>
      <vt:lpstr>Cuenta propia </vt:lpstr>
      <vt:lpstr>Patrón o empleador</vt:lpstr>
      <vt:lpstr>Trab familiar sin remuneración </vt:lpstr>
      <vt:lpstr>Trab sin remuneración otras emp</vt:lpstr>
      <vt:lpstr>Jornalero o Peón</vt:lpstr>
      <vt:lpstr>Otro</vt:lpstr>
      <vt:lpstr>Indicadores Secretaría</vt:lpstr>
      <vt:lpstr>Empleado Asalariado</vt:lpstr>
      <vt:lpstr>Empleado no asalariado</vt:lpstr>
      <vt:lpstr>Tasa de empleados asalariados</vt:lpstr>
      <vt:lpstr>Tasa de empl no asalariados</vt:lpstr>
      <vt:lpstr>Rama de actividad</vt:lpstr>
      <vt:lpstr>No informa</vt:lpstr>
      <vt:lpstr>Agro, pesca, ganad</vt:lpstr>
      <vt:lpstr>Explot de Minas y Cant</vt:lpstr>
      <vt:lpstr>Industria manufacturera</vt:lpstr>
      <vt:lpstr>Sum.Electr Gas y Agua</vt:lpstr>
      <vt:lpstr>Construcción</vt:lpstr>
      <vt:lpstr> Comercio, hoteles y rest</vt:lpstr>
      <vt:lpstr>Transp, almac y comunic</vt:lpstr>
      <vt:lpstr>Intermediación financiera</vt:lpstr>
      <vt:lpstr>Actividades Inmobiliarias</vt:lpstr>
      <vt:lpstr>Serv, comunales, soc y person</vt:lpstr>
      <vt:lpstr>Poblacion desempleada Cesante</vt:lpstr>
      <vt:lpstr>Cesantes Total Nacional</vt:lpstr>
      <vt:lpstr> No informa</vt:lpstr>
      <vt:lpstr>Agric, pesca, ganad, caza </vt:lpstr>
      <vt:lpstr>Explot de Minas y Canteras</vt:lpstr>
      <vt:lpstr>Industria manufacturer</vt:lpstr>
      <vt:lpstr>Sumin de Electric Gas y Agua</vt:lpstr>
      <vt:lpstr>Construcc</vt:lpstr>
      <vt:lpstr>Comercio, hoteles y restau</vt:lpstr>
      <vt:lpstr>Transp, almacen y comun</vt:lpstr>
      <vt:lpstr> Intermediación financ</vt:lpstr>
      <vt:lpstr>Act Inmobiliarias</vt:lpstr>
      <vt:lpstr>Servi, comunales, soc y person</vt:lpstr>
      <vt:lpstr>'   Inadecuado por competencias'!Área_de_impresión</vt:lpstr>
      <vt:lpstr>'   Inadecuado por ingresos'!Área_de_impresión</vt:lpstr>
      <vt:lpstr>'   Insuficiencia de horas'!Área_de_impresión</vt:lpstr>
      <vt:lpstr>'  Abiertos'!Área_de_impresión</vt:lpstr>
      <vt:lpstr>'  Inadecuado por competencias'!Área_de_impresión</vt:lpstr>
      <vt:lpstr>'  Inadecuado por ingresos'!Área_de_impresión</vt:lpstr>
      <vt:lpstr>'  Ocultos'!Área_de_impresión</vt:lpstr>
      <vt:lpstr>' Comercio, hoteles y rest'!Área_de_impresión</vt:lpstr>
      <vt:lpstr>' Empleo inadecuado x ingresos'!Área_de_impresión</vt:lpstr>
      <vt:lpstr>' Insuficiencia de horas'!Área_de_impresión</vt:lpstr>
      <vt:lpstr>' Intermediación financ'!Área_de_impresión</vt:lpstr>
      <vt:lpstr>' No informa'!Área_de_impresión</vt:lpstr>
      <vt:lpstr>'Act Inmobiliarias'!Área_de_impresión</vt:lpstr>
      <vt:lpstr>'Actividades Inmobiliarias'!Área_de_impresión</vt:lpstr>
      <vt:lpstr>'Agric, pesca, ganad, caza '!Área_de_impresión</vt:lpstr>
      <vt:lpstr>'Agro, pesca, ganad'!Área_de_impresión</vt:lpstr>
      <vt:lpstr>'Cesantes Total Nacional'!Área_de_impresión</vt:lpstr>
      <vt:lpstr>'Comercio, hoteles y restau'!Área_de_impresión</vt:lpstr>
      <vt:lpstr>Construcc!Área_de_impresión</vt:lpstr>
      <vt:lpstr>Construcción!Área_de_impresión</vt:lpstr>
      <vt:lpstr>'Cuenta propia '!Área_de_impresión</vt:lpstr>
      <vt:lpstr>Desocupados!Área_de_impresión</vt:lpstr>
      <vt:lpstr>'Empleado Asalariado'!Área_de_impresión</vt:lpstr>
      <vt:lpstr>'Empleado del gobierno '!Área_de_impresión</vt:lpstr>
      <vt:lpstr>'Empleado doméstico '!Área_de_impresión</vt:lpstr>
      <vt:lpstr>'Empleado no asalariado'!Área_de_impresión</vt:lpstr>
      <vt:lpstr>'Empleado particular'!Área_de_impresión</vt:lpstr>
      <vt:lpstr>'Empleo inadecuado competencias'!Área_de_impresión</vt:lpstr>
      <vt:lpstr>'Empleo inadecuado por ingresos'!Área_de_impresión</vt:lpstr>
      <vt:lpstr>'Empleo inadecuado x competncias'!Área_de_impresión</vt:lpstr>
      <vt:lpstr>'Explot de Minas y Cant'!Área_de_impresión</vt:lpstr>
      <vt:lpstr>'Explot de Minas y Canteras'!Área_de_impresión</vt:lpstr>
      <vt:lpstr>Inactivos!Área_de_impresión</vt:lpstr>
      <vt:lpstr>'Indicadores Secretaría'!Área_de_impresión</vt:lpstr>
      <vt:lpstr>'Industria manufacturer'!Área_de_impresión</vt:lpstr>
      <vt:lpstr>'Industria manufacturera'!Área_de_impresión</vt:lpstr>
      <vt:lpstr>'Insuficiencia de horas'!Área_de_impresión</vt:lpstr>
      <vt:lpstr>'Insuficiencia de horas '!Área_de_impresión</vt:lpstr>
      <vt:lpstr>'Intermediación financiera'!Área_de_impresión</vt:lpstr>
      <vt:lpstr>'Jornalero o Peón'!Área_de_impresión</vt:lpstr>
      <vt:lpstr>'Mercado laboral (%)'!Área_de_impresión</vt:lpstr>
      <vt:lpstr>'Mercado laboral (personas)'!Área_de_impresión</vt:lpstr>
      <vt:lpstr>'No informa'!Área_de_impresión</vt:lpstr>
      <vt:lpstr>Ocupados!Área_de_impresión</vt:lpstr>
      <vt:lpstr>Otro!Área_de_impresión</vt:lpstr>
      <vt:lpstr>'Patrón o empleador'!Área_de_impresión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'Rama de actividad'!Área_de_impresión</vt:lpstr>
      <vt:lpstr>'Serv, comunales, soc y person'!Área_de_impresión</vt:lpstr>
      <vt:lpstr>'Servi, comunales, soc y person'!Área_de_impresión</vt:lpstr>
      <vt:lpstr>'Subempleados objetivos'!Área_de_impresión</vt:lpstr>
      <vt:lpstr>'Subempleados subjetivos'!Área_de_impresión</vt:lpstr>
      <vt:lpstr>'Sum.Electr Gas y Agua'!Área_de_impresión</vt:lpstr>
      <vt:lpstr>'Sumin de Electric Gas y Agua'!Área_de_impresión</vt:lpstr>
      <vt:lpstr>'Tasa de desempleo'!Área_de_impresión</vt:lpstr>
      <vt:lpstr>'Tasa de desempleo abierto'!Área_de_impresión</vt:lpstr>
      <vt:lpstr>'Tasa de desempleo oculto'!Área_de_impresión</vt:lpstr>
      <vt:lpstr>'Tasa de empl no asalariados'!Área_de_impresión</vt:lpstr>
      <vt:lpstr>'Tasa de empleados asalariados'!Área_de_impresión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'tipo de empleo (personas)'!Área_de_impresión</vt:lpstr>
      <vt:lpstr>'Trab familiar sin remuneración '!Área_de_impresión</vt:lpstr>
      <vt:lpstr>'Trab sin remuneración otras emp'!Área_de_impresión</vt:lpstr>
      <vt:lpstr>'Transp, almac y comunic'!Área_de_impresión</vt:lpstr>
      <vt:lpstr>'Transp, almacen y comun'!Área_de_impresión</vt:lpstr>
      <vt:lpstr>'   Inadecuado por competencias'!Print_Area</vt:lpstr>
      <vt:lpstr>'   Inadecuado por ingresos'!Print_Area</vt:lpstr>
      <vt:lpstr>'   Insuficiencia de horas'!Print_Area</vt:lpstr>
      <vt:lpstr>'  Abiertos'!Print_Area</vt:lpstr>
      <vt:lpstr>'  Inadecuado por competencias'!Print_Area</vt:lpstr>
      <vt:lpstr>'  Inadecuado por ingresos'!Print_Area</vt:lpstr>
      <vt:lpstr>'  Ocultos'!Print_Area</vt:lpstr>
      <vt:lpstr>' Comercio, hoteles y rest'!Print_Area</vt:lpstr>
      <vt:lpstr>' Empleo inadecuado x ingresos'!Print_Area</vt:lpstr>
      <vt:lpstr>' Insuficiencia de horas'!Print_Area</vt:lpstr>
      <vt:lpstr>' Intermediación financ'!Print_Area</vt:lpstr>
      <vt:lpstr>' No informa'!Print_Area</vt:lpstr>
      <vt:lpstr>'Act Inmobiliarias'!Print_Area</vt:lpstr>
      <vt:lpstr>'Actividades Inmobiliarias'!Print_Area</vt:lpstr>
      <vt:lpstr>'Agric, pesca, ganad, caza '!Print_Area</vt:lpstr>
      <vt:lpstr>'Agro, pesca, ganad'!Print_Area</vt:lpstr>
      <vt:lpstr>'Cesantes Total Nacional'!Print_Area</vt:lpstr>
      <vt:lpstr>'Comercio, hoteles y restau'!Print_Area</vt:lpstr>
      <vt:lpstr>Construcc!Print_Area</vt:lpstr>
      <vt:lpstr>Construcción!Print_Area</vt:lpstr>
      <vt:lpstr>'Cuenta propia '!Print_Area</vt:lpstr>
      <vt:lpstr>Desocupados!Print_Area</vt:lpstr>
      <vt:lpstr>'Empleado Asalariado'!Print_Area</vt:lpstr>
      <vt:lpstr>'Empleado del gobierno '!Print_Area</vt:lpstr>
      <vt:lpstr>'Empleado doméstico '!Print_Area</vt:lpstr>
      <vt:lpstr>'Empleado no asalariado'!Print_Area</vt:lpstr>
      <vt:lpstr>'Empleado particular'!Print_Area</vt:lpstr>
      <vt:lpstr>'Empleo inadecuado competencias'!Print_Area</vt:lpstr>
      <vt:lpstr>'Empleo inadecuado por ingresos'!Print_Area</vt:lpstr>
      <vt:lpstr>'Empleo inadecuado x competncias'!Print_Area</vt:lpstr>
      <vt:lpstr>'Explot de Minas y Cant'!Print_Area</vt:lpstr>
      <vt:lpstr>'Explot de Minas y Canteras'!Print_Area</vt:lpstr>
      <vt:lpstr>Inactivos!Print_Area</vt:lpstr>
      <vt:lpstr>'Indicadores Secretaría'!Print_Area</vt:lpstr>
      <vt:lpstr>Índice!Print_Area</vt:lpstr>
      <vt:lpstr>'Industria manufacturer'!Print_Area</vt:lpstr>
      <vt:lpstr>'Industria manufacturera'!Print_Area</vt:lpstr>
      <vt:lpstr>'Insuficiencia de horas'!Print_Area</vt:lpstr>
      <vt:lpstr>'Insuficiencia de horas '!Print_Area</vt:lpstr>
      <vt:lpstr>'Intermediación financiera'!Print_Area</vt:lpstr>
      <vt:lpstr>'Jornalero o Peón'!Print_Area</vt:lpstr>
      <vt:lpstr>'Mercado laboral (%)'!Print_Area</vt:lpstr>
      <vt:lpstr>'Mercado laboral (personas)'!Print_Area</vt:lpstr>
      <vt:lpstr>'No informa'!Print_Area</vt:lpstr>
      <vt:lpstr>Ocupados!Print_Area</vt:lpstr>
      <vt:lpstr>Otro!Print_Area</vt:lpstr>
      <vt:lpstr>'Patrón o empleador'!Print_Area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'Rama de actividad'!Print_Area</vt:lpstr>
      <vt:lpstr>'Serv, comunales, soc y person'!Print_Area</vt:lpstr>
      <vt:lpstr>'Servi, comunales, soc y person'!Print_Area</vt:lpstr>
      <vt:lpstr>'Subempleados objetivos'!Print_Area</vt:lpstr>
      <vt:lpstr>'Subempleados subjetivos'!Print_Area</vt:lpstr>
      <vt:lpstr>'Sum.Electr Gas y Agua'!Print_Area</vt:lpstr>
      <vt:lpstr>'Sumin de Electric Gas y Agua'!Print_Area</vt:lpstr>
      <vt:lpstr>'Tasa de desempleo'!Print_Area</vt:lpstr>
      <vt:lpstr>'Tasa de desempleo abierto'!Print_Area</vt:lpstr>
      <vt:lpstr>'Tasa de desempleo oculto'!Print_Area</vt:lpstr>
      <vt:lpstr>'Tasa de empl no asalariados'!Print_Area</vt:lpstr>
      <vt:lpstr>'Tasa de empleados asalariados'!Print_Area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  <vt:lpstr>'tipo de empleo (personas)'!Print_Area</vt:lpstr>
      <vt:lpstr>'Trab familiar sin remuneración '!Print_Area</vt:lpstr>
      <vt:lpstr>'Trab sin remuneración otras emp'!Print_Area</vt:lpstr>
      <vt:lpstr>'Transp, almac y comunic'!Print_Area</vt:lpstr>
      <vt:lpstr>'Transp, almacen y comun'!Print_Area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2011-05-05T14:22:11Z</cp:lastPrinted>
  <dcterms:created xsi:type="dcterms:W3CDTF">2009-04-02T15:53:30Z</dcterms:created>
  <dcterms:modified xsi:type="dcterms:W3CDTF">2011-10-31T20:52:05Z</dcterms:modified>
</cp:coreProperties>
</file>